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brielepalozzi/Documents/Gabriele/Lezioni/CABD_25-26/SLIDES e MATERIALI_ 2026/sezione 4/b.ESERCITAZIONI/"/>
    </mc:Choice>
  </mc:AlternateContent>
  <xr:revisionPtr revIDLastSave="0" documentId="13_ncr:1_{3E9C73B8-C068-D645-AF49-81C5F0B8DEB0}" xr6:coauthVersionLast="47" xr6:coauthVersionMax="47" xr10:uidLastSave="{00000000-0000-0000-0000-000000000000}"/>
  <bookViews>
    <workbookView xWindow="0" yWindow="500" windowWidth="25980" windowHeight="17500" xr2:uid="{483C4B9A-E8D4-AF4A-94AF-CF102819B76E}"/>
  </bookViews>
  <sheets>
    <sheet name="C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4" i="4" l="1"/>
  <c r="C69" i="4"/>
  <c r="C68" i="4"/>
  <c r="C63" i="4"/>
  <c r="B31" i="4"/>
  <c r="B24" i="4" s="1"/>
  <c r="B50" i="4"/>
  <c r="B52" i="4"/>
  <c r="E46" i="4" s="1"/>
  <c r="B51" i="4"/>
  <c r="D45" i="4" s="1"/>
  <c r="E44" i="4"/>
  <c r="D44" i="4"/>
  <c r="E45" i="4" l="1"/>
  <c r="D46" i="4"/>
  <c r="B32" i="4"/>
  <c r="B28" i="4"/>
  <c r="E24" i="4"/>
  <c r="C24" i="4"/>
  <c r="D24" i="4"/>
  <c r="F24" i="4" s="1"/>
  <c r="E48" i="4" l="1"/>
  <c r="B56" i="4" s="1"/>
  <c r="A28" i="4"/>
  <c r="B17" i="4"/>
  <c r="F8" i="4"/>
  <c r="G8" i="4"/>
  <c r="D8" i="4"/>
  <c r="E8" i="4"/>
  <c r="C8" i="4"/>
  <c r="D48" i="4" l="1"/>
  <c r="B54" i="4" s="1"/>
  <c r="F48" i="4" l="1"/>
  <c r="C70" i="4"/>
  <c r="D25" i="4" l="1"/>
  <c r="F27" i="4"/>
  <c r="E25" i="4" l="1"/>
  <c r="C25" i="4"/>
  <c r="C28" i="4" l="1"/>
  <c r="B33" i="4"/>
  <c r="F25" i="4"/>
  <c r="D26" i="4" l="1"/>
  <c r="E26" i="4"/>
  <c r="E28" i="4" s="1"/>
  <c r="B37" i="4" s="1"/>
  <c r="F26" i="4" l="1"/>
  <c r="D28" i="4"/>
  <c r="B35" i="4" l="1"/>
  <c r="C65" i="4" s="1"/>
  <c r="F28" i="4"/>
</calcChain>
</file>

<file path=xl/sharedStrings.xml><?xml version="1.0" encoding="utf-8"?>
<sst xmlns="http://schemas.openxmlformats.org/spreadsheetml/2006/main" count="67" uniqueCount="32">
  <si>
    <t>DM</t>
  </si>
  <si>
    <t>cafeteria</t>
  </si>
  <si>
    <t>CS</t>
  </si>
  <si>
    <t>Maint</t>
  </si>
  <si>
    <t>Milling</t>
  </si>
  <si>
    <t>Finishing</t>
  </si>
  <si>
    <t>TLH</t>
  </si>
  <si>
    <t>SF</t>
  </si>
  <si>
    <t>N EMPL</t>
  </si>
  <si>
    <t>MH</t>
  </si>
  <si>
    <t>DLH</t>
  </si>
  <si>
    <t>TOTAL</t>
  </si>
  <si>
    <t>SERV</t>
  </si>
  <si>
    <t>OPER</t>
  </si>
  <si>
    <t>MOH</t>
  </si>
  <si>
    <t>TOT BUDG</t>
  </si>
  <si>
    <t xml:space="preserve">STEP-DOWN METHOD </t>
  </si>
  <si>
    <t>1) AR CAF</t>
  </si>
  <si>
    <t>2) AR CS</t>
  </si>
  <si>
    <t>$ per SF</t>
  </si>
  <si>
    <t>$ per EMPLOYEE</t>
  </si>
  <si>
    <t>3) AR Maint</t>
  </si>
  <si>
    <t>$ per MH</t>
  </si>
  <si>
    <t>POHR MILLING</t>
  </si>
  <si>
    <t>POHR FINISHING</t>
  </si>
  <si>
    <t>$ per MH worked</t>
  </si>
  <si>
    <t>$ per DLH worked</t>
  </si>
  <si>
    <t>DIRECT METHOD</t>
  </si>
  <si>
    <t>part 3</t>
  </si>
  <si>
    <t>SDM</t>
  </si>
  <si>
    <t>OH cost milling</t>
  </si>
  <si>
    <t>OH cost finishing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</si>
</sst>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_-* #,##0.00\ _€_-;\-* #,##0.00\ _€_-;_-* &quot;-&quot;??\ _€_-;_-@_-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0">
    <xf numFmtId="0" fontId="0" fillId="0" borderId="0" xfId="0"/>
    <xf numFmtId="0" fontId="0" fillId="2" borderId="0" xfId="0" applyFill="1"/>
    <xf numFmtId="44" fontId="0" fillId="0" borderId="0" xfId="0" applyNumberFormat="1"/>
    <xf numFmtId="44" fontId="0" fillId="2" borderId="0" xfId="0" applyNumberFormat="1" applyFill="1"/>
    <xf numFmtId="44" fontId="0" fillId="0" borderId="0" xfId="2" applyFont="1"/>
    <xf numFmtId="164" fontId="0" fillId="0" borderId="0" xfId="1" applyNumberFormat="1" applyFont="1"/>
    <xf numFmtId="44" fontId="0" fillId="0" borderId="0" xfId="2" applyFont="1" applyFill="1"/>
    <xf numFmtId="43" fontId="0" fillId="0" borderId="0" xfId="1" applyFont="1" applyFill="1"/>
    <xf numFmtId="44" fontId="3" fillId="0" borderId="0" xfId="2" applyFont="1" applyFill="1"/>
    <xf numFmtId="0" fontId="3" fillId="0" borderId="0" xfId="0" applyFont="1"/>
    <xf numFmtId="43" fontId="0" fillId="0" borderId="0" xfId="1" applyFont="1"/>
    <xf numFmtId="165" fontId="0" fillId="0" borderId="0" xfId="0" applyNumberFormat="1"/>
    <xf numFmtId="44" fontId="3" fillId="0" borderId="0" xfId="2" applyFont="1"/>
    <xf numFmtId="164" fontId="0" fillId="0" borderId="0" xfId="1" applyNumberFormat="1" applyFont="1" applyFill="1"/>
    <xf numFmtId="44" fontId="0" fillId="2" borderId="0" xfId="2" applyFont="1" applyFill="1"/>
    <xf numFmtId="0" fontId="1" fillId="3" borderId="0" xfId="0" applyFont="1" applyFill="1"/>
    <xf numFmtId="0" fontId="0" fillId="3" borderId="0" xfId="0" applyFill="1"/>
    <xf numFmtId="2" fontId="1" fillId="3" borderId="0" xfId="0" applyNumberFormat="1" applyFont="1" applyFill="1"/>
    <xf numFmtId="43" fontId="1" fillId="3" borderId="0" xfId="1" applyFont="1" applyFill="1"/>
    <xf numFmtId="165" fontId="0" fillId="2" borderId="0" xfId="0" applyNumberFormat="1" applyFill="1"/>
    <xf numFmtId="44" fontId="4" fillId="0" borderId="0" xfId="2" applyFont="1" applyFill="1"/>
    <xf numFmtId="0" fontId="4" fillId="0" borderId="0" xfId="0" applyFont="1"/>
    <xf numFmtId="0" fontId="5" fillId="0" borderId="0" xfId="0" applyFont="1"/>
    <xf numFmtId="44" fontId="5" fillId="0" borderId="0" xfId="2" applyFont="1" applyFill="1"/>
    <xf numFmtId="0" fontId="6" fillId="0" borderId="0" xfId="0" applyFont="1"/>
    <xf numFmtId="44" fontId="6" fillId="0" borderId="0" xfId="2" applyFont="1"/>
    <xf numFmtId="44" fontId="5" fillId="0" borderId="0" xfId="2" applyFont="1"/>
    <xf numFmtId="44" fontId="5" fillId="0" borderId="0" xfId="0" applyNumberFormat="1" applyFont="1"/>
    <xf numFmtId="2" fontId="0" fillId="0" borderId="0" xfId="0" applyNumberFormat="1"/>
    <xf numFmtId="0" fontId="0" fillId="0" borderId="0" xfId="0" applyAlignment="1">
      <alignment horizontal="center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D2A1C-C142-FC4F-A5F8-B2424247962E}">
  <dimension ref="A1:G70"/>
  <sheetViews>
    <sheetView tabSelected="1" zoomScale="186" zoomScaleNormal="186" workbookViewId="0">
      <selection activeCell="C65" sqref="C65"/>
    </sheetView>
  </sheetViews>
  <sheetFormatPr baseColWidth="10" defaultRowHeight="16" x14ac:dyDescent="0.2"/>
  <cols>
    <col min="1" max="1" width="20" bestFit="1" customWidth="1"/>
    <col min="2" max="2" width="14.5" bestFit="1" customWidth="1"/>
    <col min="3" max="4" width="15.5" bestFit="1" customWidth="1"/>
    <col min="5" max="5" width="13" bestFit="1" customWidth="1"/>
    <col min="6" max="6" width="14.5" bestFit="1" customWidth="1"/>
  </cols>
  <sheetData>
    <row r="1" spans="1:7" x14ac:dyDescent="0.2"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2">
      <c r="A2" s="29" t="s">
        <v>12</v>
      </c>
      <c r="B2" t="s">
        <v>1</v>
      </c>
      <c r="C2" s="10">
        <v>16000</v>
      </c>
      <c r="D2" s="10">
        <v>12000</v>
      </c>
      <c r="E2" s="5">
        <v>25</v>
      </c>
      <c r="F2" s="10"/>
      <c r="G2" s="10"/>
    </row>
    <row r="3" spans="1:7" x14ac:dyDescent="0.2">
      <c r="A3" s="29"/>
      <c r="B3" t="s">
        <v>2</v>
      </c>
      <c r="C3" s="7">
        <v>9000</v>
      </c>
      <c r="D3" s="7">
        <v>3000</v>
      </c>
      <c r="E3" s="13">
        <v>40</v>
      </c>
      <c r="F3" s="7"/>
      <c r="G3" s="7"/>
    </row>
    <row r="4" spans="1:7" x14ac:dyDescent="0.2">
      <c r="A4" s="29"/>
      <c r="B4" t="s">
        <v>3</v>
      </c>
      <c r="C4" s="7">
        <v>15000</v>
      </c>
      <c r="D4" s="7">
        <v>10000</v>
      </c>
      <c r="E4" s="13">
        <v>60</v>
      </c>
      <c r="F4" s="7"/>
      <c r="G4" s="7"/>
    </row>
    <row r="5" spans="1:7" x14ac:dyDescent="0.2">
      <c r="A5" s="29" t="s">
        <v>13</v>
      </c>
      <c r="B5" t="s">
        <v>4</v>
      </c>
      <c r="C5" s="7">
        <v>30000</v>
      </c>
      <c r="D5" s="7">
        <v>40000</v>
      </c>
      <c r="E5" s="13">
        <v>100</v>
      </c>
      <c r="F5" s="7">
        <v>160000</v>
      </c>
      <c r="G5" s="7">
        <v>20000</v>
      </c>
    </row>
    <row r="6" spans="1:7" x14ac:dyDescent="0.2">
      <c r="A6" s="29"/>
      <c r="B6" t="s">
        <v>5</v>
      </c>
      <c r="C6" s="7">
        <v>100000</v>
      </c>
      <c r="D6" s="7">
        <v>20000</v>
      </c>
      <c r="E6" s="13">
        <v>300</v>
      </c>
      <c r="F6" s="7">
        <v>40000</v>
      </c>
      <c r="G6" s="7">
        <v>70000</v>
      </c>
    </row>
    <row r="7" spans="1:7" x14ac:dyDescent="0.2">
      <c r="C7" s="7"/>
      <c r="D7" s="7"/>
      <c r="E7" s="13"/>
      <c r="F7" s="7"/>
      <c r="G7" s="7"/>
    </row>
    <row r="8" spans="1:7" x14ac:dyDescent="0.2">
      <c r="B8" t="s">
        <v>11</v>
      </c>
      <c r="C8" s="7">
        <f>SUM(C2:C6)</f>
        <v>170000</v>
      </c>
      <c r="D8" s="7">
        <f t="shared" ref="D8:G8" si="0">SUM(D2:D6)</f>
        <v>85000</v>
      </c>
      <c r="E8" s="13">
        <f t="shared" si="0"/>
        <v>525</v>
      </c>
      <c r="F8" s="7">
        <f>SUM(F2:F6)</f>
        <v>200000</v>
      </c>
      <c r="G8" s="7">
        <f t="shared" si="0"/>
        <v>90000</v>
      </c>
    </row>
    <row r="10" spans="1:7" x14ac:dyDescent="0.2">
      <c r="B10" t="s">
        <v>14</v>
      </c>
    </row>
    <row r="11" spans="1:7" x14ac:dyDescent="0.2">
      <c r="A11" t="s">
        <v>1</v>
      </c>
      <c r="B11" s="6">
        <v>320000</v>
      </c>
      <c r="C11" s="6"/>
    </row>
    <row r="12" spans="1:7" x14ac:dyDescent="0.2">
      <c r="A12" t="s">
        <v>2</v>
      </c>
      <c r="B12" s="6">
        <v>65400</v>
      </c>
      <c r="C12" s="6"/>
    </row>
    <row r="13" spans="1:7" x14ac:dyDescent="0.2">
      <c r="A13" t="s">
        <v>3</v>
      </c>
      <c r="B13" s="6">
        <v>93600</v>
      </c>
      <c r="C13" s="6"/>
    </row>
    <row r="14" spans="1:7" x14ac:dyDescent="0.2">
      <c r="A14" t="s">
        <v>4</v>
      </c>
      <c r="B14" s="6">
        <v>416000</v>
      </c>
      <c r="C14" s="8"/>
    </row>
    <row r="15" spans="1:7" x14ac:dyDescent="0.2">
      <c r="A15" t="s">
        <v>5</v>
      </c>
      <c r="B15" s="6">
        <v>166000</v>
      </c>
      <c r="C15" s="6"/>
    </row>
    <row r="16" spans="1:7" x14ac:dyDescent="0.2">
      <c r="B16" s="6"/>
      <c r="C16" s="8"/>
    </row>
    <row r="17" spans="1:6" x14ac:dyDescent="0.2">
      <c r="A17" t="s">
        <v>15</v>
      </c>
      <c r="B17" s="14">
        <f>SUM(B11:B15)</f>
        <v>1061000</v>
      </c>
      <c r="C17" s="6"/>
    </row>
    <row r="18" spans="1:6" x14ac:dyDescent="0.2">
      <c r="C18" s="7"/>
    </row>
    <row r="19" spans="1:6" x14ac:dyDescent="0.2">
      <c r="C19" s="6"/>
    </row>
    <row r="20" spans="1:6" x14ac:dyDescent="0.2">
      <c r="A20" t="s">
        <v>16</v>
      </c>
      <c r="C20" s="6"/>
    </row>
    <row r="22" spans="1:6" x14ac:dyDescent="0.2">
      <c r="A22" t="s">
        <v>1</v>
      </c>
      <c r="B22" t="s">
        <v>2</v>
      </c>
      <c r="C22" t="s">
        <v>3</v>
      </c>
      <c r="D22" t="s">
        <v>4</v>
      </c>
      <c r="E22" t="s">
        <v>5</v>
      </c>
    </row>
    <row r="23" spans="1:6" x14ac:dyDescent="0.2">
      <c r="A23" s="6">
        <v>320000</v>
      </c>
      <c r="B23" s="6">
        <v>65400</v>
      </c>
      <c r="C23" s="6">
        <v>93600</v>
      </c>
      <c r="D23" s="6">
        <v>416000</v>
      </c>
      <c r="E23" s="6">
        <v>166000</v>
      </c>
    </row>
    <row r="24" spans="1:6" x14ac:dyDescent="0.2">
      <c r="A24" s="12">
        <v>-320000</v>
      </c>
      <c r="B24" s="8">
        <f>B31*E3</f>
        <v>25600</v>
      </c>
      <c r="C24" s="8">
        <f>B31*E4</f>
        <v>38400</v>
      </c>
      <c r="D24" s="8">
        <f>B31*E5</f>
        <v>64000</v>
      </c>
      <c r="E24" s="8">
        <f>B31*E6</f>
        <v>192000</v>
      </c>
      <c r="F24" s="2">
        <f>SUM(A24:E24)</f>
        <v>0</v>
      </c>
    </row>
    <row r="25" spans="1:6" x14ac:dyDescent="0.2">
      <c r="A25" s="4"/>
      <c r="B25" s="20">
        <v>-91000</v>
      </c>
      <c r="C25" s="20">
        <f>B32*D4</f>
        <v>13000</v>
      </c>
      <c r="D25" s="20">
        <f>B32*D5</f>
        <v>52000</v>
      </c>
      <c r="E25" s="20">
        <f>B32*D6</f>
        <v>26000</v>
      </c>
      <c r="F25" s="2">
        <f>SUM(A25:E25)</f>
        <v>0</v>
      </c>
    </row>
    <row r="26" spans="1:6" x14ac:dyDescent="0.2">
      <c r="A26" s="4"/>
      <c r="B26" s="6"/>
      <c r="C26" s="23">
        <v>-145000</v>
      </c>
      <c r="D26" s="23">
        <f>B33*F5</f>
        <v>116000</v>
      </c>
      <c r="E26" s="23">
        <f>B33*F6</f>
        <v>29000</v>
      </c>
      <c r="F26" s="2">
        <f t="shared" ref="F26:F27" si="1">SUM(A26:E26)</f>
        <v>0</v>
      </c>
    </row>
    <row r="27" spans="1:6" x14ac:dyDescent="0.2">
      <c r="A27" s="4"/>
      <c r="B27" s="6"/>
      <c r="C27" s="6"/>
      <c r="D27" s="6"/>
      <c r="E27" s="6"/>
      <c r="F27" s="2">
        <f t="shared" si="1"/>
        <v>0</v>
      </c>
    </row>
    <row r="28" spans="1:6" x14ac:dyDescent="0.2">
      <c r="A28" s="4">
        <f>SUM(A23:A27)</f>
        <v>0</v>
      </c>
      <c r="B28" s="4">
        <f>SUM(B23:B25)</f>
        <v>0</v>
      </c>
      <c r="C28" s="4">
        <f>SUM(C23:C26)</f>
        <v>0</v>
      </c>
      <c r="D28" s="4">
        <f>SUM(D23:D27)</f>
        <v>648000</v>
      </c>
      <c r="E28" s="4">
        <f t="shared" ref="E28" si="2">SUM(E23:E27)</f>
        <v>413000</v>
      </c>
      <c r="F28" s="3">
        <f>SUM(A28:E28)</f>
        <v>1061000</v>
      </c>
    </row>
    <row r="30" spans="1:6" s="1" customFormat="1" x14ac:dyDescent="0.2">
      <c r="D30" s="3"/>
    </row>
    <row r="31" spans="1:6" x14ac:dyDescent="0.2">
      <c r="A31" s="9" t="s">
        <v>17</v>
      </c>
      <c r="B31" s="9">
        <f>A23/(E3+E4+E5+E6)</f>
        <v>640</v>
      </c>
      <c r="C31" t="s">
        <v>20</v>
      </c>
    </row>
    <row r="32" spans="1:6" x14ac:dyDescent="0.2">
      <c r="A32" s="21" t="s">
        <v>18</v>
      </c>
      <c r="B32" s="21">
        <f>(B23+B24)/(D4+D5+D6)</f>
        <v>1.3</v>
      </c>
      <c r="C32" t="s">
        <v>19</v>
      </c>
    </row>
    <row r="33" spans="1:6" x14ac:dyDescent="0.2">
      <c r="A33" s="22" t="s">
        <v>21</v>
      </c>
      <c r="B33" s="22">
        <f>(C23+C24+C25)/(F5+F6)</f>
        <v>0.72499999999999998</v>
      </c>
      <c r="C33" t="s">
        <v>22</v>
      </c>
    </row>
    <row r="35" spans="1:6" x14ac:dyDescent="0.2">
      <c r="A35" s="15" t="s">
        <v>23</v>
      </c>
      <c r="B35" s="15">
        <f>D28/F5</f>
        <v>4.05</v>
      </c>
      <c r="C35" s="15" t="s">
        <v>25</v>
      </c>
    </row>
    <row r="36" spans="1:6" x14ac:dyDescent="0.2">
      <c r="A36" s="16"/>
      <c r="B36" s="16"/>
      <c r="C36" s="16"/>
    </row>
    <row r="37" spans="1:6" x14ac:dyDescent="0.2">
      <c r="A37" s="15" t="s">
        <v>24</v>
      </c>
      <c r="B37" s="15">
        <f>E28/G6</f>
        <v>5.9</v>
      </c>
      <c r="C37" s="15" t="s">
        <v>26</v>
      </c>
    </row>
    <row r="40" spans="1:6" x14ac:dyDescent="0.2">
      <c r="A40" t="s">
        <v>27</v>
      </c>
    </row>
    <row r="42" spans="1:6" x14ac:dyDescent="0.2">
      <c r="A42" t="s">
        <v>1</v>
      </c>
      <c r="B42" t="s">
        <v>2</v>
      </c>
      <c r="C42" t="s">
        <v>3</v>
      </c>
      <c r="D42" t="s">
        <v>4</v>
      </c>
      <c r="E42" t="s">
        <v>5</v>
      </c>
    </row>
    <row r="43" spans="1:6" x14ac:dyDescent="0.2">
      <c r="A43" s="6">
        <v>320000</v>
      </c>
      <c r="B43" s="6">
        <v>65400</v>
      </c>
      <c r="C43" s="6">
        <v>93600</v>
      </c>
      <c r="D43" s="6">
        <v>416000</v>
      </c>
      <c r="E43" s="6">
        <v>166000</v>
      </c>
    </row>
    <row r="44" spans="1:6" x14ac:dyDescent="0.2">
      <c r="A44" s="12">
        <v>-320000</v>
      </c>
      <c r="B44" s="12"/>
      <c r="C44" s="12"/>
      <c r="D44" s="12">
        <f>B50*E5</f>
        <v>80000</v>
      </c>
      <c r="E44" s="12">
        <f>B50*E6</f>
        <v>240000</v>
      </c>
    </row>
    <row r="45" spans="1:6" x14ac:dyDescent="0.2">
      <c r="B45" s="25">
        <v>-65400</v>
      </c>
      <c r="C45" s="24"/>
      <c r="D45" s="25">
        <f>B51*D5</f>
        <v>43600</v>
      </c>
      <c r="E45" s="25">
        <f>B51*D6</f>
        <v>21800</v>
      </c>
    </row>
    <row r="46" spans="1:6" x14ac:dyDescent="0.2">
      <c r="C46" s="27">
        <v>-93600</v>
      </c>
      <c r="D46" s="26">
        <f>B52*F5</f>
        <v>74880</v>
      </c>
      <c r="E46" s="26">
        <f>B52*F6</f>
        <v>18720</v>
      </c>
    </row>
    <row r="48" spans="1:6" x14ac:dyDescent="0.2">
      <c r="D48" s="2">
        <f>SUM(D43:D46)</f>
        <v>614480</v>
      </c>
      <c r="E48" s="2">
        <f>SUM(E43:E46)</f>
        <v>446520</v>
      </c>
      <c r="F48" s="3">
        <f>E48+D48</f>
        <v>1061000</v>
      </c>
    </row>
    <row r="50" spans="1:6" x14ac:dyDescent="0.2">
      <c r="A50" s="9" t="s">
        <v>17</v>
      </c>
      <c r="B50" s="9">
        <f>A43/(E5+E6)</f>
        <v>800</v>
      </c>
      <c r="C50" s="9" t="s">
        <v>20</v>
      </c>
    </row>
    <row r="51" spans="1:6" x14ac:dyDescent="0.2">
      <c r="A51" s="24" t="s">
        <v>18</v>
      </c>
      <c r="B51" s="24">
        <f>B43/(D5+D6)</f>
        <v>1.0900000000000001</v>
      </c>
      <c r="C51" s="24" t="s">
        <v>19</v>
      </c>
    </row>
    <row r="52" spans="1:6" x14ac:dyDescent="0.2">
      <c r="A52" s="22" t="s">
        <v>21</v>
      </c>
      <c r="B52" s="22">
        <f>C43/(F5+F6)</f>
        <v>0.46800000000000003</v>
      </c>
      <c r="C52" s="22" t="s">
        <v>22</v>
      </c>
    </row>
    <row r="54" spans="1:6" x14ac:dyDescent="0.2">
      <c r="A54" s="15" t="s">
        <v>23</v>
      </c>
      <c r="B54" s="17">
        <f>D48/F5</f>
        <v>3.8405</v>
      </c>
      <c r="C54" s="15" t="s">
        <v>25</v>
      </c>
    </row>
    <row r="55" spans="1:6" x14ac:dyDescent="0.2">
      <c r="A55" s="16"/>
      <c r="B55" s="16"/>
      <c r="C55" s="16"/>
    </row>
    <row r="56" spans="1:6" x14ac:dyDescent="0.2">
      <c r="A56" s="15" t="s">
        <v>24</v>
      </c>
      <c r="B56" s="18">
        <f>E48/G6</f>
        <v>6.378857142857143</v>
      </c>
      <c r="C56" s="15" t="s">
        <v>26</v>
      </c>
    </row>
    <row r="59" spans="1:6" x14ac:dyDescent="0.2">
      <c r="A59" t="s">
        <v>28</v>
      </c>
      <c r="C59" t="s">
        <v>9</v>
      </c>
      <c r="D59" t="s">
        <v>10</v>
      </c>
    </row>
    <row r="60" spans="1:6" x14ac:dyDescent="0.2">
      <c r="B60" t="s">
        <v>4</v>
      </c>
      <c r="C60" s="16">
        <v>2000</v>
      </c>
      <c r="D60">
        <v>1600</v>
      </c>
    </row>
    <row r="61" spans="1:6" x14ac:dyDescent="0.2">
      <c r="B61" t="s">
        <v>5</v>
      </c>
      <c r="C61">
        <v>800</v>
      </c>
      <c r="D61" s="16">
        <v>13000</v>
      </c>
    </row>
    <row r="63" spans="1:6" x14ac:dyDescent="0.2">
      <c r="A63" t="s">
        <v>29</v>
      </c>
      <c r="B63" t="s">
        <v>30</v>
      </c>
      <c r="C63" s="4">
        <f>C60*E64</f>
        <v>8100</v>
      </c>
    </row>
    <row r="64" spans="1:6" x14ac:dyDescent="0.2">
      <c r="B64" t="s">
        <v>31</v>
      </c>
      <c r="C64" s="4">
        <f>D61*E65</f>
        <v>76700</v>
      </c>
      <c r="E64">
        <v>4.05</v>
      </c>
      <c r="F64" t="s">
        <v>25</v>
      </c>
    </row>
    <row r="65" spans="1:6" x14ac:dyDescent="0.2">
      <c r="C65" s="3">
        <f>C63+C64</f>
        <v>84800</v>
      </c>
      <c r="E65">
        <v>5.9</v>
      </c>
      <c r="F65" t="s">
        <v>26</v>
      </c>
    </row>
    <row r="68" spans="1:6" x14ac:dyDescent="0.2">
      <c r="A68" t="s">
        <v>0</v>
      </c>
      <c r="B68" t="s">
        <v>30</v>
      </c>
      <c r="C68" s="4">
        <f>E69</f>
        <v>3.8405</v>
      </c>
    </row>
    <row r="69" spans="1:6" x14ac:dyDescent="0.2">
      <c r="B69" t="s">
        <v>31</v>
      </c>
      <c r="C69" s="11">
        <f>E70</f>
        <v>6.378857142857143</v>
      </c>
      <c r="E69" s="28">
        <v>3.8405</v>
      </c>
      <c r="F69" t="s">
        <v>25</v>
      </c>
    </row>
    <row r="70" spans="1:6" x14ac:dyDescent="0.2">
      <c r="C70" s="19">
        <f>C69+C68</f>
        <v>10.219357142857143</v>
      </c>
      <c r="E70" s="28">
        <v>6.378857142857143</v>
      </c>
      <c r="F70" t="s">
        <v>26</v>
      </c>
    </row>
  </sheetData>
  <mergeCells count="2">
    <mergeCell ref="A2:A4"/>
    <mergeCell ref="A5:A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Palozzi Gabriele (esterno)</cp:lastModifiedBy>
  <dcterms:created xsi:type="dcterms:W3CDTF">2021-02-24T12:43:18Z</dcterms:created>
  <dcterms:modified xsi:type="dcterms:W3CDTF">2026-05-15T07:00:52Z</dcterms:modified>
</cp:coreProperties>
</file>