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4-2025/Esercitazioni/Day 5/"/>
    </mc:Choice>
  </mc:AlternateContent>
  <xr:revisionPtr revIDLastSave="227" documentId="8_{50295F50-EA2B-4604-A916-7ED8DD435884}" xr6:coauthVersionLast="47" xr6:coauthVersionMax="47" xr10:uidLastSave="{87B318FF-8D00-40AD-9044-073BAA8D4752}"/>
  <bookViews>
    <workbookView xWindow="-120" yWindow="-120" windowWidth="29040" windowHeight="17520" xr2:uid="{425C33A5-9863-4519-950B-718C20EA04A3}"/>
  </bookViews>
  <sheets>
    <sheet name="JEs" sheetId="2" r:id="rId1"/>
    <sheet name="Ledgers" sheetId="1" r:id="rId2"/>
    <sheet name="BS" sheetId="4" state="hidden" r:id="rId3"/>
    <sheet name="PL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4" l="1"/>
  <c r="E14" i="4"/>
  <c r="E13" i="4"/>
  <c r="E12" i="4"/>
  <c r="E5" i="4"/>
  <c r="E4" i="4"/>
  <c r="D5" i="4"/>
  <c r="C17" i="5"/>
  <c r="C11" i="5"/>
  <c r="C20" i="5" s="1"/>
  <c r="C3" i="5"/>
  <c r="C15" i="5"/>
  <c r="C14" i="5"/>
  <c r="C13" i="5"/>
  <c r="C12" i="5"/>
  <c r="C4" i="5"/>
  <c r="C19" i="4"/>
  <c r="C4" i="4"/>
  <c r="O11" i="1"/>
  <c r="D14" i="4"/>
  <c r="I11" i="1"/>
  <c r="C5" i="4"/>
  <c r="U20" i="1"/>
  <c r="T20" i="1"/>
  <c r="T21" i="1" s="1"/>
  <c r="X10" i="1"/>
  <c r="W10" i="1"/>
  <c r="W11" i="1" s="1"/>
  <c r="T11" i="1"/>
  <c r="U10" i="1"/>
  <c r="U11" i="1" s="1"/>
  <c r="T10" i="1"/>
  <c r="D16" i="2"/>
  <c r="R20" i="1"/>
  <c r="R21" i="1" s="1"/>
  <c r="Q20" i="1"/>
  <c r="Q21" i="1" s="1"/>
  <c r="O20" i="1"/>
  <c r="P21" i="1" s="1"/>
  <c r="N20" i="1"/>
  <c r="N21" i="1" s="1"/>
  <c r="L20" i="1"/>
  <c r="K20" i="1"/>
  <c r="L21" i="1" s="1"/>
  <c r="I20" i="1"/>
  <c r="J21" i="1" s="1"/>
  <c r="H20" i="1"/>
  <c r="H21" i="1" s="1"/>
  <c r="F20" i="1"/>
  <c r="E20" i="1"/>
  <c r="C20" i="1"/>
  <c r="B20" i="1"/>
  <c r="R10" i="1"/>
  <c r="Q10" i="1"/>
  <c r="Q11" i="1" s="1"/>
  <c r="O10" i="1"/>
  <c r="P11" i="1" s="1"/>
  <c r="N10" i="1"/>
  <c r="N11" i="1" s="1"/>
  <c r="L10" i="1"/>
  <c r="K10" i="1"/>
  <c r="I10" i="1"/>
  <c r="J11" i="1" s="1"/>
  <c r="H10" i="1"/>
  <c r="F10" i="1"/>
  <c r="F11" i="1" s="1"/>
  <c r="E10" i="1"/>
  <c r="C10" i="1"/>
  <c r="B10" i="1"/>
  <c r="E8" i="4" l="1"/>
  <c r="E19" i="4" s="1"/>
  <c r="U21" i="1"/>
  <c r="X11" i="1"/>
  <c r="R11" i="1"/>
  <c r="F21" i="1"/>
  <c r="E11" i="1"/>
  <c r="G21" i="1"/>
  <c r="M21" i="1"/>
  <c r="O21" i="1"/>
  <c r="L11" i="1"/>
  <c r="M11" i="1"/>
  <c r="K21" i="1"/>
  <c r="I21" i="1"/>
  <c r="K11" i="1"/>
  <c r="C11" i="1"/>
  <c r="G11" i="1"/>
  <c r="C21" i="1"/>
  <c r="B21" i="1"/>
  <c r="B11" i="1"/>
</calcChain>
</file>

<file path=xl/sharedStrings.xml><?xml version="1.0" encoding="utf-8"?>
<sst xmlns="http://schemas.openxmlformats.org/spreadsheetml/2006/main" count="69" uniqueCount="51">
  <si>
    <t>Description</t>
  </si>
  <si>
    <t>Debit</t>
  </si>
  <si>
    <t>Credit</t>
  </si>
  <si>
    <t>#</t>
  </si>
  <si>
    <t>CASH</t>
  </si>
  <si>
    <t>CAPITAL (EQUITY)</t>
  </si>
  <si>
    <t>PURCHASE OF GOOD</t>
  </si>
  <si>
    <t>ACCOUNTS PAYABLES</t>
  </si>
  <si>
    <t xml:space="preserve">VAT </t>
  </si>
  <si>
    <t xml:space="preserve">LOAN </t>
  </si>
  <si>
    <t>SALE OF GOODS</t>
  </si>
  <si>
    <t>ACCOUNTS RECEIV.</t>
  </si>
  <si>
    <t>ENERGY EXPENSES</t>
  </si>
  <si>
    <t>INVOICES TO BE RECEIVED</t>
  </si>
  <si>
    <t>Cash</t>
  </si>
  <si>
    <t>Capital</t>
  </si>
  <si>
    <t>Capital (Equity)</t>
  </si>
  <si>
    <t>Expenses</t>
  </si>
  <si>
    <t>VAT</t>
  </si>
  <si>
    <t>Accounts Payables</t>
  </si>
  <si>
    <t>Account Payables</t>
  </si>
  <si>
    <t xml:space="preserve">Discount </t>
  </si>
  <si>
    <t>Loan</t>
  </si>
  <si>
    <t>Loan (12m)</t>
  </si>
  <si>
    <t>Accounts Recievables</t>
  </si>
  <si>
    <t>Revenue</t>
  </si>
  <si>
    <t>Wages</t>
  </si>
  <si>
    <t>Social Charges</t>
  </si>
  <si>
    <t>Taxes charged on the Employee</t>
  </si>
  <si>
    <t>Accounts payable Employee (wages-taxes)</t>
  </si>
  <si>
    <t>Accounts Payable (to the state)</t>
  </si>
  <si>
    <t>Payable to the Authority</t>
  </si>
  <si>
    <t>VAT (Payable)</t>
  </si>
  <si>
    <t>Interest Expense (2 months)</t>
  </si>
  <si>
    <t>Accrued Expenses</t>
  </si>
  <si>
    <t>Interest Expenses</t>
  </si>
  <si>
    <t>Expenses related to Energy</t>
  </si>
  <si>
    <t>Invoice to be recieved</t>
  </si>
  <si>
    <t>Asset</t>
  </si>
  <si>
    <t>Amount</t>
  </si>
  <si>
    <t>Equity</t>
  </si>
  <si>
    <t>Total Equity</t>
  </si>
  <si>
    <t>Liabilities</t>
  </si>
  <si>
    <t>Total Assets</t>
  </si>
  <si>
    <t>Total Liabilities &amp; Equity</t>
  </si>
  <si>
    <t>Profit and loss for the period</t>
  </si>
  <si>
    <t>Accounts Receivables</t>
  </si>
  <si>
    <t>Sales of goods</t>
  </si>
  <si>
    <t>Purchase of goods</t>
  </si>
  <si>
    <t>Energy expenses</t>
  </si>
  <si>
    <t>Interests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</si>
</sst>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1" xfId="0" applyNumberFormat="1" applyBorder="1"/>
    <xf numFmtId="0" fontId="0" fillId="0" borderId="2" xfId="0" applyBorder="1"/>
    <xf numFmtId="0" fontId="0" fillId="0" borderId="3" xfId="0" applyBorder="1"/>
    <xf numFmtId="3" fontId="0" fillId="0" borderId="3" xfId="0" applyNumberFormat="1" applyBorder="1"/>
    <xf numFmtId="3" fontId="0" fillId="0" borderId="0" xfId="0" applyNumberFormat="1"/>
    <xf numFmtId="3" fontId="0" fillId="0" borderId="4" xfId="0" applyNumberFormat="1" applyBorder="1"/>
    <xf numFmtId="164" fontId="0" fillId="0" borderId="0" xfId="1" applyNumberFormat="1" applyFont="1"/>
    <xf numFmtId="0" fontId="0" fillId="0" borderId="5" xfId="0" applyBorder="1"/>
    <xf numFmtId="0" fontId="2" fillId="0" borderId="5" xfId="0" applyFont="1" applyBorder="1"/>
    <xf numFmtId="164" fontId="2" fillId="0" borderId="5" xfId="1" applyNumberFormat="1" applyFont="1" applyBorder="1"/>
    <xf numFmtId="0" fontId="2" fillId="0" borderId="0" xfId="0" applyFont="1"/>
    <xf numFmtId="164" fontId="0" fillId="0" borderId="5" xfId="1" applyNumberFormat="1" applyFont="1" applyBorder="1"/>
    <xf numFmtId="164" fontId="0" fillId="0" borderId="1" xfId="1" applyNumberFormat="1" applyFont="1" applyBorder="1"/>
    <xf numFmtId="164" fontId="0" fillId="0" borderId="0" xfId="1" applyNumberFormat="1" applyFont="1" applyBorder="1"/>
    <xf numFmtId="0" fontId="0" fillId="0" borderId="0" xfId="0" applyFill="1" applyBorder="1"/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10" xfId="0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6" xfId="1" applyNumberFormat="1" applyFont="1" applyBorder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164" fontId="0" fillId="0" borderId="9" xfId="1" applyNumberFormat="1" applyFont="1" applyBorder="1" applyAlignment="1">
      <alignment vertical="center" wrapText="1"/>
    </xf>
    <xf numFmtId="164" fontId="2" fillId="0" borderId="9" xfId="1" applyNumberFormat="1" applyFont="1" applyBorder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164" fontId="2" fillId="0" borderId="10" xfId="1" applyNumberFormat="1" applyFont="1" applyBorder="1" applyAlignment="1">
      <alignment vertical="center" wrapText="1"/>
    </xf>
    <xf numFmtId="164" fontId="0" fillId="0" borderId="10" xfId="1" applyNumberFormat="1" applyFont="1" applyBorder="1" applyAlignment="1">
      <alignment vertical="center" wrapText="1"/>
    </xf>
    <xf numFmtId="164" fontId="2" fillId="0" borderId="7" xfId="1" applyNumberFormat="1" applyFont="1" applyBorder="1" applyAlignment="1">
      <alignment vertical="center" wrapText="1"/>
    </xf>
    <xf numFmtId="164" fontId="0" fillId="0" borderId="8" xfId="1" applyNumberFormat="1" applyFont="1" applyBorder="1" applyAlignment="1">
      <alignment vertical="center" wrapText="1"/>
    </xf>
    <xf numFmtId="164" fontId="0" fillId="0" borderId="11" xfId="1" applyNumberFormat="1" applyFont="1" applyBorder="1" applyAlignment="1">
      <alignment vertical="center" wrapText="1"/>
    </xf>
    <xf numFmtId="164" fontId="2" fillId="0" borderId="11" xfId="1" applyNumberFormat="1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54A9E-EBE4-4FC4-8F23-3CC6B8506853}">
  <dimension ref="A1:D121"/>
  <sheetViews>
    <sheetView showGridLines="0" tabSelected="1" zoomScale="170" zoomScaleNormal="170" workbookViewId="0">
      <selection activeCell="B1" sqref="B1"/>
    </sheetView>
  </sheetViews>
  <sheetFormatPr defaultRowHeight="15" x14ac:dyDescent="0.25"/>
  <cols>
    <col min="2" max="2" width="50.85546875" customWidth="1"/>
    <col min="5" max="5" width="1.42578125" customWidth="1"/>
  </cols>
  <sheetData>
    <row r="1" spans="1:4" x14ac:dyDescent="0.25">
      <c r="C1" s="9"/>
      <c r="D1" s="9"/>
    </row>
    <row r="2" spans="1:4" x14ac:dyDescent="0.25">
      <c r="C2" s="9"/>
      <c r="D2" s="9"/>
    </row>
    <row r="3" spans="1:4" s="13" customFormat="1" x14ac:dyDescent="0.25">
      <c r="A3" s="10" t="s">
        <v>3</v>
      </c>
      <c r="B3" s="11" t="s">
        <v>0</v>
      </c>
      <c r="C3" s="12" t="s">
        <v>1</v>
      </c>
      <c r="D3" s="12" t="s">
        <v>2</v>
      </c>
    </row>
    <row r="4" spans="1:4" x14ac:dyDescent="0.25">
      <c r="A4">
        <v>1</v>
      </c>
      <c r="B4" t="s">
        <v>14</v>
      </c>
      <c r="C4" s="9">
        <v>50000</v>
      </c>
      <c r="D4" s="9"/>
    </row>
    <row r="5" spans="1:4" x14ac:dyDescent="0.25">
      <c r="B5" t="s">
        <v>16</v>
      </c>
      <c r="C5" s="9"/>
      <c r="D5" s="9">
        <v>50000</v>
      </c>
    </row>
    <row r="6" spans="1:4" x14ac:dyDescent="0.25">
      <c r="C6" s="9"/>
      <c r="D6" s="9"/>
    </row>
    <row r="7" spans="1:4" x14ac:dyDescent="0.25">
      <c r="A7" s="10"/>
      <c r="B7" s="10"/>
      <c r="C7" s="14"/>
      <c r="D7" s="14"/>
    </row>
    <row r="8" spans="1:4" x14ac:dyDescent="0.25">
      <c r="A8">
        <v>2</v>
      </c>
      <c r="B8" s="17" t="s">
        <v>17</v>
      </c>
      <c r="C8" s="9">
        <v>10000</v>
      </c>
      <c r="D8" s="9"/>
    </row>
    <row r="9" spans="1:4" x14ac:dyDescent="0.25">
      <c r="B9" s="17" t="s">
        <v>18</v>
      </c>
      <c r="C9" s="9">
        <v>2200</v>
      </c>
      <c r="D9" s="9"/>
    </row>
    <row r="10" spans="1:4" x14ac:dyDescent="0.25">
      <c r="B10" s="17" t="s">
        <v>19</v>
      </c>
      <c r="C10" s="9"/>
      <c r="D10" s="9">
        <v>12200</v>
      </c>
    </row>
    <row r="11" spans="1:4" x14ac:dyDescent="0.25">
      <c r="C11" s="9"/>
      <c r="D11" s="9"/>
    </row>
    <row r="12" spans="1:4" x14ac:dyDescent="0.25">
      <c r="A12" s="10"/>
      <c r="B12" s="10"/>
      <c r="C12" s="14"/>
      <c r="D12" s="14"/>
    </row>
    <row r="13" spans="1:4" x14ac:dyDescent="0.25">
      <c r="A13">
        <v>3</v>
      </c>
      <c r="B13" s="17" t="s">
        <v>20</v>
      </c>
      <c r="C13" s="9">
        <v>5488</v>
      </c>
      <c r="D13" s="9"/>
    </row>
    <row r="14" spans="1:4" x14ac:dyDescent="0.25">
      <c r="B14" s="17" t="s">
        <v>14</v>
      </c>
      <c r="C14" s="9"/>
      <c r="D14" s="9">
        <v>5000</v>
      </c>
    </row>
    <row r="15" spans="1:4" x14ac:dyDescent="0.25">
      <c r="B15" s="17" t="s">
        <v>21</v>
      </c>
      <c r="C15" s="9"/>
      <c r="D15" s="9">
        <v>400</v>
      </c>
    </row>
    <row r="16" spans="1:4" x14ac:dyDescent="0.25">
      <c r="B16" s="17" t="s">
        <v>8</v>
      </c>
      <c r="C16" s="9"/>
      <c r="D16" s="9">
        <f>400*0.22</f>
        <v>88</v>
      </c>
    </row>
    <row r="17" spans="1:4" x14ac:dyDescent="0.25">
      <c r="A17" s="10"/>
      <c r="B17" s="10"/>
      <c r="C17" s="14"/>
      <c r="D17" s="14"/>
    </row>
    <row r="18" spans="1:4" x14ac:dyDescent="0.25">
      <c r="A18">
        <v>4</v>
      </c>
      <c r="B18" s="17" t="s">
        <v>14</v>
      </c>
      <c r="C18" s="9">
        <v>40000</v>
      </c>
      <c r="D18" s="9"/>
    </row>
    <row r="19" spans="1:4" x14ac:dyDescent="0.25">
      <c r="B19" s="17" t="s">
        <v>23</v>
      </c>
      <c r="C19" s="9"/>
      <c r="D19" s="9">
        <v>40000</v>
      </c>
    </row>
    <row r="20" spans="1:4" x14ac:dyDescent="0.25">
      <c r="C20" s="9"/>
      <c r="D20" s="9"/>
    </row>
    <row r="21" spans="1:4" x14ac:dyDescent="0.25">
      <c r="C21" s="9"/>
      <c r="D21" s="9"/>
    </row>
    <row r="22" spans="1:4" x14ac:dyDescent="0.25">
      <c r="A22" s="10"/>
      <c r="B22" s="10"/>
      <c r="C22" s="14"/>
      <c r="D22" s="14"/>
    </row>
    <row r="23" spans="1:4" x14ac:dyDescent="0.25">
      <c r="A23">
        <v>5</v>
      </c>
      <c r="B23" t="s">
        <v>24</v>
      </c>
      <c r="C23" s="9">
        <v>24400</v>
      </c>
      <c r="D23" s="9"/>
    </row>
    <row r="24" spans="1:4" x14ac:dyDescent="0.25">
      <c r="B24" t="s">
        <v>25</v>
      </c>
      <c r="C24" s="9"/>
      <c r="D24" s="9">
        <v>20000</v>
      </c>
    </row>
    <row r="25" spans="1:4" x14ac:dyDescent="0.25">
      <c r="B25" t="s">
        <v>18</v>
      </c>
      <c r="C25" s="9"/>
      <c r="D25" s="9">
        <v>4400</v>
      </c>
    </row>
    <row r="26" spans="1:4" x14ac:dyDescent="0.25">
      <c r="D26" s="9"/>
    </row>
    <row r="27" spans="1:4" x14ac:dyDescent="0.25">
      <c r="A27" s="10"/>
      <c r="B27" s="10"/>
      <c r="C27" s="14"/>
      <c r="D27" s="14"/>
    </row>
    <row r="28" spans="1:4" x14ac:dyDescent="0.25">
      <c r="A28">
        <v>6</v>
      </c>
      <c r="B28" s="17" t="s">
        <v>26</v>
      </c>
      <c r="C28" s="9">
        <v>1200</v>
      </c>
      <c r="D28" s="9"/>
    </row>
    <row r="29" spans="1:4" x14ac:dyDescent="0.25">
      <c r="B29" s="17" t="s">
        <v>27</v>
      </c>
      <c r="C29" s="9">
        <v>500</v>
      </c>
      <c r="D29" s="9"/>
    </row>
    <row r="30" spans="1:4" x14ac:dyDescent="0.25">
      <c r="B30" s="17" t="s">
        <v>28</v>
      </c>
      <c r="C30" s="9"/>
      <c r="D30" s="9">
        <v>200</v>
      </c>
    </row>
    <row r="31" spans="1:4" x14ac:dyDescent="0.25">
      <c r="B31" s="17" t="s">
        <v>29</v>
      </c>
      <c r="C31" s="9"/>
      <c r="D31" s="9">
        <v>1000</v>
      </c>
    </row>
    <row r="32" spans="1:4" x14ac:dyDescent="0.25">
      <c r="A32" s="10"/>
      <c r="B32" s="17" t="s">
        <v>30</v>
      </c>
      <c r="C32" s="9"/>
      <c r="D32" s="9">
        <v>500</v>
      </c>
    </row>
    <row r="33" spans="1:4" x14ac:dyDescent="0.25">
      <c r="A33">
        <v>6</v>
      </c>
      <c r="B33" s="1" t="s">
        <v>14</v>
      </c>
      <c r="C33" s="15"/>
      <c r="D33" s="15">
        <v>1000</v>
      </c>
    </row>
    <row r="34" spans="1:4" x14ac:dyDescent="0.25">
      <c r="B34" s="17" t="s">
        <v>29</v>
      </c>
      <c r="C34" s="9">
        <v>1000</v>
      </c>
      <c r="D34" s="9"/>
    </row>
    <row r="35" spans="1:4" x14ac:dyDescent="0.25">
      <c r="C35" s="9"/>
      <c r="D35" s="9"/>
    </row>
    <row r="36" spans="1:4" x14ac:dyDescent="0.25">
      <c r="C36" s="16"/>
      <c r="D36" s="16"/>
    </row>
    <row r="38" spans="1:4" x14ac:dyDescent="0.25">
      <c r="A38" s="1">
        <v>7</v>
      </c>
      <c r="B38" s="1" t="s">
        <v>14</v>
      </c>
      <c r="C38" s="15"/>
      <c r="D38" s="15">
        <v>2288</v>
      </c>
    </row>
    <row r="39" spans="1:4" x14ac:dyDescent="0.25">
      <c r="B39" t="s">
        <v>32</v>
      </c>
      <c r="C39" s="9">
        <v>2288</v>
      </c>
      <c r="D39" s="9"/>
    </row>
    <row r="40" spans="1:4" x14ac:dyDescent="0.25">
      <c r="C40" s="9"/>
      <c r="D40" s="9"/>
    </row>
    <row r="41" spans="1:4" x14ac:dyDescent="0.25">
      <c r="A41" s="10"/>
      <c r="C41" s="9"/>
      <c r="D41" s="9"/>
    </row>
    <row r="42" spans="1:4" x14ac:dyDescent="0.25">
      <c r="A42">
        <v>8</v>
      </c>
      <c r="B42" s="1" t="s">
        <v>33</v>
      </c>
      <c r="C42" s="15">
        <v>400</v>
      </c>
      <c r="D42" s="15"/>
    </row>
    <row r="43" spans="1:4" x14ac:dyDescent="0.25">
      <c r="B43" s="17" t="s">
        <v>34</v>
      </c>
      <c r="C43" s="9"/>
      <c r="D43" s="9">
        <v>400</v>
      </c>
    </row>
    <row r="44" spans="1:4" x14ac:dyDescent="0.25">
      <c r="C44" s="9"/>
      <c r="D44" s="9"/>
    </row>
    <row r="45" spans="1:4" x14ac:dyDescent="0.25">
      <c r="A45" s="1">
        <v>9</v>
      </c>
      <c r="B45" s="1" t="s">
        <v>36</v>
      </c>
      <c r="C45" s="15">
        <v>1600</v>
      </c>
      <c r="D45" s="15"/>
    </row>
    <row r="46" spans="1:4" x14ac:dyDescent="0.25">
      <c r="B46" s="17" t="s">
        <v>37</v>
      </c>
      <c r="C46" s="9"/>
      <c r="D46" s="9">
        <v>1600</v>
      </c>
    </row>
    <row r="47" spans="1:4" x14ac:dyDescent="0.25">
      <c r="C47" s="9"/>
      <c r="D47" s="9"/>
    </row>
    <row r="48" spans="1:4" x14ac:dyDescent="0.25">
      <c r="C48" s="9"/>
      <c r="D48" s="9"/>
    </row>
    <row r="49" spans="3:4" x14ac:dyDescent="0.25">
      <c r="C49" s="9"/>
      <c r="D49" s="9"/>
    </row>
    <row r="50" spans="3:4" x14ac:dyDescent="0.25">
      <c r="C50" s="9"/>
      <c r="D50" s="9"/>
    </row>
    <row r="51" spans="3:4" x14ac:dyDescent="0.25">
      <c r="C51" s="9"/>
      <c r="D51" s="9"/>
    </row>
    <row r="52" spans="3:4" x14ac:dyDescent="0.25">
      <c r="C52" s="9"/>
      <c r="D52" s="9"/>
    </row>
    <row r="53" spans="3:4" x14ac:dyDescent="0.25">
      <c r="C53" s="9"/>
      <c r="D53" s="9"/>
    </row>
    <row r="54" spans="3:4" x14ac:dyDescent="0.25">
      <c r="C54" s="9"/>
      <c r="D54" s="9"/>
    </row>
    <row r="55" spans="3:4" x14ac:dyDescent="0.25">
      <c r="C55" s="9"/>
      <c r="D55" s="9"/>
    </row>
    <row r="56" spans="3:4" x14ac:dyDescent="0.25">
      <c r="C56" s="9"/>
      <c r="D56" s="9"/>
    </row>
    <row r="57" spans="3:4" x14ac:dyDescent="0.25">
      <c r="C57" s="9"/>
      <c r="D57" s="9"/>
    </row>
    <row r="58" spans="3:4" x14ac:dyDescent="0.25">
      <c r="C58" s="9"/>
      <c r="D58" s="9"/>
    </row>
    <row r="59" spans="3:4" x14ac:dyDescent="0.25">
      <c r="C59" s="9"/>
      <c r="D59" s="9"/>
    </row>
    <row r="60" spans="3:4" x14ac:dyDescent="0.25">
      <c r="C60" s="9"/>
      <c r="D60" s="9"/>
    </row>
    <row r="61" spans="3:4" x14ac:dyDescent="0.25">
      <c r="C61" s="9"/>
      <c r="D61" s="9"/>
    </row>
    <row r="62" spans="3:4" x14ac:dyDescent="0.25">
      <c r="C62" s="9"/>
      <c r="D62" s="9"/>
    </row>
    <row r="63" spans="3:4" x14ac:dyDescent="0.25">
      <c r="C63" s="9"/>
      <c r="D63" s="9"/>
    </row>
    <row r="64" spans="3:4" x14ac:dyDescent="0.25">
      <c r="C64" s="9"/>
      <c r="D64" s="9"/>
    </row>
    <row r="65" spans="3:4" x14ac:dyDescent="0.25">
      <c r="C65" s="9"/>
      <c r="D65" s="9"/>
    </row>
    <row r="66" spans="3:4" x14ac:dyDescent="0.25">
      <c r="C66" s="9"/>
      <c r="D66" s="9"/>
    </row>
    <row r="67" spans="3:4" x14ac:dyDescent="0.25">
      <c r="C67" s="9"/>
      <c r="D67" s="9"/>
    </row>
    <row r="68" spans="3:4" x14ac:dyDescent="0.25">
      <c r="C68" s="9"/>
      <c r="D68" s="9"/>
    </row>
    <row r="69" spans="3:4" x14ac:dyDescent="0.25">
      <c r="C69" s="9"/>
      <c r="D69" s="9"/>
    </row>
    <row r="70" spans="3:4" x14ac:dyDescent="0.25">
      <c r="C70" s="9"/>
      <c r="D70" s="9"/>
    </row>
    <row r="71" spans="3:4" x14ac:dyDescent="0.25">
      <c r="C71" s="9"/>
      <c r="D71" s="9"/>
    </row>
    <row r="72" spans="3:4" x14ac:dyDescent="0.25">
      <c r="C72" s="9"/>
      <c r="D72" s="9"/>
    </row>
    <row r="73" spans="3:4" x14ac:dyDescent="0.25">
      <c r="C73" s="9"/>
      <c r="D73" s="9"/>
    </row>
    <row r="74" spans="3:4" x14ac:dyDescent="0.25">
      <c r="C74" s="9"/>
      <c r="D74" s="9"/>
    </row>
    <row r="75" spans="3:4" x14ac:dyDescent="0.25">
      <c r="C75" s="9"/>
      <c r="D75" s="9"/>
    </row>
    <row r="76" spans="3:4" x14ac:dyDescent="0.25">
      <c r="C76" s="9"/>
      <c r="D76" s="9"/>
    </row>
    <row r="77" spans="3:4" x14ac:dyDescent="0.25">
      <c r="C77" s="9"/>
      <c r="D77" s="9"/>
    </row>
    <row r="78" spans="3:4" x14ac:dyDescent="0.25">
      <c r="C78" s="9"/>
      <c r="D78" s="9"/>
    </row>
    <row r="79" spans="3:4" x14ac:dyDescent="0.25">
      <c r="C79" s="9"/>
      <c r="D79" s="9"/>
    </row>
    <row r="80" spans="3:4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  <row r="95" spans="3:4" x14ac:dyDescent="0.25">
      <c r="C95" s="9"/>
      <c r="D95" s="9"/>
    </row>
    <row r="96" spans="3:4" x14ac:dyDescent="0.25">
      <c r="C96" s="9"/>
      <c r="D96" s="9"/>
    </row>
    <row r="97" spans="3:4" x14ac:dyDescent="0.25">
      <c r="C97" s="9"/>
      <c r="D97" s="9"/>
    </row>
    <row r="98" spans="3:4" x14ac:dyDescent="0.25">
      <c r="C98" s="9"/>
      <c r="D98" s="9"/>
    </row>
    <row r="99" spans="3:4" x14ac:dyDescent="0.25">
      <c r="C99" s="9"/>
      <c r="D99" s="9"/>
    </row>
    <row r="100" spans="3:4" x14ac:dyDescent="0.25">
      <c r="C100" s="9"/>
      <c r="D100" s="9"/>
    </row>
    <row r="101" spans="3:4" x14ac:dyDescent="0.25">
      <c r="C101" s="9"/>
      <c r="D101" s="9"/>
    </row>
    <row r="102" spans="3:4" x14ac:dyDescent="0.25">
      <c r="C102" s="9"/>
      <c r="D102" s="9"/>
    </row>
    <row r="103" spans="3:4" x14ac:dyDescent="0.25">
      <c r="C103" s="9"/>
      <c r="D103" s="9"/>
    </row>
    <row r="104" spans="3:4" x14ac:dyDescent="0.25">
      <c r="C104" s="9"/>
      <c r="D104" s="9"/>
    </row>
    <row r="105" spans="3:4" x14ac:dyDescent="0.25">
      <c r="C105" s="9"/>
      <c r="D105" s="9"/>
    </row>
    <row r="106" spans="3:4" x14ac:dyDescent="0.25">
      <c r="C106" s="9"/>
      <c r="D106" s="9"/>
    </row>
    <row r="107" spans="3:4" x14ac:dyDescent="0.25">
      <c r="C107" s="9"/>
      <c r="D107" s="9"/>
    </row>
    <row r="108" spans="3:4" x14ac:dyDescent="0.25">
      <c r="C108" s="9"/>
      <c r="D108" s="9"/>
    </row>
    <row r="109" spans="3:4" x14ac:dyDescent="0.25">
      <c r="C109" s="9"/>
      <c r="D109" s="9"/>
    </row>
    <row r="110" spans="3:4" x14ac:dyDescent="0.25">
      <c r="C110" s="9"/>
      <c r="D110" s="9"/>
    </row>
    <row r="111" spans="3:4" x14ac:dyDescent="0.25">
      <c r="C111" s="9"/>
      <c r="D111" s="9"/>
    </row>
    <row r="112" spans="3:4" x14ac:dyDescent="0.25">
      <c r="C112" s="9"/>
      <c r="D112" s="9"/>
    </row>
    <row r="113" spans="3:4" x14ac:dyDescent="0.25">
      <c r="C113" s="9"/>
      <c r="D113" s="9"/>
    </row>
    <row r="114" spans="3:4" x14ac:dyDescent="0.25">
      <c r="C114" s="9"/>
      <c r="D114" s="9"/>
    </row>
    <row r="115" spans="3:4" x14ac:dyDescent="0.25">
      <c r="C115" s="9"/>
      <c r="D115" s="9"/>
    </row>
    <row r="116" spans="3:4" x14ac:dyDescent="0.25">
      <c r="C116" s="9"/>
      <c r="D116" s="9"/>
    </row>
    <row r="117" spans="3:4" x14ac:dyDescent="0.25">
      <c r="C117" s="9"/>
      <c r="D117" s="9"/>
    </row>
    <row r="118" spans="3:4" x14ac:dyDescent="0.25">
      <c r="C118" s="9"/>
      <c r="D118" s="9"/>
    </row>
    <row r="119" spans="3:4" x14ac:dyDescent="0.25">
      <c r="C119" s="9"/>
      <c r="D119" s="9"/>
    </row>
    <row r="120" spans="3:4" x14ac:dyDescent="0.25">
      <c r="C120" s="9"/>
      <c r="D120" s="9"/>
    </row>
    <row r="121" spans="3:4" x14ac:dyDescent="0.25">
      <c r="C121" s="9"/>
      <c r="D12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77C65-4A4D-48D2-B44F-C7B66FCA9765}">
  <dimension ref="B3:X21"/>
  <sheetViews>
    <sheetView showGridLines="0" zoomScale="91" zoomScaleNormal="150" workbookViewId="0">
      <selection activeCell="D39" sqref="D39"/>
    </sheetView>
  </sheetViews>
  <sheetFormatPr defaultRowHeight="15" x14ac:dyDescent="0.25"/>
  <cols>
    <col min="14" max="14" width="10.42578125" customWidth="1"/>
    <col min="15" max="15" width="11" customWidth="1"/>
  </cols>
  <sheetData>
    <row r="3" spans="2:24" x14ac:dyDescent="0.25">
      <c r="B3" t="s">
        <v>4</v>
      </c>
      <c r="E3" t="s">
        <v>5</v>
      </c>
      <c r="H3" t="s">
        <v>7</v>
      </c>
      <c r="K3" t="s">
        <v>9</v>
      </c>
      <c r="N3" s="18" t="s">
        <v>31</v>
      </c>
      <c r="O3" s="18"/>
      <c r="Q3" s="18" t="s">
        <v>26</v>
      </c>
      <c r="R3" s="18"/>
      <c r="T3" s="18" t="s">
        <v>27</v>
      </c>
      <c r="U3" s="18"/>
      <c r="W3" s="18" t="s">
        <v>35</v>
      </c>
      <c r="X3" s="18"/>
    </row>
    <row r="4" spans="2:24" x14ac:dyDescent="0.25">
      <c r="B4" s="3">
        <v>50000</v>
      </c>
      <c r="C4" s="2"/>
      <c r="E4" s="1"/>
      <c r="F4" s="2">
        <v>50000</v>
      </c>
      <c r="H4" s="3"/>
      <c r="I4" s="2">
        <v>12200</v>
      </c>
      <c r="K4" s="3"/>
      <c r="L4" s="4">
        <v>40000</v>
      </c>
      <c r="N4" s="3"/>
      <c r="O4" s="4">
        <v>200</v>
      </c>
      <c r="Q4" s="1">
        <v>1200</v>
      </c>
      <c r="R4" s="4"/>
      <c r="T4" s="1">
        <v>500</v>
      </c>
      <c r="U4" s="4"/>
      <c r="W4" s="1">
        <v>400</v>
      </c>
      <c r="X4" s="4"/>
    </row>
    <row r="5" spans="2:24" x14ac:dyDescent="0.25">
      <c r="C5" s="5">
        <v>5000</v>
      </c>
      <c r="F5" s="5"/>
      <c r="H5">
        <v>5488</v>
      </c>
      <c r="I5" s="6"/>
      <c r="L5" s="5"/>
      <c r="N5" s="7"/>
      <c r="O5" s="5"/>
      <c r="R5" s="5"/>
      <c r="U5" s="5"/>
      <c r="X5" s="5"/>
    </row>
    <row r="6" spans="2:24" x14ac:dyDescent="0.25">
      <c r="B6">
        <v>40000</v>
      </c>
      <c r="C6" s="5"/>
      <c r="F6" s="5"/>
      <c r="H6" s="7"/>
      <c r="I6" s="5">
        <v>1000</v>
      </c>
      <c r="L6" s="5"/>
      <c r="O6" s="5"/>
      <c r="R6" s="5"/>
      <c r="U6" s="5"/>
      <c r="X6" s="5"/>
    </row>
    <row r="7" spans="2:24" x14ac:dyDescent="0.25">
      <c r="C7" s="5">
        <v>1000</v>
      </c>
      <c r="F7" s="5"/>
      <c r="I7" s="5">
        <v>500</v>
      </c>
      <c r="L7" s="5"/>
      <c r="N7" s="8"/>
      <c r="O7" s="5"/>
      <c r="R7" s="5"/>
      <c r="U7" s="5"/>
      <c r="X7" s="5"/>
    </row>
    <row r="8" spans="2:24" x14ac:dyDescent="0.25">
      <c r="C8" s="5">
        <v>2288</v>
      </c>
      <c r="F8" s="5"/>
      <c r="H8">
        <v>1000</v>
      </c>
      <c r="I8" s="5"/>
      <c r="L8" s="5"/>
      <c r="O8" s="5"/>
      <c r="R8" s="5"/>
      <c r="U8" s="5"/>
      <c r="X8" s="5"/>
    </row>
    <row r="9" spans="2:24" x14ac:dyDescent="0.25">
      <c r="C9" s="5"/>
      <c r="F9" s="5"/>
      <c r="I9" s="5"/>
      <c r="L9" s="5"/>
      <c r="O9" s="5"/>
      <c r="R9" s="5"/>
      <c r="U9" s="5"/>
      <c r="X9" s="5"/>
    </row>
    <row r="10" spans="2:24" x14ac:dyDescent="0.25">
      <c r="B10">
        <f>+SUM(B4:B9)</f>
        <v>90000</v>
      </c>
      <c r="C10">
        <f>+SUM(C4:C9)</f>
        <v>8288</v>
      </c>
      <c r="E10">
        <f t="shared" ref="E10:R10" si="0">+SUM(E4:E9)</f>
        <v>0</v>
      </c>
      <c r="F10">
        <f t="shared" si="0"/>
        <v>50000</v>
      </c>
      <c r="H10">
        <f t="shared" si="0"/>
        <v>6488</v>
      </c>
      <c r="I10">
        <f t="shared" si="0"/>
        <v>13700</v>
      </c>
      <c r="K10">
        <f t="shared" si="0"/>
        <v>0</v>
      </c>
      <c r="L10">
        <f t="shared" si="0"/>
        <v>40000</v>
      </c>
      <c r="N10">
        <f t="shared" si="0"/>
        <v>0</v>
      </c>
      <c r="O10">
        <f t="shared" si="0"/>
        <v>200</v>
      </c>
      <c r="Q10">
        <f t="shared" si="0"/>
        <v>1200</v>
      </c>
      <c r="R10">
        <f t="shared" si="0"/>
        <v>0</v>
      </c>
      <c r="T10">
        <f t="shared" ref="T10:U10" si="1">+SUM(T4:T9)</f>
        <v>500</v>
      </c>
      <c r="U10">
        <f t="shared" si="1"/>
        <v>0</v>
      </c>
      <c r="W10">
        <f t="shared" ref="W10:X10" si="2">+SUM(W4:W9)</f>
        <v>400</v>
      </c>
      <c r="X10">
        <f t="shared" si="2"/>
        <v>0</v>
      </c>
    </row>
    <row r="11" spans="2:24" x14ac:dyDescent="0.25">
      <c r="B11">
        <f>+IF(B10&gt;C10,B10-C10,"")</f>
        <v>81712</v>
      </c>
      <c r="C11" t="str">
        <f>+IF(C10&gt;B10,B10-C10,"")</f>
        <v/>
      </c>
      <c r="E11" t="str">
        <f t="shared" ref="E11" si="3">+IF(E10&gt;F10,E10-F10,"")</f>
        <v/>
      </c>
      <c r="F11">
        <f t="shared" ref="F11" si="4">+IF(F10&gt;E10,E10-F10,"")</f>
        <v>-50000</v>
      </c>
      <c r="G11" t="str">
        <f t="shared" ref="G11" si="5">+IF(G10&gt;H10,G10-H10,"")</f>
        <v/>
      </c>
      <c r="I11">
        <f>+IF(I10&gt;H10,H10-I10,"")</f>
        <v>-7212</v>
      </c>
      <c r="J11" t="str">
        <f t="shared" ref="J11" si="6">+IF(J10&gt;I10,I10-J10,"")</f>
        <v/>
      </c>
      <c r="K11" t="str">
        <f t="shared" ref="K11" si="7">+IF(K10&gt;L10,K10-L10,"")</f>
        <v/>
      </c>
      <c r="L11">
        <f t="shared" ref="L11" si="8">+IF(L10&gt;K10,K10-L10,"")</f>
        <v>-40000</v>
      </c>
      <c r="M11" t="str">
        <f t="shared" ref="M11" si="9">+IF(M10&gt;N10,M10-N10,"")</f>
        <v/>
      </c>
      <c r="N11" t="str">
        <f t="shared" ref="N11:O11" si="10">+IF(N10&gt;M10,M10-N10,"")</f>
        <v/>
      </c>
      <c r="O11">
        <f t="shared" si="10"/>
        <v>-200</v>
      </c>
      <c r="P11" t="str">
        <f t="shared" ref="P11" si="11">+IF(P10&gt;O10,O10-P10,"")</f>
        <v/>
      </c>
      <c r="Q11">
        <f t="shared" ref="Q11" si="12">+IF(Q10&gt;R10,Q10-R10,"")</f>
        <v>1200</v>
      </c>
      <c r="R11" t="str">
        <f t="shared" ref="R11" si="13">+IF(R10&gt;Q10,Q10-R10,"")</f>
        <v/>
      </c>
      <c r="T11">
        <f>+IF(T10&gt;U10,T10-U10,"")</f>
        <v>500</v>
      </c>
      <c r="U11" t="str">
        <f t="shared" ref="U11" si="14">+IF(U10&gt;T10,T10-U10,"")</f>
        <v/>
      </c>
      <c r="W11">
        <f>+IF(W10&gt;X10,W10-X10,"")</f>
        <v>400</v>
      </c>
      <c r="X11" t="str">
        <f t="shared" ref="X11" si="15">+IF(X10&gt;W10,W10-X10,"")</f>
        <v/>
      </c>
    </row>
    <row r="13" spans="2:24" x14ac:dyDescent="0.25">
      <c r="B13" t="s">
        <v>6</v>
      </c>
      <c r="E13" t="s">
        <v>8</v>
      </c>
      <c r="H13" t="s">
        <v>10</v>
      </c>
      <c r="K13" t="s">
        <v>11</v>
      </c>
      <c r="N13" t="s">
        <v>12</v>
      </c>
      <c r="Q13" t="s">
        <v>13</v>
      </c>
      <c r="T13" s="18" t="s">
        <v>34</v>
      </c>
      <c r="U13" s="18"/>
    </row>
    <row r="14" spans="2:24" x14ac:dyDescent="0.25">
      <c r="B14" s="3">
        <v>10000</v>
      </c>
      <c r="C14" s="2"/>
      <c r="E14" s="3">
        <v>2200</v>
      </c>
      <c r="F14" s="4"/>
      <c r="H14" s="1"/>
      <c r="I14" s="2">
        <v>20000</v>
      </c>
      <c r="K14" s="1">
        <v>24400</v>
      </c>
      <c r="L14" s="4"/>
      <c r="N14" s="1">
        <v>1600</v>
      </c>
      <c r="O14" s="4"/>
      <c r="Q14" s="1"/>
      <c r="R14" s="4">
        <v>1600</v>
      </c>
      <c r="T14" s="1"/>
      <c r="U14" s="4">
        <v>400</v>
      </c>
    </row>
    <row r="15" spans="2:24" x14ac:dyDescent="0.25">
      <c r="C15" s="6">
        <v>400</v>
      </c>
      <c r="F15" s="5">
        <v>88</v>
      </c>
      <c r="I15" s="5"/>
      <c r="K15" s="7"/>
      <c r="L15" s="5"/>
      <c r="O15" s="5"/>
      <c r="R15" s="5"/>
      <c r="U15" s="5"/>
    </row>
    <row r="16" spans="2:24" x14ac:dyDescent="0.25">
      <c r="C16" s="6"/>
      <c r="F16" s="5">
        <v>4400</v>
      </c>
      <c r="I16" s="5"/>
      <c r="K16" s="7"/>
      <c r="L16" s="5"/>
      <c r="O16" s="5"/>
      <c r="R16" s="5"/>
      <c r="U16" s="5"/>
    </row>
    <row r="17" spans="2:21" x14ac:dyDescent="0.25">
      <c r="C17" s="5"/>
      <c r="E17">
        <v>2288</v>
      </c>
      <c r="F17" s="5"/>
      <c r="I17" s="5"/>
      <c r="L17" s="5"/>
      <c r="O17" s="5"/>
      <c r="R17" s="5"/>
      <c r="U17" s="5"/>
    </row>
    <row r="18" spans="2:21" x14ac:dyDescent="0.25">
      <c r="C18" s="5"/>
      <c r="F18" s="5"/>
      <c r="I18" s="5"/>
      <c r="L18" s="5"/>
      <c r="O18" s="5"/>
      <c r="R18" s="5"/>
      <c r="U18" s="5"/>
    </row>
    <row r="19" spans="2:21" x14ac:dyDescent="0.25">
      <c r="C19" s="5"/>
      <c r="F19" s="5"/>
      <c r="I19" s="5"/>
      <c r="L19" s="5"/>
      <c r="O19" s="5"/>
      <c r="R19" s="5"/>
      <c r="U19" s="5"/>
    </row>
    <row r="20" spans="2:21" x14ac:dyDescent="0.25">
      <c r="B20">
        <f>+SUM(B14:B19)</f>
        <v>10000</v>
      </c>
      <c r="C20">
        <f>+SUM(C14:C19)</f>
        <v>400</v>
      </c>
      <c r="E20">
        <f t="shared" ref="E20" si="16">+SUM(E14:E19)</f>
        <v>4488</v>
      </c>
      <c r="F20">
        <f t="shared" ref="F20" si="17">+SUM(F14:F19)</f>
        <v>4488</v>
      </c>
      <c r="H20">
        <f t="shared" ref="H20" si="18">+SUM(H14:H19)</f>
        <v>0</v>
      </c>
      <c r="I20">
        <f t="shared" ref="I20" si="19">+SUM(I14:I19)</f>
        <v>20000</v>
      </c>
      <c r="K20">
        <f t="shared" ref="K20" si="20">+SUM(K14:K19)</f>
        <v>24400</v>
      </c>
      <c r="L20">
        <f t="shared" ref="L20" si="21">+SUM(L14:L19)</f>
        <v>0</v>
      </c>
      <c r="N20">
        <f t="shared" ref="N20" si="22">+SUM(N14:N19)</f>
        <v>1600</v>
      </c>
      <c r="O20">
        <f t="shared" ref="O20" si="23">+SUM(O14:O19)</f>
        <v>0</v>
      </c>
      <c r="Q20">
        <f t="shared" ref="Q20" si="24">+SUM(Q14:Q19)</f>
        <v>0</v>
      </c>
      <c r="R20">
        <f t="shared" ref="R20" si="25">+SUM(R14:R19)</f>
        <v>1600</v>
      </c>
      <c r="T20">
        <f t="shared" ref="T20:U20" si="26">+SUM(T14:T19)</f>
        <v>0</v>
      </c>
      <c r="U20">
        <f t="shared" si="26"/>
        <v>400</v>
      </c>
    </row>
    <row r="21" spans="2:21" x14ac:dyDescent="0.25">
      <c r="B21">
        <f>+IF(B20&gt;C20,B20-C20,"")</f>
        <v>9600</v>
      </c>
      <c r="C21" t="str">
        <f>+IF(C20&gt;B20,B20-C20,"")</f>
        <v/>
      </c>
      <c r="E21">
        <v>0</v>
      </c>
      <c r="F21" t="str">
        <f>+IF(F20&gt;E20,E20-F20,"")</f>
        <v/>
      </c>
      <c r="G21" t="str">
        <f t="shared" ref="G21" si="27">+IF(G20&gt;H20,G20-H20,"")</f>
        <v/>
      </c>
      <c r="H21" t="str">
        <f t="shared" ref="H21" si="28">+IF(H20&gt;G20,G20-H20,"")</f>
        <v/>
      </c>
      <c r="I21">
        <f t="shared" ref="I21" si="29">+IF(I20&gt;J20,I20-J20,"")</f>
        <v>20000</v>
      </c>
      <c r="J21" t="str">
        <f t="shared" ref="J21" si="30">+IF(J20&gt;I20,I20-J20,"")</f>
        <v/>
      </c>
      <c r="K21">
        <f t="shared" ref="K21" si="31">+IF(K20&gt;L20,K20-L20,"")</f>
        <v>24400</v>
      </c>
      <c r="L21" t="str">
        <f t="shared" ref="L21" si="32">+IF(L20&gt;K20,K20-L20,"")</f>
        <v/>
      </c>
      <c r="M21" t="str">
        <f t="shared" ref="M21" si="33">+IF(M20&gt;N20,M20-N20,"")</f>
        <v/>
      </c>
      <c r="N21">
        <f t="shared" ref="N21" si="34">+IF(N20&gt;M20,M20-N20,"")</f>
        <v>-1600</v>
      </c>
      <c r="O21" t="str">
        <f t="shared" ref="O21" si="35">+IF(O20&gt;P20,O20-P20,"")</f>
        <v/>
      </c>
      <c r="P21" t="str">
        <f t="shared" ref="P21" si="36">+IF(P20&gt;O20,O20-P20,"")</f>
        <v/>
      </c>
      <c r="Q21" t="str">
        <f t="shared" ref="Q21" si="37">+IF(Q20&gt;R20,Q20-R20,"")</f>
        <v/>
      </c>
      <c r="R21">
        <f t="shared" ref="R21" si="38">+IF(R20&gt;Q20,Q20-R20,"")</f>
        <v>-1600</v>
      </c>
      <c r="T21" t="str">
        <f>+IF(T20&gt;U20,T20-U20,"")</f>
        <v/>
      </c>
      <c r="U21">
        <f t="shared" ref="U21" si="39">+IF(U20&gt;T20,T20-U20,"")</f>
        <v>-400</v>
      </c>
    </row>
  </sheetData>
  <mergeCells count="5">
    <mergeCell ref="N3:O3"/>
    <mergeCell ref="Q3:R3"/>
    <mergeCell ref="T3:U3"/>
    <mergeCell ref="W3:X3"/>
    <mergeCell ref="T13:U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F262E-0E88-460E-B5E7-16320D4017E4}">
  <dimension ref="B2:E20"/>
  <sheetViews>
    <sheetView showGridLines="0" workbookViewId="0">
      <selection activeCell="B21" sqref="B21"/>
    </sheetView>
  </sheetViews>
  <sheetFormatPr defaultRowHeight="15" x14ac:dyDescent="0.25"/>
  <cols>
    <col min="2" max="2" width="26.140625" customWidth="1"/>
    <col min="3" max="3" width="15.140625" style="9" customWidth="1"/>
    <col min="4" max="4" width="26.85546875" bestFit="1" customWidth="1"/>
    <col min="5" max="5" width="15.140625" style="9" customWidth="1"/>
  </cols>
  <sheetData>
    <row r="2" spans="2:5" ht="15.75" thickBot="1" x14ac:dyDescent="0.3"/>
    <row r="3" spans="2:5" ht="16.5" thickTop="1" thickBot="1" x14ac:dyDescent="0.3">
      <c r="B3" s="19" t="s">
        <v>38</v>
      </c>
      <c r="C3" s="37" t="s">
        <v>39</v>
      </c>
      <c r="D3" s="19" t="s">
        <v>40</v>
      </c>
      <c r="E3" s="30" t="s">
        <v>39</v>
      </c>
    </row>
    <row r="4" spans="2:5" ht="15.75" thickTop="1" x14ac:dyDescent="0.25">
      <c r="B4" s="21" t="s">
        <v>46</v>
      </c>
      <c r="C4" s="38">
        <f>+Ledgers!K21</f>
        <v>24400</v>
      </c>
      <c r="D4" s="21" t="s">
        <v>15</v>
      </c>
      <c r="E4" s="31">
        <f>-Ledgers!F11</f>
        <v>50000</v>
      </c>
    </row>
    <row r="5" spans="2:5" x14ac:dyDescent="0.25">
      <c r="B5" s="21" t="s">
        <v>14</v>
      </c>
      <c r="C5" s="38">
        <f>+Ledgers!B11</f>
        <v>81712</v>
      </c>
      <c r="D5" s="21" t="str">
        <f>+PL!B20</f>
        <v>Profit and loss for the period</v>
      </c>
      <c r="E5" s="31">
        <f>PL!C20</f>
        <v>6700</v>
      </c>
    </row>
    <row r="6" spans="2:5" x14ac:dyDescent="0.25">
      <c r="B6" s="21"/>
      <c r="C6" s="38"/>
      <c r="D6" s="21"/>
      <c r="E6" s="31"/>
    </row>
    <row r="7" spans="2:5" ht="15.75" thickBot="1" x14ac:dyDescent="0.3">
      <c r="B7" s="21"/>
      <c r="C7" s="38"/>
      <c r="D7" s="22"/>
      <c r="E7" s="32"/>
    </row>
    <row r="8" spans="2:5" ht="15.75" thickBot="1" x14ac:dyDescent="0.3">
      <c r="C8" s="38"/>
      <c r="D8" s="23" t="s">
        <v>41</v>
      </c>
      <c r="E8" s="33">
        <f>+SUM(E4:E7)</f>
        <v>56700</v>
      </c>
    </row>
    <row r="9" spans="2:5" x14ac:dyDescent="0.25">
      <c r="C9" s="38"/>
      <c r="D9" s="24"/>
      <c r="E9" s="34"/>
    </row>
    <row r="10" spans="2:5" ht="15.75" thickBot="1" x14ac:dyDescent="0.3">
      <c r="B10" s="21"/>
      <c r="C10" s="38"/>
      <c r="D10" s="26" t="s">
        <v>42</v>
      </c>
      <c r="E10" s="35"/>
    </row>
    <row r="11" spans="2:5" ht="15.75" thickTop="1" x14ac:dyDescent="0.25">
      <c r="B11" s="21"/>
      <c r="C11" s="38"/>
      <c r="D11" s="21"/>
      <c r="E11" s="31"/>
    </row>
    <row r="12" spans="2:5" x14ac:dyDescent="0.25">
      <c r="B12" s="21"/>
      <c r="C12" s="38"/>
      <c r="D12" s="21" t="s">
        <v>7</v>
      </c>
      <c r="E12" s="31">
        <f>-Ledgers!I11-Ledgers!R21</f>
        <v>8812</v>
      </c>
    </row>
    <row r="13" spans="2:5" x14ac:dyDescent="0.25">
      <c r="B13" s="21"/>
      <c r="C13" s="38"/>
      <c r="D13" s="21" t="s">
        <v>22</v>
      </c>
      <c r="E13" s="31">
        <f>-Ledgers!L11</f>
        <v>40000</v>
      </c>
    </row>
    <row r="14" spans="2:5" x14ac:dyDescent="0.25">
      <c r="B14" s="21"/>
      <c r="C14" s="38"/>
      <c r="D14" s="21" t="str">
        <f>+Ledgers!N3</f>
        <v>Payable to the Authority</v>
      </c>
      <c r="E14" s="31">
        <f>-Ledgers!O11</f>
        <v>200</v>
      </c>
    </row>
    <row r="15" spans="2:5" x14ac:dyDescent="0.25">
      <c r="B15" s="21"/>
      <c r="C15" s="38"/>
      <c r="D15" s="21"/>
      <c r="E15" s="31"/>
    </row>
    <row r="16" spans="2:5" x14ac:dyDescent="0.25">
      <c r="B16" s="21"/>
      <c r="C16" s="38"/>
      <c r="D16" s="21" t="s">
        <v>34</v>
      </c>
      <c r="E16" s="31">
        <f>-Ledgers!U21</f>
        <v>400</v>
      </c>
    </row>
    <row r="17" spans="2:5" x14ac:dyDescent="0.25">
      <c r="B17" s="21"/>
      <c r="C17" s="38"/>
      <c r="D17" s="21"/>
      <c r="E17" s="31"/>
    </row>
    <row r="18" spans="2:5" ht="15.75" thickBot="1" x14ac:dyDescent="0.3">
      <c r="B18" s="25"/>
      <c r="C18" s="39"/>
      <c r="D18" s="25"/>
      <c r="E18" s="36"/>
    </row>
    <row r="19" spans="2:5" ht="16.5" thickTop="1" thickBot="1" x14ac:dyDescent="0.3">
      <c r="B19" s="27" t="s">
        <v>43</v>
      </c>
      <c r="C19" s="40">
        <f>+SUM(C4:C18)</f>
        <v>106112</v>
      </c>
      <c r="D19" s="27" t="s">
        <v>44</v>
      </c>
      <c r="E19" s="35">
        <f>+SUM(E8:E18)</f>
        <v>106112</v>
      </c>
    </row>
    <row r="20" spans="2:5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21D3-CA00-4782-AC14-71C072813F64}">
  <dimension ref="B2:C21"/>
  <sheetViews>
    <sheetView showGridLines="0" workbookViewId="0">
      <selection activeCell="B21" sqref="B21"/>
    </sheetView>
  </sheetViews>
  <sheetFormatPr defaultRowHeight="15" x14ac:dyDescent="0.25"/>
  <cols>
    <col min="2" max="2" width="40.28515625" customWidth="1"/>
    <col min="3" max="3" width="10" style="9" bestFit="1" customWidth="1"/>
  </cols>
  <sheetData>
    <row r="2" spans="2:3" ht="15.75" thickBot="1" x14ac:dyDescent="0.3"/>
    <row r="3" spans="2:3" ht="16.5" thickTop="1" thickBot="1" x14ac:dyDescent="0.3">
      <c r="B3" s="20" t="s">
        <v>25</v>
      </c>
      <c r="C3" s="30">
        <f>+SUM(C4:C10)</f>
        <v>20000</v>
      </c>
    </row>
    <row r="4" spans="2:3" ht="15.75" thickTop="1" x14ac:dyDescent="0.25">
      <c r="B4" s="29" t="s">
        <v>47</v>
      </c>
      <c r="C4" s="34">
        <f>+Ledgers!I14</f>
        <v>20000</v>
      </c>
    </row>
    <row r="5" spans="2:3" x14ac:dyDescent="0.25">
      <c r="B5" s="29"/>
      <c r="C5" s="34"/>
    </row>
    <row r="6" spans="2:3" x14ac:dyDescent="0.25">
      <c r="B6" s="29"/>
      <c r="C6" s="34"/>
    </row>
    <row r="7" spans="2:3" x14ac:dyDescent="0.25">
      <c r="B7" s="29"/>
      <c r="C7" s="34"/>
    </row>
    <row r="8" spans="2:3" x14ac:dyDescent="0.25">
      <c r="B8" s="29"/>
      <c r="C8" s="34"/>
    </row>
    <row r="9" spans="2:3" x14ac:dyDescent="0.25">
      <c r="B9" s="29"/>
      <c r="C9" s="34"/>
    </row>
    <row r="10" spans="2:3" ht="15.75" thickBot="1" x14ac:dyDescent="0.3">
      <c r="B10" s="28"/>
      <c r="C10" s="35"/>
    </row>
    <row r="11" spans="2:3" ht="16.5" thickTop="1" thickBot="1" x14ac:dyDescent="0.3">
      <c r="B11" s="28" t="s">
        <v>17</v>
      </c>
      <c r="C11" s="35">
        <f>+SUM(C12:C19)</f>
        <v>13300</v>
      </c>
    </row>
    <row r="12" spans="2:3" ht="15.75" thickTop="1" x14ac:dyDescent="0.25">
      <c r="B12" s="29" t="s">
        <v>48</v>
      </c>
      <c r="C12" s="34">
        <f>+Ledgers!B21</f>
        <v>9600</v>
      </c>
    </row>
    <row r="13" spans="2:3" x14ac:dyDescent="0.25">
      <c r="B13" s="29" t="s">
        <v>26</v>
      </c>
      <c r="C13" s="34">
        <f>+Ledgers!Q11</f>
        <v>1200</v>
      </c>
    </row>
    <row r="14" spans="2:3" x14ac:dyDescent="0.25">
      <c r="B14" s="29" t="s">
        <v>27</v>
      </c>
      <c r="C14" s="34">
        <f>+Ledgers!T11</f>
        <v>500</v>
      </c>
    </row>
    <row r="15" spans="2:3" x14ac:dyDescent="0.25">
      <c r="B15" s="29" t="s">
        <v>49</v>
      </c>
      <c r="C15" s="34">
        <f>+Ledgers!N20</f>
        <v>1600</v>
      </c>
    </row>
    <row r="16" spans="2:3" x14ac:dyDescent="0.25">
      <c r="B16" s="29"/>
      <c r="C16" s="34"/>
    </row>
    <row r="17" spans="2:3" x14ac:dyDescent="0.25">
      <c r="B17" s="29" t="s">
        <v>50</v>
      </c>
      <c r="C17" s="34">
        <f>+Ledgers!W4</f>
        <v>400</v>
      </c>
    </row>
    <row r="18" spans="2:3" x14ac:dyDescent="0.25">
      <c r="B18" s="29"/>
      <c r="C18" s="34"/>
    </row>
    <row r="19" spans="2:3" ht="15.75" thickBot="1" x14ac:dyDescent="0.3">
      <c r="B19" s="28"/>
      <c r="C19" s="35"/>
    </row>
    <row r="20" spans="2:3" ht="16.5" thickTop="1" thickBot="1" x14ac:dyDescent="0.3">
      <c r="B20" s="28" t="s">
        <v>45</v>
      </c>
      <c r="C20" s="35">
        <f>+C3-C11</f>
        <v>6700</v>
      </c>
    </row>
    <row r="21" spans="2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JEs</vt:lpstr>
      <vt:lpstr>Ledgers</vt:lpstr>
      <vt:lpstr>BS</vt:lpstr>
      <vt:lpstr>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2023-05-18T12:15:29Z</dcterms:created>
  <dcterms:modified xsi:type="dcterms:W3CDTF">2025-05-14T12:18:35Z</dcterms:modified>
</cp:coreProperties>
</file>