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codeName="Questa_cartella_di_lavoro" defaultThemeVersion="124226"/>
  <mc:AlternateContent xmlns:mc="http://schemas.openxmlformats.org/markup-compatibility/2006">
    <mc:Choice Requires="x15">
      <x15ac:absPath xmlns:x15ac="http://schemas.microsoft.com/office/spreadsheetml/2010/11/ac" url="https://uniroma2-my.sharepoint.com/personal/ugo_pomante_uniroma2_eu/Documents/Desktop/YourSync/Cartelle/BACK-UP 10 DICEMBRE 2007/Ugo/TV/Asset Management/2025/"/>
    </mc:Choice>
  </mc:AlternateContent>
  <xr:revisionPtr revIDLastSave="708" documentId="11_492B68BE8E71BA433862B129D9B468CE14CF0153" xr6:coauthVersionLast="47" xr6:coauthVersionMax="47" xr10:uidLastSave="{C84DEDFB-4678-4352-9135-FC1435EB55E1}"/>
  <bookViews>
    <workbookView xWindow="-110" yWindow="-110" windowWidth="19420" windowHeight="10420" tabRatio="972" activeTab="1" xr2:uid="{00000000-000D-0000-FFFF-FFFF00000000}"/>
  </bookViews>
  <sheets>
    <sheet name="Vecchi Constit ACWI" sheetId="124" r:id="rId1"/>
    <sheet name="New ACWI Constit (via ETF)" sheetId="141" r:id="rId2"/>
    <sheet name="Serie Storiche" sheetId="110" r:id="rId3"/>
    <sheet name="Copertura Obbl Globale" sheetId="134" r:id="rId4"/>
    <sheet name="Copertura Az.rio USA" sheetId="135" r:id="rId5"/>
    <sheet name="GRIGLIA1" sheetId="136" r:id="rId6"/>
    <sheet name="Strategia Naive" sheetId="142" r:id="rId7"/>
    <sheet name="Grafico1" sheetId="143" r:id="rId8"/>
    <sheet name="Grafico2" sheetId="144" r:id="rId9"/>
    <sheet name="ES. di Metaport." sheetId="138" r:id="rId10"/>
    <sheet name="Mark opt" sheetId="112" r:id="rId11"/>
    <sheet name="Mark abs" sheetId="139" r:id="rId12"/>
    <sheet name="Mark infra optim" sheetId="116" r:id="rId13"/>
    <sheet name="MC Sim" sheetId="121" r:id="rId14"/>
    <sheet name="Sim MC1 n MKT" sheetId="122" r:id="rId15"/>
    <sheet name="Resampling_TM" sheetId="149" r:id="rId16"/>
    <sheet name="BL" sheetId="123" r:id="rId17"/>
    <sheet name="BL + Infra Optim" sheetId="146" r:id="rId18"/>
    <sheet name="VaR" sheetId="147" r:id="rId19"/>
    <sheet name="Optim-VaR" sheetId="148" r:id="rId20"/>
    <sheet name="Tactical Optim" sheetId="130" r:id="rId21"/>
    <sheet name="Tactical Views" sheetId="140" r:id="rId22"/>
  </sheets>
  <externalReferences>
    <externalReference r:id="rId23"/>
    <externalReference r:id="rId24"/>
    <externalReference r:id="rId25"/>
    <externalReference r:id="rId26"/>
  </externalReferences>
  <definedNames>
    <definedName name="_xlnm._FilterDatabase" localSheetId="1" hidden="1">'New ACWI Constit (via ETF)'!$A$1:$H$1609</definedName>
    <definedName name="SDSDS" localSheetId="9" hidden="1">#REF!</definedName>
    <definedName name="SDSDS" localSheetId="11" hidden="1">#REF!</definedName>
    <definedName name="SDSDS" localSheetId="1" hidden="1">#REF!</definedName>
    <definedName name="SDSDS" localSheetId="21" hidden="1">#REF!</definedName>
    <definedName name="SDSDS" localSheetId="18" hidden="1">#REF!</definedName>
    <definedName name="SDSDS" hidden="1">#REF!</definedName>
    <definedName name="solver_adj" localSheetId="17" hidden="1">'BL + Infra Optim'!$D$2:$D$12</definedName>
    <definedName name="solver_adj" localSheetId="11" hidden="1">'Mark abs'!$D$2:$D$12</definedName>
    <definedName name="solver_adj" localSheetId="12" hidden="1">'Mark infra optim'!$D$2:$D$12</definedName>
    <definedName name="solver_adj" localSheetId="19" hidden="1">'Optim-VaR'!$D$2:$D$12</definedName>
    <definedName name="solver_cvg" localSheetId="17" hidden="1">0.0001</definedName>
    <definedName name="solver_cvg" localSheetId="11" hidden="1">0.0001</definedName>
    <definedName name="solver_cvg" localSheetId="12" hidden="1">0.0001</definedName>
    <definedName name="solver_cvg" localSheetId="10" hidden="1">0.0001</definedName>
    <definedName name="solver_cvg" localSheetId="19" hidden="1">0.0001</definedName>
    <definedName name="solver_cvg" localSheetId="20" hidden="1">0.0001</definedName>
    <definedName name="solver_drv" localSheetId="17" hidden="1">2</definedName>
    <definedName name="solver_drv" localSheetId="11" hidden="1">2</definedName>
    <definedName name="solver_drv" localSheetId="12" hidden="1">2</definedName>
    <definedName name="solver_drv" localSheetId="10" hidden="1">2</definedName>
    <definedName name="solver_drv" localSheetId="19" hidden="1">2</definedName>
    <definedName name="solver_drv" localSheetId="20" hidden="1">1</definedName>
    <definedName name="solver_eng" localSheetId="17" hidden="1">1</definedName>
    <definedName name="solver_eng" localSheetId="11" hidden="1">1</definedName>
    <definedName name="solver_eng" localSheetId="12" hidden="1">1</definedName>
    <definedName name="solver_eng" localSheetId="10" hidden="1">1</definedName>
    <definedName name="solver_eng" localSheetId="19" hidden="1">1</definedName>
    <definedName name="solver_eng" localSheetId="2" hidden="1">1</definedName>
    <definedName name="solver_eng" localSheetId="20" hidden="1">1</definedName>
    <definedName name="solver_est" localSheetId="17" hidden="1">1</definedName>
    <definedName name="solver_est" localSheetId="11" hidden="1">1</definedName>
    <definedName name="solver_est" localSheetId="12" hidden="1">1</definedName>
    <definedName name="solver_est" localSheetId="10" hidden="1">1</definedName>
    <definedName name="solver_est" localSheetId="19" hidden="1">1</definedName>
    <definedName name="solver_est" localSheetId="20" hidden="1">1</definedName>
    <definedName name="solver_itr" localSheetId="17" hidden="1">2147483647</definedName>
    <definedName name="solver_itr" localSheetId="11" hidden="1">2147483647</definedName>
    <definedName name="solver_itr" localSheetId="12" hidden="1">2147483647</definedName>
    <definedName name="solver_itr" localSheetId="10" hidden="1">2147483647</definedName>
    <definedName name="solver_itr" localSheetId="19" hidden="1">2147483647</definedName>
    <definedName name="solver_itr" localSheetId="20" hidden="1">2147483647</definedName>
    <definedName name="solver_lhs1" localSheetId="17" hidden="1">'BL + Infra Optim'!$B$13</definedName>
    <definedName name="solver_lhs1" localSheetId="11" hidden="1">'Mark abs'!$B$13</definedName>
    <definedName name="solver_lhs1" localSheetId="12" hidden="1">'Mark infra optim'!$B$13</definedName>
    <definedName name="solver_lhs1" localSheetId="10" hidden="1">'Mark opt'!#REF!</definedName>
    <definedName name="solver_lhs1" localSheetId="19" hidden="1">'Optim-VaR'!$A$19</definedName>
    <definedName name="solver_lhs1" localSheetId="20" hidden="1">'Tactical Optim'!$C$13</definedName>
    <definedName name="solver_lhs2" localSheetId="17" hidden="1">'BL + Infra Optim'!$D$13</definedName>
    <definedName name="solver_lhs2" localSheetId="11" hidden="1">'Mark abs'!$D$13</definedName>
    <definedName name="solver_lhs2" localSheetId="12" hidden="1">'Mark infra optim'!$D$13</definedName>
    <definedName name="solver_lhs2" localSheetId="10" hidden="1">'Mark opt'!$D$13</definedName>
    <definedName name="solver_lhs2" localSheetId="19" hidden="1">'Optim-VaR'!$D$13</definedName>
    <definedName name="solver_lhs2" localSheetId="20" hidden="1">'Tactical Optim'!$E$13</definedName>
    <definedName name="solver_lhs3" localSheetId="17" hidden="1">'BL + Infra Optim'!$D$2:$D$12</definedName>
    <definedName name="solver_lhs3" localSheetId="11" hidden="1">'Mark abs'!$D$2:$D$12</definedName>
    <definedName name="solver_lhs3" localSheetId="12" hidden="1">'Mark infra optim'!$D$2:$D$12</definedName>
    <definedName name="solver_lhs3" localSheetId="10" hidden="1">'Mark opt'!$D$2:$D$10</definedName>
    <definedName name="solver_lhs3" localSheetId="19" hidden="1">'Optim-VaR'!$D$2:$D$12</definedName>
    <definedName name="solver_lhs3" localSheetId="20" hidden="1">'Tactical Optim'!$E$2:$E$10</definedName>
    <definedName name="solver_lhs4" localSheetId="17" hidden="1">'BL + Infra Optim'!$Z$2:$Z$12</definedName>
    <definedName name="solver_lhs4" localSheetId="11" hidden="1">'Mark abs'!$D$2:$D$10</definedName>
    <definedName name="solver_lhs4" localSheetId="12" hidden="1">'Mark infra optim'!$D$13</definedName>
    <definedName name="solver_lhs4" localSheetId="19" hidden="1">'Optim-VaR'!$Z$2:$Z$12</definedName>
    <definedName name="solver_lhs4" localSheetId="20" hidden="1">'Tactical Optim'!$E$2:$E$10</definedName>
    <definedName name="solver_lhs5" localSheetId="17" hidden="1">'BL + Infra Optim'!$Z$2:$Z$12</definedName>
    <definedName name="solver_lhs5" localSheetId="11" hidden="1">'Mark abs'!$D$2:$D$10</definedName>
    <definedName name="solver_lhs5" localSheetId="12" hidden="1">'Mark infra optim'!$D$2:$D$10</definedName>
    <definedName name="solver_lhs5" localSheetId="19" hidden="1">'Optim-VaR'!$Z$2:$Z$12</definedName>
    <definedName name="solver_lhs5" localSheetId="20" hidden="1">'Tactical Optim'!$E$2:$E$10</definedName>
    <definedName name="solver_lhs6" localSheetId="20" hidden="1">'Tactical Optim'!$E$2:$E$10</definedName>
    <definedName name="solver_lhs7" localSheetId="20" hidden="1">'Tactical Optim'!$Q$14</definedName>
    <definedName name="solver_lhs8" localSheetId="20" hidden="1">'Tactical Optim'!$Q$14</definedName>
    <definedName name="solver_mip" localSheetId="17" hidden="1">2147483647</definedName>
    <definedName name="solver_mip" localSheetId="11" hidden="1">2147483647</definedName>
    <definedName name="solver_mip" localSheetId="12" hidden="1">2147483647</definedName>
    <definedName name="solver_mip" localSheetId="10" hidden="1">2147483647</definedName>
    <definedName name="solver_mip" localSheetId="19" hidden="1">2147483647</definedName>
    <definedName name="solver_mip" localSheetId="20" hidden="1">2147483647</definedName>
    <definedName name="solver_mni" localSheetId="17" hidden="1">30</definedName>
    <definedName name="solver_mni" localSheetId="11" hidden="1">30</definedName>
    <definedName name="solver_mni" localSheetId="12" hidden="1">30</definedName>
    <definedName name="solver_mni" localSheetId="10" hidden="1">30</definedName>
    <definedName name="solver_mni" localSheetId="19" hidden="1">30</definedName>
    <definedName name="solver_mni" localSheetId="20" hidden="1">30</definedName>
    <definedName name="solver_mrt" localSheetId="17" hidden="1">0.075</definedName>
    <definedName name="solver_mrt" localSheetId="11" hidden="1">0.075</definedName>
    <definedName name="solver_mrt" localSheetId="12" hidden="1">0.075</definedName>
    <definedName name="solver_mrt" localSheetId="10" hidden="1">0.075</definedName>
    <definedName name="solver_mrt" localSheetId="19" hidden="1">0.075</definedName>
    <definedName name="solver_mrt" localSheetId="20" hidden="1">0.075</definedName>
    <definedName name="solver_msl" localSheetId="17" hidden="1">2</definedName>
    <definedName name="solver_msl" localSheetId="11" hidden="1">2</definedName>
    <definedName name="solver_msl" localSheetId="12" hidden="1">2</definedName>
    <definedName name="solver_msl" localSheetId="10" hidden="1">2</definedName>
    <definedName name="solver_msl" localSheetId="19" hidden="1">2</definedName>
    <definedName name="solver_msl" localSheetId="20" hidden="1">2</definedName>
    <definedName name="solver_neg" localSheetId="17" hidden="1">1</definedName>
    <definedName name="solver_neg" localSheetId="11" hidden="1">1</definedName>
    <definedName name="solver_neg" localSheetId="12" hidden="1">1</definedName>
    <definedName name="solver_neg" localSheetId="10" hidden="1">1</definedName>
    <definedName name="solver_neg" localSheetId="19" hidden="1">1</definedName>
    <definedName name="solver_neg" localSheetId="2" hidden="1">1</definedName>
    <definedName name="solver_neg" localSheetId="20" hidden="1">1</definedName>
    <definedName name="solver_nod" localSheetId="17" hidden="1">2147483647</definedName>
    <definedName name="solver_nod" localSheetId="11" hidden="1">2147483647</definedName>
    <definedName name="solver_nod" localSheetId="12" hidden="1">2147483647</definedName>
    <definedName name="solver_nod" localSheetId="10" hidden="1">2147483647</definedName>
    <definedName name="solver_nod" localSheetId="19" hidden="1">2147483647</definedName>
    <definedName name="solver_nod" localSheetId="20" hidden="1">2147483647</definedName>
    <definedName name="solver_num" localSheetId="17" hidden="1">5</definedName>
    <definedName name="solver_num" localSheetId="11" hidden="1">3</definedName>
    <definedName name="solver_num" localSheetId="12" hidden="1">3</definedName>
    <definedName name="solver_num" localSheetId="10" hidden="1">0</definedName>
    <definedName name="solver_num" localSheetId="19" hidden="1">5</definedName>
    <definedName name="solver_num" localSheetId="2" hidden="1">0</definedName>
    <definedName name="solver_num" localSheetId="20" hidden="1">0</definedName>
    <definedName name="solver_nwt" localSheetId="17" hidden="1">1</definedName>
    <definedName name="solver_nwt" localSheetId="11" hidden="1">1</definedName>
    <definedName name="solver_nwt" localSheetId="12" hidden="1">1</definedName>
    <definedName name="solver_nwt" localSheetId="10" hidden="1">1</definedName>
    <definedName name="solver_nwt" localSheetId="19" hidden="1">1</definedName>
    <definedName name="solver_nwt" localSheetId="20" hidden="1">1</definedName>
    <definedName name="solver_opt" localSheetId="17" hidden="1">'BL + Infra Optim'!$C$13</definedName>
    <definedName name="solver_opt" localSheetId="11" hidden="1">'Mark abs'!$C$13</definedName>
    <definedName name="solver_opt" localSheetId="12" hidden="1">'Mark infra optim'!$C$13</definedName>
    <definedName name="solver_opt" localSheetId="19" hidden="1">'Optim-VaR'!$B$13</definedName>
    <definedName name="solver_opt" localSheetId="2" hidden="1">'Serie Storiche'!$A$38</definedName>
    <definedName name="solver_pre" localSheetId="17" hidden="1">0.000001</definedName>
    <definedName name="solver_pre" localSheetId="11" hidden="1">0.000001</definedName>
    <definedName name="solver_pre" localSheetId="12" hidden="1">0.000001</definedName>
    <definedName name="solver_pre" localSheetId="10" hidden="1">0.000001</definedName>
    <definedName name="solver_pre" localSheetId="19" hidden="1">0.000001</definedName>
    <definedName name="solver_pre" localSheetId="20" hidden="1">0.000001</definedName>
    <definedName name="solver_rbv" localSheetId="17" hidden="1">2</definedName>
    <definedName name="solver_rbv" localSheetId="11" hidden="1">2</definedName>
    <definedName name="solver_rbv" localSheetId="12" hidden="1">2</definedName>
    <definedName name="solver_rbv" localSheetId="10" hidden="1">2</definedName>
    <definedName name="solver_rbv" localSheetId="19" hidden="1">2</definedName>
    <definedName name="solver_rbv" localSheetId="20" hidden="1">1</definedName>
    <definedName name="solver_rel1" localSheetId="17" hidden="1">2</definedName>
    <definedName name="solver_rel1" localSheetId="11" hidden="1">2</definedName>
    <definedName name="solver_rel1" localSheetId="12" hidden="1">2</definedName>
    <definedName name="solver_rel1" localSheetId="10" hidden="1">2</definedName>
    <definedName name="solver_rel1" localSheetId="19" hidden="1">2</definedName>
    <definedName name="solver_rel1" localSheetId="20" hidden="1">1</definedName>
    <definedName name="solver_rel2" localSheetId="17" hidden="1">2</definedName>
    <definedName name="solver_rel2" localSheetId="11" hidden="1">2</definedName>
    <definedName name="solver_rel2" localSheetId="12" hidden="1">2</definedName>
    <definedName name="solver_rel2" localSheetId="10" hidden="1">2</definedName>
    <definedName name="solver_rel2" localSheetId="19" hidden="1">2</definedName>
    <definedName name="solver_rel2" localSheetId="20" hidden="1">2</definedName>
    <definedName name="solver_rel3" localSheetId="17" hidden="1">3</definedName>
    <definedName name="solver_rel3" localSheetId="11" hidden="1">3</definedName>
    <definedName name="solver_rel3" localSheetId="12" hidden="1">3</definedName>
    <definedName name="solver_rel3" localSheetId="10" hidden="1">3</definedName>
    <definedName name="solver_rel3" localSheetId="19" hidden="1">3</definedName>
    <definedName name="solver_rel3" localSheetId="20" hidden="1">1</definedName>
    <definedName name="solver_rel4" localSheetId="17" hidden="1">1</definedName>
    <definedName name="solver_rel4" localSheetId="11" hidden="1">3</definedName>
    <definedName name="solver_rel4" localSheetId="12" hidden="1">2</definedName>
    <definedName name="solver_rel4" localSheetId="19" hidden="1">1</definedName>
    <definedName name="solver_rel4" localSheetId="20" hidden="1">1</definedName>
    <definedName name="solver_rel5" localSheetId="17" hidden="1">3</definedName>
    <definedName name="solver_rel5" localSheetId="11" hidden="1">3</definedName>
    <definedName name="solver_rel5" localSheetId="12" hidden="1">3</definedName>
    <definedName name="solver_rel5" localSheetId="19" hidden="1">3</definedName>
    <definedName name="solver_rel5" localSheetId="20" hidden="1">3</definedName>
    <definedName name="solver_rel6" localSheetId="20" hidden="1">3</definedName>
    <definedName name="solver_rel7" localSheetId="20" hidden="1">1</definedName>
    <definedName name="solver_rel8" localSheetId="20" hidden="1">3</definedName>
    <definedName name="solver_rhs1" localSheetId="17" hidden="1">'BL + Infra Optim'!$A$15</definedName>
    <definedName name="solver_rhs1" localSheetId="11" hidden="1">'Mark abs'!$A$15</definedName>
    <definedName name="solver_rhs1" localSheetId="12" hidden="1">'Mark infra optim'!$A$15</definedName>
    <definedName name="solver_rhs1" localSheetId="10" hidden="1">'Mark opt'!$C$13</definedName>
    <definedName name="solver_rhs1" localSheetId="19" hidden="1">'Optim-VaR'!$A$16</definedName>
    <definedName name="solver_rhs1" localSheetId="20" hidden="1">'Tactical Optim'!$B$15</definedName>
    <definedName name="solver_rhs2" localSheetId="17" hidden="1">1</definedName>
    <definedName name="solver_rhs2" localSheetId="11" hidden="1">1</definedName>
    <definedName name="solver_rhs2" localSheetId="12" hidden="1">1</definedName>
    <definedName name="solver_rhs2" localSheetId="10" hidden="1">1</definedName>
    <definedName name="solver_rhs2" localSheetId="19" hidden="1">1</definedName>
    <definedName name="solver_rhs2" localSheetId="20" hidden="1">1</definedName>
    <definedName name="solver_rhs3" localSheetId="17" hidden="1">0</definedName>
    <definedName name="solver_rhs3" localSheetId="11" hidden="1">0</definedName>
    <definedName name="solver_rhs3" localSheetId="12" hidden="1">0</definedName>
    <definedName name="solver_rhs3" localSheetId="10" hidden="1">0</definedName>
    <definedName name="solver_rhs3" localSheetId="19" hidden="1">0</definedName>
    <definedName name="solver_rhs3" localSheetId="20" hidden="1">'Tactical Optim'!$R$2:$R$10</definedName>
    <definedName name="solver_rhs4" localSheetId="17" hidden="1">'BL + Infra Optim'!$W$2:$W$12</definedName>
    <definedName name="solver_rhs4" localSheetId="11" hidden="1">'Mark abs'!$R$2:$R$10</definedName>
    <definedName name="solver_rhs4" localSheetId="12" hidden="1">1</definedName>
    <definedName name="solver_rhs4" localSheetId="19" hidden="1">'Optim-VaR'!$W$2:$W$12</definedName>
    <definedName name="solver_rhs4" localSheetId="20" hidden="1">1</definedName>
    <definedName name="solver_rhs5" localSheetId="17" hidden="1">'BL + Infra Optim'!$U$2:$U$12</definedName>
    <definedName name="solver_rhs5" localSheetId="11" hidden="1">0</definedName>
    <definedName name="solver_rhs5" localSheetId="12" hidden="1">0</definedName>
    <definedName name="solver_rhs5" localSheetId="19" hidden="1">'Optim-VaR'!$U$2:$U$12</definedName>
    <definedName name="solver_rhs5" localSheetId="20" hidden="1">'Tactical Optim'!$P$2:$P$10</definedName>
    <definedName name="solver_rhs6" localSheetId="20" hidden="1">0</definedName>
    <definedName name="solver_rhs7" localSheetId="20" hidden="1">'Tactical Optim'!$R$14</definedName>
    <definedName name="solver_rhs8" localSheetId="20" hidden="1">'Tactical Optim'!$P$14</definedName>
    <definedName name="solver_rlx" localSheetId="17" hidden="1">2</definedName>
    <definedName name="solver_rlx" localSheetId="11" hidden="1">2</definedName>
    <definedName name="solver_rlx" localSheetId="12" hidden="1">2</definedName>
    <definedName name="solver_rlx" localSheetId="10" hidden="1">2</definedName>
    <definedName name="solver_rlx" localSheetId="19" hidden="1">2</definedName>
    <definedName name="solver_rlx" localSheetId="20" hidden="1">2</definedName>
    <definedName name="solver_rsd" localSheetId="17" hidden="1">0</definedName>
    <definedName name="solver_rsd" localSheetId="11" hidden="1">0</definedName>
    <definedName name="solver_rsd" localSheetId="12" hidden="1">0</definedName>
    <definedName name="solver_rsd" localSheetId="10" hidden="1">0</definedName>
    <definedName name="solver_rsd" localSheetId="19" hidden="1">0</definedName>
    <definedName name="solver_rsd" localSheetId="20" hidden="1">0</definedName>
    <definedName name="solver_scl" localSheetId="17" hidden="1">2</definedName>
    <definedName name="solver_scl" localSheetId="11" hidden="1">2</definedName>
    <definedName name="solver_scl" localSheetId="12" hidden="1">2</definedName>
    <definedName name="solver_scl" localSheetId="10" hidden="1">2</definedName>
    <definedName name="solver_scl" localSheetId="19" hidden="1">2</definedName>
    <definedName name="solver_scl" localSheetId="20" hidden="1">1</definedName>
    <definedName name="solver_sho" localSheetId="17" hidden="1">2</definedName>
    <definedName name="solver_sho" localSheetId="11" hidden="1">2</definedName>
    <definedName name="solver_sho" localSheetId="12" hidden="1">2</definedName>
    <definedName name="solver_sho" localSheetId="10" hidden="1">2</definedName>
    <definedName name="solver_sho" localSheetId="19" hidden="1">2</definedName>
    <definedName name="solver_sho" localSheetId="20" hidden="1">2</definedName>
    <definedName name="solver_ssz" localSheetId="17" hidden="1">100</definedName>
    <definedName name="solver_ssz" localSheetId="11" hidden="1">100</definedName>
    <definedName name="solver_ssz" localSheetId="12" hidden="1">100</definedName>
    <definedName name="solver_ssz" localSheetId="10" hidden="1">100</definedName>
    <definedName name="solver_ssz" localSheetId="19" hidden="1">100</definedName>
    <definedName name="solver_ssz" localSheetId="20" hidden="1">100</definedName>
    <definedName name="solver_tim" localSheetId="17" hidden="1">2147483647</definedName>
    <definedName name="solver_tim" localSheetId="11" hidden="1">2147483647</definedName>
    <definedName name="solver_tim" localSheetId="12" hidden="1">2147483647</definedName>
    <definedName name="solver_tim" localSheetId="10" hidden="1">2147483647</definedName>
    <definedName name="solver_tim" localSheetId="19" hidden="1">2147483647</definedName>
    <definedName name="solver_tim" localSheetId="20" hidden="1">2147483647</definedName>
    <definedName name="solver_tol" localSheetId="17" hidden="1">0.01</definedName>
    <definedName name="solver_tol" localSheetId="11" hidden="1">0.01</definedName>
    <definedName name="solver_tol" localSheetId="12" hidden="1">0.01</definedName>
    <definedName name="solver_tol" localSheetId="10" hidden="1">0.01</definedName>
    <definedName name="solver_tol" localSheetId="19" hidden="1">0.01</definedName>
    <definedName name="solver_tol" localSheetId="20" hidden="1">0.01</definedName>
    <definedName name="solver_typ" localSheetId="17" hidden="1">2</definedName>
    <definedName name="solver_typ" localSheetId="11" hidden="1">2</definedName>
    <definedName name="solver_typ" localSheetId="12" hidden="1">2</definedName>
    <definedName name="solver_typ" localSheetId="10" hidden="1">1</definedName>
    <definedName name="solver_typ" localSheetId="19" hidden="1">1</definedName>
    <definedName name="solver_typ" localSheetId="2" hidden="1">1</definedName>
    <definedName name="solver_typ" localSheetId="20" hidden="1">1</definedName>
    <definedName name="solver_val" localSheetId="17" hidden="1">0</definedName>
    <definedName name="solver_val" localSheetId="11" hidden="1">0</definedName>
    <definedName name="solver_val" localSheetId="12" hidden="1">0</definedName>
    <definedName name="solver_val" localSheetId="10" hidden="1">0</definedName>
    <definedName name="solver_val" localSheetId="19" hidden="1">0</definedName>
    <definedName name="solver_val" localSheetId="2" hidden="1">0</definedName>
    <definedName name="solver_val" localSheetId="20" hidden="1">0</definedName>
    <definedName name="solver_ver" localSheetId="17" hidden="1">3</definedName>
    <definedName name="solver_ver" localSheetId="11" hidden="1">3</definedName>
    <definedName name="solver_ver" localSheetId="12" hidden="1">3</definedName>
    <definedName name="solver_ver" localSheetId="10" hidden="1">3</definedName>
    <definedName name="solver_ver" localSheetId="19" hidden="1">3</definedName>
    <definedName name="solver_ver" localSheetId="2" hidden="1">3</definedName>
    <definedName name="solver_ver" localSheetId="20" hidden="1">3</definedName>
    <definedName name="TRNR_0cad71ee4cd944feb48e4ad1b000f92f_2614_1" localSheetId="1" hidden="1">'[1]Price versus TR'!#REF!</definedName>
    <definedName name="TRNR_0cad71ee4cd944feb48e4ad1b000f92f_2614_1" localSheetId="18" hidden="1">'[1]Price versus TR'!#REF!</definedName>
    <definedName name="TRNR_0cad71ee4cd944feb48e4ad1b000f92f_2614_1" hidden="1">'[1]Price versus TR'!#REF!</definedName>
    <definedName name="TRNR_14381eb4ca7c4b54a9eec923bdb7e2da_6524_1" hidden="1">VaR!#REF!</definedName>
    <definedName name="TRNR_177dcc1399da4f00942e495c50967d38_26_1" hidden="1">VaR!#REF!</definedName>
    <definedName name="TRNR_1a57e634a3a9498ba6855af207455de5_527_1" hidden="1">#REF!</definedName>
    <definedName name="TRNR_21961a4c38fe472cbae4f7d3b9e21eda_301_1" hidden="1">VaR!#REF!</definedName>
    <definedName name="TRNR_28ba7a7d7bdb4a0e9c4b17a11249324d_5223_1" hidden="1">#REF!</definedName>
    <definedName name="TRNR_337411a05b3c452daacbb3b78cf26645_125_1" hidden="1">#REF!</definedName>
    <definedName name="TRNR_38b9ddf44ccf4bbd89ae3ac3186f545f_125_1" hidden="1">#REF!</definedName>
    <definedName name="TRNR_46b08697cb9844df905e13c8ed1d07e4_2614_1" localSheetId="1" hidden="1">'[2]Price versus Total Return'!#REF!</definedName>
    <definedName name="TRNR_46b08697cb9844df905e13c8ed1d07e4_2614_1" localSheetId="18" hidden="1">'[2]Price versus Total Return'!#REF!</definedName>
    <definedName name="TRNR_46b08697cb9844df905e13c8ed1d07e4_2614_1" hidden="1">'[2]Price versus Total Return'!#REF!</definedName>
    <definedName name="TRNR_4a303e8608e64c018484eadbbb8a085c_195_1" hidden="1">#REF!</definedName>
    <definedName name="TRNR_4b50efa39ad84526922899646d35f28c_301_1" hidden="1">VaR!#REF!</definedName>
    <definedName name="TRNR_5a7ceeb2c46f4e5ab3b8723415a56bed_125_1" hidden="1">#REF!</definedName>
    <definedName name="TRNR_5c92497db8094eafa4afe1829989e43a_125_1" hidden="1">#REF!</definedName>
    <definedName name="TRNR_5f8be3ce195145e286443b07b0647df2_2614_1" localSheetId="1" hidden="1">'[3]TR versus PRICE'!#REF!</definedName>
    <definedName name="TRNR_5f8be3ce195145e286443b07b0647df2_2614_1" localSheetId="18" hidden="1">#REF!</definedName>
    <definedName name="TRNR_5f8be3ce195145e286443b07b0647df2_2614_1" hidden="1">'[3]TR versus PRICE'!#REF!</definedName>
    <definedName name="TRNR_734ad588ec7948af84be4badbf492526_527_1" hidden="1">#REF!</definedName>
    <definedName name="TRNR_7f1f2a65374a45f3be5a941337b58190_301_1" hidden="1">VaR!#REF!</definedName>
    <definedName name="TRNR_80f6a3f115524cab9e72dfb2586042d6_229_3" localSheetId="9" hidden="1">#REF!</definedName>
    <definedName name="TRNR_80f6a3f115524cab9e72dfb2586042d6_229_3" localSheetId="5" hidden="1">#REF!</definedName>
    <definedName name="TRNR_80f6a3f115524cab9e72dfb2586042d6_229_3" localSheetId="11" hidden="1">#REF!</definedName>
    <definedName name="TRNR_80f6a3f115524cab9e72dfb2586042d6_229_3" localSheetId="1" hidden="1">#REF!</definedName>
    <definedName name="TRNR_80f6a3f115524cab9e72dfb2586042d6_229_3" localSheetId="21" hidden="1">#REF!</definedName>
    <definedName name="TRNR_80f6a3f115524cab9e72dfb2586042d6_229_3" localSheetId="18" hidden="1">#REF!</definedName>
    <definedName name="TRNR_80f6a3f115524cab9e72dfb2586042d6_229_3" hidden="1">#REF!</definedName>
    <definedName name="TRNR_86bbff047d86478cbfc46a9e7ab0217c_26_1" hidden="1">VaR!#REF!</definedName>
    <definedName name="TRNR_87cafb917d124054a23f92ec120ead04_527_1" hidden="1">#REF!</definedName>
    <definedName name="TRNR_8c9546db425e4c7d8b222dfda6011f14_2614_1" localSheetId="1" hidden="1">'[3]TR versus PRICE'!#REF!</definedName>
    <definedName name="TRNR_8c9546db425e4c7d8b222dfda6011f14_2614_1" localSheetId="18" hidden="1">#REF!</definedName>
    <definedName name="TRNR_8c9546db425e4c7d8b222dfda6011f14_2614_1" hidden="1">'[3]TR versus PRICE'!#REF!</definedName>
    <definedName name="TRNR_97b30b8ed35044029d1545e7249cbdab_262_1" localSheetId="9" hidden="1">#REF!</definedName>
    <definedName name="TRNR_97b30b8ed35044029d1545e7249cbdab_262_1" localSheetId="5" hidden="1">#REF!</definedName>
    <definedName name="TRNR_97b30b8ed35044029d1545e7249cbdab_262_1" localSheetId="11" hidden="1">#REF!</definedName>
    <definedName name="TRNR_97b30b8ed35044029d1545e7249cbdab_262_1" localSheetId="1" hidden="1">#REF!</definedName>
    <definedName name="TRNR_97b30b8ed35044029d1545e7249cbdab_262_1" localSheetId="21" hidden="1">#REF!</definedName>
    <definedName name="TRNR_97b30b8ed35044029d1545e7249cbdab_262_1" localSheetId="18" hidden="1">#REF!</definedName>
    <definedName name="TRNR_97b30b8ed35044029d1545e7249cbdab_262_1" hidden="1">#REF!</definedName>
    <definedName name="TRNR_9d4bef2a4d9f44fc911fc5032ef5b1c9_6524_1" hidden="1">VaR!#REF!</definedName>
    <definedName name="TRNR_a0069025697b4310858a71ff94c7f115_262_1" localSheetId="9" hidden="1">#REF!</definedName>
    <definedName name="TRNR_a0069025697b4310858a71ff94c7f115_262_1" localSheetId="5" hidden="1">#REF!</definedName>
    <definedName name="TRNR_a0069025697b4310858a71ff94c7f115_262_1" localSheetId="11" hidden="1">#REF!</definedName>
    <definedName name="TRNR_a0069025697b4310858a71ff94c7f115_262_1" localSheetId="1" hidden="1">#REF!</definedName>
    <definedName name="TRNR_a0069025697b4310858a71ff94c7f115_262_1" localSheetId="21" hidden="1">#REF!</definedName>
    <definedName name="TRNR_a0069025697b4310858a71ff94c7f115_262_1" localSheetId="18" hidden="1">#REF!</definedName>
    <definedName name="TRNR_a0069025697b4310858a71ff94c7f115_262_1" hidden="1">#REF!</definedName>
    <definedName name="TRNR_a0d433b46af34fb59d2d1d982590492a_5_1" hidden="1">#REF!</definedName>
    <definedName name="TRNR_a2af5ceeecaf4edaa538769888617a66_262_1" localSheetId="9" hidden="1">#REF!</definedName>
    <definedName name="TRNR_a2af5ceeecaf4edaa538769888617a66_262_1" localSheetId="5" hidden="1">#REF!</definedName>
    <definedName name="TRNR_a2af5ceeecaf4edaa538769888617a66_262_1" localSheetId="11" hidden="1">#REF!</definedName>
    <definedName name="TRNR_a2af5ceeecaf4edaa538769888617a66_262_1" localSheetId="1" hidden="1">#REF!</definedName>
    <definedName name="TRNR_a2af5ceeecaf4edaa538769888617a66_262_1" localSheetId="21" hidden="1">#REF!</definedName>
    <definedName name="TRNR_a2af5ceeecaf4edaa538769888617a66_262_1" localSheetId="18" hidden="1">#REF!</definedName>
    <definedName name="TRNR_a2af5ceeecaf4edaa538769888617a66_262_1" hidden="1">#REF!</definedName>
    <definedName name="TRNR_a77f0fe49ae54d62bda08ebde8603650_195_1" hidden="1">#REF!</definedName>
    <definedName name="TRNR_b200c5c499a04e7c881d42e6fa98fa76_6524_1" hidden="1">VaR!#REF!</definedName>
    <definedName name="TRNR_b7ad71f2ada545ad98f735d2bc9f0c11_522_1" localSheetId="9" hidden="1">#REF!</definedName>
    <definedName name="TRNR_b7ad71f2ada545ad98f735d2bc9f0c11_522_1" localSheetId="5" hidden="1">#REF!</definedName>
    <definedName name="TRNR_b7ad71f2ada545ad98f735d2bc9f0c11_522_1" localSheetId="11" hidden="1">#REF!</definedName>
    <definedName name="TRNR_b7ad71f2ada545ad98f735d2bc9f0c11_522_1" localSheetId="1" hidden="1">#REF!</definedName>
    <definedName name="TRNR_b7ad71f2ada545ad98f735d2bc9f0c11_522_1" localSheetId="21" hidden="1">#REF!</definedName>
    <definedName name="TRNR_b7ad71f2ada545ad98f735d2bc9f0c11_522_1" localSheetId="18" hidden="1">#REF!</definedName>
    <definedName name="TRNR_b7ad71f2ada545ad98f735d2bc9f0c11_522_1" hidden="1">#REF!</definedName>
    <definedName name="TRNR_b954484dca8d4b908de1b1bad2007d30_2614_1" localSheetId="1" hidden="1">'[1]Price versus TR'!#REF!</definedName>
    <definedName name="TRNR_b954484dca8d4b908de1b1bad2007d30_2614_1" localSheetId="18" hidden="1">'[1]Price versus TR'!#REF!</definedName>
    <definedName name="TRNR_b954484dca8d4b908de1b1bad2007d30_2614_1" hidden="1">'[1]Price versus TR'!#REF!</definedName>
    <definedName name="TRNR_b99745a4602a47209493bac1aeeee3f8_522_2" localSheetId="9" hidden="1">#REF!</definedName>
    <definedName name="TRNR_b99745a4602a47209493bac1aeeee3f8_522_2" localSheetId="5" hidden="1">#REF!</definedName>
    <definedName name="TRNR_b99745a4602a47209493bac1aeeee3f8_522_2" localSheetId="11" hidden="1">#REF!</definedName>
    <definedName name="TRNR_b99745a4602a47209493bac1aeeee3f8_522_2" localSheetId="1" hidden="1">#REF!</definedName>
    <definedName name="TRNR_b99745a4602a47209493bac1aeeee3f8_522_2" localSheetId="21" hidden="1">#REF!</definedName>
    <definedName name="TRNR_b99745a4602a47209493bac1aeeee3f8_522_2" localSheetId="18" hidden="1">#REF!</definedName>
    <definedName name="TRNR_b99745a4602a47209493bac1aeeee3f8_522_2" hidden="1">#REF!</definedName>
    <definedName name="TRNR_c5356a122a9d4a72944bbc745e175706_5223_1" hidden="1">#REF!</definedName>
    <definedName name="TRNR_cd56055cd74449f3a4a7702d63910fee_301_1" hidden="1">VaR!#REF!</definedName>
    <definedName name="TRNR_d265e86af554408c92560a5f92c15d48_527_1" hidden="1">#REF!</definedName>
    <definedName name="TRNR_d329e954d5af432cb73a42a0c42168a3_2614_1" localSheetId="1" hidden="1">'[2]Price versus Total Return'!#REF!</definedName>
    <definedName name="TRNR_d329e954d5af432cb73a42a0c42168a3_2614_1" localSheetId="18" hidden="1">'[2]Price versus Total Return'!#REF!</definedName>
    <definedName name="TRNR_d329e954d5af432cb73a42a0c42168a3_2614_1" hidden="1">'[2]Price versus Total Return'!#REF!</definedName>
    <definedName name="TRNR_d5966902070e42b895760a9f491bd73e_301_1" hidden="1">VaR!#REF!</definedName>
    <definedName name="TRNR_ecd9ca3aae99476c8da8e24665b575f5_522_1" localSheetId="9" hidden="1">#REF!</definedName>
    <definedName name="TRNR_ecd9ca3aae99476c8da8e24665b575f5_522_1" localSheetId="5" hidden="1">#REF!</definedName>
    <definedName name="TRNR_ecd9ca3aae99476c8da8e24665b575f5_522_1" localSheetId="11" hidden="1">#REF!</definedName>
    <definedName name="TRNR_ecd9ca3aae99476c8da8e24665b575f5_522_1" localSheetId="1" hidden="1">#REF!</definedName>
    <definedName name="TRNR_ecd9ca3aae99476c8da8e24665b575f5_522_1" localSheetId="21" hidden="1">#REF!</definedName>
    <definedName name="TRNR_ecd9ca3aae99476c8da8e24665b575f5_522_1" localSheetId="18" hidden="1">#REF!</definedName>
    <definedName name="TRNR_ecd9ca3aae99476c8da8e24665b575f5_522_1" hidden="1">#REF!</definedName>
    <definedName name="TRNR_ee2456f8927c4dd1ab9946ac618179db_26_1" hidden="1">VaR!#REF!</definedName>
    <definedName name="TRNR_f09911805d394ba9b2bc40c2fdaeb66a_6524_1" hidden="1">VaR!#REF!</definedName>
    <definedName name="TRNR_f4cb5827df2f4f60b9123d2b19025e79_527_1" hidden="1">#REF!</definedName>
    <definedName name="TRNR_fa0429a15bca4b42a4cb3cc2fedf8097_527_1" hidden="1">#REF!</definedName>
    <definedName name="w" localSheetId="9" hidden="1">#REF!</definedName>
    <definedName name="w" localSheetId="11" hidden="1">#REF!</definedName>
    <definedName name="w" localSheetId="1" hidden="1">#REF!</definedName>
    <definedName name="w" localSheetId="21" hidden="1">#REF!</definedName>
    <definedName name="w" localSheetId="18" hidden="1">#REF!</definedName>
    <definedName name="w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2" i="149" l="1"/>
  <c r="P12" i="149"/>
  <c r="O12" i="149"/>
  <c r="N12" i="149"/>
  <c r="M12" i="149"/>
  <c r="L12" i="149"/>
  <c r="K12" i="149"/>
  <c r="J12" i="149"/>
  <c r="I12" i="149"/>
  <c r="H12" i="149"/>
  <c r="G12" i="149"/>
  <c r="C12" i="149"/>
  <c r="B12" i="149"/>
  <c r="A12" i="149"/>
  <c r="Q11" i="149"/>
  <c r="P11" i="149"/>
  <c r="O11" i="149"/>
  <c r="N11" i="149"/>
  <c r="M11" i="149"/>
  <c r="L11" i="149"/>
  <c r="K11" i="149"/>
  <c r="J11" i="149"/>
  <c r="I11" i="149"/>
  <c r="H11" i="149"/>
  <c r="G11" i="149"/>
  <c r="C11" i="149"/>
  <c r="B11" i="149"/>
  <c r="A11" i="149"/>
  <c r="F11" i="149" s="1"/>
  <c r="Q10" i="149"/>
  <c r="P10" i="149"/>
  <c r="O10" i="149"/>
  <c r="N10" i="149"/>
  <c r="M10" i="149"/>
  <c r="L10" i="149"/>
  <c r="K10" i="149"/>
  <c r="J10" i="149"/>
  <c r="I10" i="149"/>
  <c r="H10" i="149"/>
  <c r="G10" i="149"/>
  <c r="C10" i="149"/>
  <c r="B10" i="149"/>
  <c r="A10" i="149"/>
  <c r="F10" i="149" s="1"/>
  <c r="Q9" i="149"/>
  <c r="P9" i="149"/>
  <c r="O9" i="149"/>
  <c r="N9" i="149"/>
  <c r="M9" i="149"/>
  <c r="L9" i="149"/>
  <c r="K9" i="149"/>
  <c r="J9" i="149"/>
  <c r="I9" i="149"/>
  <c r="H9" i="149"/>
  <c r="G9" i="149"/>
  <c r="C9" i="149"/>
  <c r="B9" i="149"/>
  <c r="A9" i="149"/>
  <c r="Q8" i="149"/>
  <c r="P8" i="149"/>
  <c r="O8" i="149"/>
  <c r="N8" i="149"/>
  <c r="M8" i="149"/>
  <c r="L8" i="149"/>
  <c r="K8" i="149"/>
  <c r="J8" i="149"/>
  <c r="I8" i="149"/>
  <c r="H8" i="149"/>
  <c r="G8" i="149"/>
  <c r="C8" i="149"/>
  <c r="B8" i="149"/>
  <c r="A8" i="149"/>
  <c r="Q7" i="149"/>
  <c r="P7" i="149"/>
  <c r="O7" i="149"/>
  <c r="N7" i="149"/>
  <c r="M7" i="149"/>
  <c r="L7" i="149"/>
  <c r="K7" i="149"/>
  <c r="J7" i="149"/>
  <c r="I7" i="149"/>
  <c r="H7" i="149"/>
  <c r="G7" i="149"/>
  <c r="C7" i="149"/>
  <c r="B7" i="149"/>
  <c r="A7" i="149"/>
  <c r="Q6" i="149"/>
  <c r="P6" i="149"/>
  <c r="O6" i="149"/>
  <c r="N6" i="149"/>
  <c r="M6" i="149"/>
  <c r="L6" i="149"/>
  <c r="K6" i="149"/>
  <c r="J6" i="149"/>
  <c r="I6" i="149"/>
  <c r="H6" i="149"/>
  <c r="G6" i="149"/>
  <c r="C6" i="149"/>
  <c r="B6" i="149"/>
  <c r="A6" i="149"/>
  <c r="Q5" i="149"/>
  <c r="P5" i="149"/>
  <c r="O5" i="149"/>
  <c r="N5" i="149"/>
  <c r="M5" i="149"/>
  <c r="L5" i="149"/>
  <c r="K5" i="149"/>
  <c r="J5" i="149"/>
  <c r="I5" i="149"/>
  <c r="H5" i="149"/>
  <c r="G5" i="149"/>
  <c r="C5" i="149"/>
  <c r="B5" i="149"/>
  <c r="A5" i="149"/>
  <c r="F5" i="149" s="1"/>
  <c r="Q4" i="149"/>
  <c r="P4" i="149"/>
  <c r="O4" i="149"/>
  <c r="N4" i="149"/>
  <c r="M4" i="149"/>
  <c r="L4" i="149"/>
  <c r="K4" i="149"/>
  <c r="J4" i="149"/>
  <c r="I4" i="149"/>
  <c r="H4" i="149"/>
  <c r="G4" i="149"/>
  <c r="C4" i="149"/>
  <c r="B4" i="149"/>
  <c r="A4" i="149"/>
  <c r="F4" i="149" s="1"/>
  <c r="Q3" i="149"/>
  <c r="P3" i="149"/>
  <c r="O3" i="149"/>
  <c r="N3" i="149"/>
  <c r="M3" i="149"/>
  <c r="L3" i="149"/>
  <c r="K3" i="149"/>
  <c r="J3" i="149"/>
  <c r="I3" i="149"/>
  <c r="H3" i="149"/>
  <c r="G3" i="149"/>
  <c r="C3" i="149"/>
  <c r="B3" i="149"/>
  <c r="A3" i="149"/>
  <c r="F3" i="149" s="1"/>
  <c r="Q2" i="149"/>
  <c r="P2" i="149"/>
  <c r="O2" i="149"/>
  <c r="N2" i="149"/>
  <c r="M2" i="149"/>
  <c r="L2" i="149"/>
  <c r="K2" i="149"/>
  <c r="J2" i="149"/>
  <c r="I2" i="149"/>
  <c r="H2" i="149"/>
  <c r="G2" i="149"/>
  <c r="C2" i="149"/>
  <c r="B2" i="149"/>
  <c r="A2" i="149"/>
  <c r="F2" i="149" s="1"/>
  <c r="B16" i="123"/>
  <c r="B15" i="123"/>
  <c r="B14" i="123"/>
  <c r="B13" i="123"/>
  <c r="B12" i="123"/>
  <c r="B11" i="123"/>
  <c r="B10" i="123"/>
  <c r="B9" i="123"/>
  <c r="B8" i="123"/>
  <c r="B7" i="123"/>
  <c r="B6" i="123"/>
  <c r="W12" i="148"/>
  <c r="W11" i="148"/>
  <c r="W10" i="148"/>
  <c r="W9" i="148"/>
  <c r="W8" i="148"/>
  <c r="W7" i="148"/>
  <c r="W6" i="148"/>
  <c r="W5" i="148"/>
  <c r="W4" i="148"/>
  <c r="W3" i="148"/>
  <c r="W2" i="148"/>
  <c r="U12" i="148"/>
  <c r="U11" i="148"/>
  <c r="U10" i="148"/>
  <c r="U9" i="148"/>
  <c r="U8" i="148"/>
  <c r="U7" i="148"/>
  <c r="U6" i="148"/>
  <c r="U5" i="148"/>
  <c r="U4" i="148"/>
  <c r="U3" i="148"/>
  <c r="U2" i="148"/>
  <c r="V12" i="146"/>
  <c r="V12" i="148" s="1"/>
  <c r="V11" i="146"/>
  <c r="V10" i="146"/>
  <c r="V10" i="148" s="1"/>
  <c r="V9" i="146"/>
  <c r="V9" i="148" s="1"/>
  <c r="V8" i="146"/>
  <c r="V8" i="148" s="1"/>
  <c r="V7" i="146"/>
  <c r="V7" i="148" s="1"/>
  <c r="V6" i="146"/>
  <c r="V6" i="148" s="1"/>
  <c r="V5" i="146"/>
  <c r="V5" i="148" s="1"/>
  <c r="V4" i="146"/>
  <c r="V4" i="148" s="1"/>
  <c r="V3" i="146"/>
  <c r="V3" i="148" s="1"/>
  <c r="W12" i="146"/>
  <c r="W11" i="146"/>
  <c r="W10" i="146"/>
  <c r="W9" i="146"/>
  <c r="W8" i="146"/>
  <c r="W7" i="146"/>
  <c r="W6" i="146"/>
  <c r="W5" i="146"/>
  <c r="W4" i="146"/>
  <c r="W3" i="146"/>
  <c r="W2" i="146"/>
  <c r="U12" i="146"/>
  <c r="U11" i="146"/>
  <c r="U10" i="146"/>
  <c r="U9" i="146"/>
  <c r="U8" i="146"/>
  <c r="U7" i="146"/>
  <c r="U6" i="146"/>
  <c r="U5" i="146"/>
  <c r="U4" i="146"/>
  <c r="U3" i="146"/>
  <c r="U2" i="146"/>
  <c r="V11" i="148"/>
  <c r="R12" i="148"/>
  <c r="Q12" i="148"/>
  <c r="P12" i="148"/>
  <c r="O12" i="148"/>
  <c r="N12" i="148"/>
  <c r="M12" i="148"/>
  <c r="L12" i="148"/>
  <c r="K12" i="148"/>
  <c r="J12" i="148"/>
  <c r="I12" i="148"/>
  <c r="H12" i="148"/>
  <c r="R11" i="148"/>
  <c r="Q11" i="148"/>
  <c r="P11" i="148"/>
  <c r="O11" i="148"/>
  <c r="N11" i="148"/>
  <c r="M11" i="148"/>
  <c r="L11" i="148"/>
  <c r="K11" i="148"/>
  <c r="J11" i="148"/>
  <c r="I11" i="148"/>
  <c r="H11" i="148"/>
  <c r="R10" i="148"/>
  <c r="Q10" i="148"/>
  <c r="P10" i="148"/>
  <c r="O10" i="148"/>
  <c r="N10" i="148"/>
  <c r="M10" i="148"/>
  <c r="L10" i="148"/>
  <c r="K10" i="148"/>
  <c r="J10" i="148"/>
  <c r="I10" i="148"/>
  <c r="H10" i="148"/>
  <c r="R9" i="148"/>
  <c r="Q9" i="148"/>
  <c r="P9" i="148"/>
  <c r="O9" i="148"/>
  <c r="N9" i="148"/>
  <c r="M9" i="148"/>
  <c r="L9" i="148"/>
  <c r="K9" i="148"/>
  <c r="J9" i="148"/>
  <c r="I9" i="148"/>
  <c r="H9" i="148"/>
  <c r="R8" i="148"/>
  <c r="Q8" i="148"/>
  <c r="P8" i="148"/>
  <c r="O8" i="148"/>
  <c r="N8" i="148"/>
  <c r="M8" i="148"/>
  <c r="L8" i="148"/>
  <c r="K8" i="148"/>
  <c r="J8" i="148"/>
  <c r="I8" i="148"/>
  <c r="H8" i="148"/>
  <c r="R7" i="148"/>
  <c r="Q7" i="148"/>
  <c r="P7" i="148"/>
  <c r="O7" i="148"/>
  <c r="N7" i="148"/>
  <c r="M7" i="148"/>
  <c r="L7" i="148"/>
  <c r="K7" i="148"/>
  <c r="J7" i="148"/>
  <c r="I7" i="148"/>
  <c r="H7" i="148"/>
  <c r="R6" i="148"/>
  <c r="Q6" i="148"/>
  <c r="P6" i="148"/>
  <c r="O6" i="148"/>
  <c r="N6" i="148"/>
  <c r="M6" i="148"/>
  <c r="L6" i="148"/>
  <c r="K6" i="148"/>
  <c r="J6" i="148"/>
  <c r="I6" i="148"/>
  <c r="H6" i="148"/>
  <c r="R5" i="148"/>
  <c r="Q5" i="148"/>
  <c r="P5" i="148"/>
  <c r="O5" i="148"/>
  <c r="N5" i="148"/>
  <c r="M5" i="148"/>
  <c r="L5" i="148"/>
  <c r="K5" i="148"/>
  <c r="J5" i="148"/>
  <c r="I5" i="148"/>
  <c r="H5" i="148"/>
  <c r="R4" i="148"/>
  <c r="Q4" i="148"/>
  <c r="P4" i="148"/>
  <c r="O4" i="148"/>
  <c r="N4" i="148"/>
  <c r="M4" i="148"/>
  <c r="L4" i="148"/>
  <c r="K4" i="148"/>
  <c r="J4" i="148"/>
  <c r="I4" i="148"/>
  <c r="H4" i="148"/>
  <c r="R3" i="148"/>
  <c r="Q3" i="148"/>
  <c r="P3" i="148"/>
  <c r="O3" i="148"/>
  <c r="N3" i="148"/>
  <c r="M3" i="148"/>
  <c r="L3" i="148"/>
  <c r="K3" i="148"/>
  <c r="J3" i="148"/>
  <c r="I3" i="148"/>
  <c r="H3" i="148"/>
  <c r="R2" i="148"/>
  <c r="Q2" i="148"/>
  <c r="P2" i="148"/>
  <c r="O2" i="148"/>
  <c r="N2" i="148"/>
  <c r="M2" i="148"/>
  <c r="L2" i="148"/>
  <c r="K2" i="148"/>
  <c r="J2" i="148"/>
  <c r="I2" i="148"/>
  <c r="H2" i="148"/>
  <c r="D7" i="148"/>
  <c r="D6" i="148"/>
  <c r="D5" i="148"/>
  <c r="D4" i="148"/>
  <c r="D3" i="148"/>
  <c r="D12" i="148"/>
  <c r="D11" i="148"/>
  <c r="D10" i="148"/>
  <c r="D9" i="148"/>
  <c r="D8" i="148"/>
  <c r="D2" i="148"/>
  <c r="C12" i="148"/>
  <c r="C11" i="148"/>
  <c r="C10" i="148"/>
  <c r="C9" i="148"/>
  <c r="C8" i="148"/>
  <c r="C7" i="148"/>
  <c r="C6" i="148"/>
  <c r="C5" i="148"/>
  <c r="C4" i="148"/>
  <c r="C3" i="148"/>
  <c r="C2" i="148"/>
  <c r="A12" i="148"/>
  <c r="A11" i="148"/>
  <c r="A10" i="148"/>
  <c r="A9" i="148"/>
  <c r="A8" i="148"/>
  <c r="A7" i="148"/>
  <c r="A6" i="148"/>
  <c r="A5" i="148"/>
  <c r="A4" i="148"/>
  <c r="A3" i="148"/>
  <c r="A2" i="148"/>
  <c r="F9" i="149" l="1"/>
  <c r="F7" i="149"/>
  <c r="F12" i="149"/>
  <c r="F6" i="149"/>
  <c r="F8" i="149"/>
  <c r="H20" i="146" a="1"/>
  <c r="H20" i="146" s="1"/>
  <c r="N20" i="146"/>
  <c r="O20" i="146"/>
  <c r="R12" i="146"/>
  <c r="Q12" i="146"/>
  <c r="P12" i="146"/>
  <c r="O12" i="146"/>
  <c r="N12" i="146"/>
  <c r="M12" i="146"/>
  <c r="L12" i="146"/>
  <c r="K12" i="146"/>
  <c r="J12" i="146"/>
  <c r="I12" i="146"/>
  <c r="H12" i="146"/>
  <c r="R11" i="146"/>
  <c r="Q11" i="146"/>
  <c r="P11" i="146"/>
  <c r="O11" i="146"/>
  <c r="N11" i="146"/>
  <c r="M11" i="146"/>
  <c r="L11" i="146"/>
  <c r="K11" i="146"/>
  <c r="J11" i="146"/>
  <c r="I11" i="146"/>
  <c r="H11" i="146"/>
  <c r="R10" i="146"/>
  <c r="Q10" i="146"/>
  <c r="P10" i="146"/>
  <c r="O10" i="146"/>
  <c r="N10" i="146"/>
  <c r="M10" i="146"/>
  <c r="L10" i="146"/>
  <c r="K10" i="146"/>
  <c r="J10" i="146"/>
  <c r="I10" i="146"/>
  <c r="H10" i="146"/>
  <c r="R9" i="146"/>
  <c r="Q9" i="146"/>
  <c r="P9" i="146"/>
  <c r="O9" i="146"/>
  <c r="N9" i="146"/>
  <c r="M9" i="146"/>
  <c r="L9" i="146"/>
  <c r="K9" i="146"/>
  <c r="J9" i="146"/>
  <c r="I9" i="146"/>
  <c r="H9" i="146"/>
  <c r="R8" i="146"/>
  <c r="Q8" i="146"/>
  <c r="P8" i="146"/>
  <c r="O8" i="146"/>
  <c r="N8" i="146"/>
  <c r="M8" i="146"/>
  <c r="L8" i="146"/>
  <c r="K8" i="146"/>
  <c r="J8" i="146"/>
  <c r="I8" i="146"/>
  <c r="H8" i="146"/>
  <c r="R7" i="146"/>
  <c r="Q7" i="146"/>
  <c r="P7" i="146"/>
  <c r="O7" i="146"/>
  <c r="N7" i="146"/>
  <c r="M7" i="146"/>
  <c r="L7" i="146"/>
  <c r="K7" i="146"/>
  <c r="J7" i="146"/>
  <c r="I7" i="146"/>
  <c r="H7" i="146"/>
  <c r="R6" i="146"/>
  <c r="Q6" i="146"/>
  <c r="P6" i="146"/>
  <c r="O6" i="146"/>
  <c r="N6" i="146"/>
  <c r="M6" i="146"/>
  <c r="L6" i="146"/>
  <c r="K6" i="146"/>
  <c r="J6" i="146"/>
  <c r="I6" i="146"/>
  <c r="H6" i="146"/>
  <c r="R5" i="146"/>
  <c r="Q5" i="146"/>
  <c r="P5" i="146"/>
  <c r="O5" i="146"/>
  <c r="N5" i="146"/>
  <c r="M5" i="146"/>
  <c r="L5" i="146"/>
  <c r="K5" i="146"/>
  <c r="J5" i="146"/>
  <c r="I5" i="146"/>
  <c r="H5" i="146"/>
  <c r="R4" i="146"/>
  <c r="Q4" i="146"/>
  <c r="P4" i="146"/>
  <c r="O4" i="146"/>
  <c r="N4" i="146"/>
  <c r="M4" i="146"/>
  <c r="L4" i="146"/>
  <c r="K4" i="146"/>
  <c r="J4" i="146"/>
  <c r="I4" i="146"/>
  <c r="H4" i="146"/>
  <c r="R3" i="146"/>
  <c r="Q3" i="146"/>
  <c r="P3" i="146"/>
  <c r="O3" i="146"/>
  <c r="N3" i="146"/>
  <c r="M3" i="146"/>
  <c r="L3" i="146"/>
  <c r="K3" i="146"/>
  <c r="J3" i="146"/>
  <c r="I3" i="146"/>
  <c r="R2" i="146"/>
  <c r="Q2" i="146"/>
  <c r="P2" i="146"/>
  <c r="O2" i="146"/>
  <c r="N2" i="146"/>
  <c r="M2" i="146"/>
  <c r="L2" i="146"/>
  <c r="K2" i="146"/>
  <c r="J2" i="146"/>
  <c r="I2" i="146"/>
  <c r="H2" i="146"/>
  <c r="D12" i="146"/>
  <c r="D11" i="146"/>
  <c r="D10" i="146"/>
  <c r="D9" i="146"/>
  <c r="D8" i="146"/>
  <c r="D7" i="146"/>
  <c r="D6" i="146"/>
  <c r="D5" i="146"/>
  <c r="D4" i="146"/>
  <c r="D3" i="146"/>
  <c r="D2" i="146"/>
  <c r="C12" i="146"/>
  <c r="C11" i="146"/>
  <c r="C10" i="146"/>
  <c r="C9" i="146"/>
  <c r="C8" i="146"/>
  <c r="C7" i="146"/>
  <c r="C6" i="146"/>
  <c r="C5" i="146"/>
  <c r="C4" i="146"/>
  <c r="C3" i="146"/>
  <c r="A12" i="146"/>
  <c r="A11" i="146"/>
  <c r="A10" i="146"/>
  <c r="A9" i="146"/>
  <c r="A8" i="146"/>
  <c r="A7" i="146"/>
  <c r="A6" i="146"/>
  <c r="A5" i="146"/>
  <c r="A4" i="146"/>
  <c r="A3" i="146"/>
  <c r="H3" i="146"/>
  <c r="G3" i="146"/>
  <c r="V2" i="146"/>
  <c r="V2" i="148" s="1"/>
  <c r="C2" i="146"/>
  <c r="A2" i="146"/>
  <c r="T2" i="146" s="1"/>
  <c r="D13" i="148"/>
  <c r="C13" i="148" a="1"/>
  <c r="C13" i="148" s="1"/>
  <c r="Z12" i="148"/>
  <c r="T12" i="148"/>
  <c r="G12" i="148"/>
  <c r="Z11" i="148"/>
  <c r="T11" i="148"/>
  <c r="G11" i="148"/>
  <c r="Z10" i="148"/>
  <c r="T10" i="148"/>
  <c r="G10" i="148"/>
  <c r="Z9" i="148"/>
  <c r="T9" i="148"/>
  <c r="G9" i="148"/>
  <c r="Z8" i="148"/>
  <c r="T8" i="148"/>
  <c r="G8" i="148"/>
  <c r="Z7" i="148"/>
  <c r="T7" i="148"/>
  <c r="G7" i="148"/>
  <c r="Z6" i="148"/>
  <c r="T6" i="148"/>
  <c r="G6" i="148"/>
  <c r="Z5" i="148"/>
  <c r="T5" i="148"/>
  <c r="G5" i="148"/>
  <c r="Z4" i="148"/>
  <c r="T4" i="148"/>
  <c r="G4" i="148"/>
  <c r="Z3" i="148"/>
  <c r="T3" i="148"/>
  <c r="G3" i="148"/>
  <c r="Z2" i="148"/>
  <c r="T2" i="148"/>
  <c r="G2" i="148"/>
  <c r="D13" i="146"/>
  <c r="Z12" i="146"/>
  <c r="T12" i="146"/>
  <c r="G12" i="146"/>
  <c r="Z11" i="146"/>
  <c r="T11" i="146"/>
  <c r="G11" i="146"/>
  <c r="Z10" i="146"/>
  <c r="T10" i="146"/>
  <c r="G10" i="146"/>
  <c r="Z9" i="146"/>
  <c r="T9" i="146"/>
  <c r="G9" i="146"/>
  <c r="Z8" i="146"/>
  <c r="T8" i="146"/>
  <c r="G8" i="146"/>
  <c r="Z7" i="146"/>
  <c r="T7" i="146"/>
  <c r="G7" i="146"/>
  <c r="Z6" i="146"/>
  <c r="T6" i="146"/>
  <c r="G6" i="146"/>
  <c r="Z5" i="146"/>
  <c r="T5" i="146"/>
  <c r="G5" i="146"/>
  <c r="Z4" i="146"/>
  <c r="T4" i="146"/>
  <c r="G4" i="146"/>
  <c r="Z3" i="146"/>
  <c r="Z2" i="146"/>
  <c r="M20" i="146" l="1"/>
  <c r="L20" i="146"/>
  <c r="K20" i="146"/>
  <c r="R20" i="146"/>
  <c r="J20" i="146"/>
  <c r="Q20" i="146"/>
  <c r="I20" i="146"/>
  <c r="P20" i="146"/>
  <c r="C13" i="146" a="1"/>
  <c r="C13" i="146" s="1"/>
  <c r="T3" i="146"/>
  <c r="G2" i="146"/>
  <c r="R12" i="112" l="1"/>
  <c r="R12" i="116" s="1"/>
  <c r="Q11" i="112"/>
  <c r="Q11" i="116" s="1"/>
  <c r="P10" i="112"/>
  <c r="O9" i="112"/>
  <c r="N8" i="112"/>
  <c r="N8" i="116" s="1"/>
  <c r="M7" i="112"/>
  <c r="M7" i="116" s="1"/>
  <c r="L6" i="112"/>
  <c r="L6" i="116" s="1"/>
  <c r="K5" i="112"/>
  <c r="K5" i="116" s="1"/>
  <c r="J4" i="112"/>
  <c r="J4" i="116" s="1"/>
  <c r="I3" i="112"/>
  <c r="I3" i="116" s="1"/>
  <c r="H2" i="112"/>
  <c r="H2" i="116" s="1"/>
  <c r="Q12" i="116"/>
  <c r="P12" i="116"/>
  <c r="O12" i="116"/>
  <c r="N12" i="116"/>
  <c r="M12" i="116"/>
  <c r="L12" i="116"/>
  <c r="K12" i="116"/>
  <c r="J12" i="116"/>
  <c r="I12" i="116"/>
  <c r="H12" i="116"/>
  <c r="R11" i="116"/>
  <c r="P11" i="116"/>
  <c r="O11" i="116"/>
  <c r="N11" i="116"/>
  <c r="M11" i="116"/>
  <c r="L11" i="116"/>
  <c r="K11" i="116"/>
  <c r="J11" i="116"/>
  <c r="I11" i="116"/>
  <c r="H11" i="116"/>
  <c r="R10" i="116"/>
  <c r="Q10" i="116"/>
  <c r="P10" i="116"/>
  <c r="O10" i="116"/>
  <c r="N10" i="116"/>
  <c r="M10" i="116"/>
  <c r="L10" i="116"/>
  <c r="K10" i="116"/>
  <c r="J10" i="116"/>
  <c r="I10" i="116"/>
  <c r="H10" i="116"/>
  <c r="R9" i="116"/>
  <c r="Q9" i="116"/>
  <c r="P9" i="116"/>
  <c r="O9" i="116"/>
  <c r="N9" i="116"/>
  <c r="M9" i="116"/>
  <c r="L9" i="116"/>
  <c r="K9" i="116"/>
  <c r="J9" i="116"/>
  <c r="I9" i="116"/>
  <c r="H9" i="116"/>
  <c r="R8" i="116"/>
  <c r="Q8" i="116"/>
  <c r="P8" i="116"/>
  <c r="O8" i="116"/>
  <c r="M8" i="116"/>
  <c r="L8" i="116"/>
  <c r="K8" i="116"/>
  <c r="J8" i="116"/>
  <c r="I8" i="116"/>
  <c r="H8" i="116"/>
  <c r="R7" i="116"/>
  <c r="Q7" i="116"/>
  <c r="P7" i="116"/>
  <c r="O7" i="116"/>
  <c r="N7" i="116"/>
  <c r="L7" i="116"/>
  <c r="K7" i="116"/>
  <c r="J7" i="116"/>
  <c r="I7" i="116"/>
  <c r="H7" i="116"/>
  <c r="R6" i="116"/>
  <c r="Q6" i="116"/>
  <c r="P6" i="116"/>
  <c r="O6" i="116"/>
  <c r="N6" i="116"/>
  <c r="M6" i="116"/>
  <c r="K6" i="116"/>
  <c r="J6" i="116"/>
  <c r="I6" i="116"/>
  <c r="H6" i="116"/>
  <c r="R5" i="116"/>
  <c r="Q5" i="116"/>
  <c r="P5" i="116"/>
  <c r="O5" i="116"/>
  <c r="N5" i="116"/>
  <c r="M5" i="116"/>
  <c r="L5" i="116"/>
  <c r="J5" i="116"/>
  <c r="I5" i="116"/>
  <c r="H5" i="116"/>
  <c r="R4" i="116"/>
  <c r="Q4" i="116"/>
  <c r="P4" i="116"/>
  <c r="O4" i="116"/>
  <c r="N4" i="116"/>
  <c r="M4" i="116"/>
  <c r="L4" i="116"/>
  <c r="K4" i="116"/>
  <c r="I4" i="116"/>
  <c r="H4" i="116"/>
  <c r="R3" i="116"/>
  <c r="Q3" i="116"/>
  <c r="P3" i="116"/>
  <c r="O3" i="116"/>
  <c r="N3" i="116"/>
  <c r="M3" i="116"/>
  <c r="L3" i="116"/>
  <c r="K3" i="116"/>
  <c r="J3" i="116"/>
  <c r="H3" i="116"/>
  <c r="R2" i="116"/>
  <c r="Q2" i="116"/>
  <c r="P2" i="116"/>
  <c r="O2" i="116"/>
  <c r="N2" i="116"/>
  <c r="M2" i="116"/>
  <c r="L2" i="116"/>
  <c r="K2" i="116"/>
  <c r="J2" i="116"/>
  <c r="I2" i="116"/>
  <c r="W103" i="142" a="1"/>
  <c r="AA103" i="142" s="1"/>
  <c r="Q103" i="142" a="1"/>
  <c r="T103" i="142" s="1"/>
  <c r="W102" i="142" a="1"/>
  <c r="X102" i="142" s="1"/>
  <c r="Q102" i="142" a="1"/>
  <c r="Q102" i="142" s="1"/>
  <c r="W101" i="142" a="1"/>
  <c r="Q101" i="142" a="1"/>
  <c r="T101" i="142" s="1"/>
  <c r="AA100" i="142"/>
  <c r="W100" i="142" a="1"/>
  <c r="Z100" i="142" s="1"/>
  <c r="T100" i="142"/>
  <c r="Q100" i="142"/>
  <c r="Q100" i="142" a="1"/>
  <c r="S100" i="142" s="1"/>
  <c r="W99" i="142" a="1"/>
  <c r="W99" i="142" s="1"/>
  <c r="Q99" i="142" a="1"/>
  <c r="S99" i="142" s="1"/>
  <c r="Z98" i="142"/>
  <c r="Y98" i="142"/>
  <c r="X98" i="142"/>
  <c r="W98" i="142"/>
  <c r="W98" i="142" a="1"/>
  <c r="AA98" i="142" s="1"/>
  <c r="S98" i="142"/>
  <c r="R98" i="142"/>
  <c r="Q98" i="142" a="1"/>
  <c r="V98" i="142" s="1"/>
  <c r="W97" i="142" a="1"/>
  <c r="Y97" i="142" s="1"/>
  <c r="S97" i="142"/>
  <c r="Q97" i="142"/>
  <c r="Q97" i="142" a="1"/>
  <c r="R97" i="142" s="1"/>
  <c r="W96" i="142" a="1"/>
  <c r="AA96" i="142" s="1"/>
  <c r="Q96" i="142" a="1"/>
  <c r="Z95" i="142"/>
  <c r="Y95" i="142"/>
  <c r="W95" i="142"/>
  <c r="W95" i="142" a="1"/>
  <c r="AA95" i="142" s="1"/>
  <c r="Q95" i="142" a="1"/>
  <c r="T95" i="142" s="1"/>
  <c r="W94" i="142" a="1"/>
  <c r="X94" i="142" s="1"/>
  <c r="U94" i="142"/>
  <c r="Q94" i="142" a="1"/>
  <c r="Q94" i="142" s="1"/>
  <c r="W93" i="142" a="1"/>
  <c r="U93" i="142"/>
  <c r="S93" i="142"/>
  <c r="R93" i="142"/>
  <c r="Q93" i="142" a="1"/>
  <c r="V93" i="142" s="1"/>
  <c r="W92" i="142" a="1"/>
  <c r="Z92" i="142" s="1"/>
  <c r="T92" i="142"/>
  <c r="Q92" i="142" a="1"/>
  <c r="S92" i="142" s="1"/>
  <c r="AA91" i="142"/>
  <c r="X91" i="142"/>
  <c r="W91" i="142" a="1"/>
  <c r="W91" i="142" s="1"/>
  <c r="Q91" i="142" a="1"/>
  <c r="V91" i="142" s="1"/>
  <c r="Z90" i="142"/>
  <c r="Y90" i="142"/>
  <c r="W90" i="142"/>
  <c r="W90" i="142" a="1"/>
  <c r="AA90" i="142" s="1"/>
  <c r="U90" i="142"/>
  <c r="S90" i="142"/>
  <c r="R90" i="142"/>
  <c r="Q90" i="142" a="1"/>
  <c r="V90" i="142" s="1"/>
  <c r="W89" i="142" a="1"/>
  <c r="Y89" i="142" s="1"/>
  <c r="Q89" i="142" a="1"/>
  <c r="R89" i="142" s="1"/>
  <c r="AA88" i="142"/>
  <c r="W88" i="142"/>
  <c r="W88" i="142" a="1"/>
  <c r="Y88" i="142" s="1"/>
  <c r="Q88" i="142" a="1"/>
  <c r="Y87" i="142"/>
  <c r="X87" i="142"/>
  <c r="W87" i="142" a="1"/>
  <c r="AA87" i="142" s="1"/>
  <c r="Q87" i="142" a="1"/>
  <c r="T87" i="142" s="1"/>
  <c r="Y86" i="142"/>
  <c r="W86" i="142" a="1"/>
  <c r="X86" i="142" s="1"/>
  <c r="U86" i="142"/>
  <c r="R86" i="142"/>
  <c r="Q86" i="142" a="1"/>
  <c r="Q86" i="142" s="1"/>
  <c r="W85" i="142" a="1"/>
  <c r="V85" i="142"/>
  <c r="U85" i="142"/>
  <c r="T85" i="142"/>
  <c r="R85" i="142"/>
  <c r="Q85" i="142"/>
  <c r="Q85" i="142" a="1"/>
  <c r="S85" i="142" s="1"/>
  <c r="AA84" i="142"/>
  <c r="W84" i="142" a="1"/>
  <c r="Z84" i="142" s="1"/>
  <c r="Q84" i="142" a="1"/>
  <c r="S84" i="142" s="1"/>
  <c r="W83" i="142" a="1"/>
  <c r="W83" i="142" s="1"/>
  <c r="Q83" i="142" a="1"/>
  <c r="V83" i="142" s="1"/>
  <c r="Y82" i="142"/>
  <c r="X82" i="142"/>
  <c r="W82" i="142" a="1"/>
  <c r="AA82" i="142" s="1"/>
  <c r="V82" i="142"/>
  <c r="U82" i="142"/>
  <c r="T82" i="142"/>
  <c r="R82" i="142"/>
  <c r="Q82" i="142"/>
  <c r="Q82" i="142" a="1"/>
  <c r="S82" i="142" s="1"/>
  <c r="Z81" i="142"/>
  <c r="W81" i="142" a="1"/>
  <c r="Y81" i="142" s="1"/>
  <c r="Q81" i="142" a="1"/>
  <c r="R81" i="142" s="1"/>
  <c r="AA80" i="142"/>
  <c r="W80" i="142" a="1"/>
  <c r="Y80" i="142" s="1"/>
  <c r="Q80" i="142" a="1"/>
  <c r="Y79" i="142"/>
  <c r="X79" i="142"/>
  <c r="W79" i="142" a="1"/>
  <c r="AA79" i="142" s="1"/>
  <c r="Q79" i="142" a="1"/>
  <c r="T79" i="142" s="1"/>
  <c r="Y78" i="142"/>
  <c r="W78" i="142" a="1"/>
  <c r="X78" i="142" s="1"/>
  <c r="Q78" i="142" a="1"/>
  <c r="Q78" i="142" s="1"/>
  <c r="W77" i="142" a="1"/>
  <c r="Q77" i="142" a="1"/>
  <c r="U77" i="142" s="1"/>
  <c r="W76" i="142" a="1"/>
  <c r="Z76" i="142" s="1"/>
  <c r="Q76" i="142" a="1"/>
  <c r="S76" i="142" s="1"/>
  <c r="W75" i="142" a="1"/>
  <c r="W75" i="142" s="1"/>
  <c r="U75" i="142"/>
  <c r="Q75" i="142"/>
  <c r="Q75" i="142" a="1"/>
  <c r="V75" i="142" s="1"/>
  <c r="AA74" i="142"/>
  <c r="X74" i="142"/>
  <c r="W74" i="142"/>
  <c r="W74" i="142" a="1"/>
  <c r="Z74" i="142" s="1"/>
  <c r="Q74" i="142" a="1"/>
  <c r="U74" i="142" s="1"/>
  <c r="W73" i="142" a="1"/>
  <c r="Y73" i="142" s="1"/>
  <c r="Q73" i="142" a="1"/>
  <c r="R73" i="142" s="1"/>
  <c r="W72" i="142"/>
  <c r="W72" i="142" a="1"/>
  <c r="AA72" i="142" s="1"/>
  <c r="Q72" i="142" a="1"/>
  <c r="AA71" i="142"/>
  <c r="Y71" i="142"/>
  <c r="X71" i="142"/>
  <c r="W71" i="142"/>
  <c r="W71" i="142" a="1"/>
  <c r="Z71" i="142" s="1"/>
  <c r="Q71" i="142" a="1"/>
  <c r="T71" i="142" s="1"/>
  <c r="Y70" i="142"/>
  <c r="W70" i="142" a="1"/>
  <c r="X70" i="142" s="1"/>
  <c r="Q70" i="142" a="1"/>
  <c r="Q70" i="142" s="1"/>
  <c r="W69" i="142" a="1"/>
  <c r="U69" i="142"/>
  <c r="T69" i="142"/>
  <c r="Q69" i="142" a="1"/>
  <c r="Q69" i="142" s="1"/>
  <c r="W68" i="142" a="1"/>
  <c r="Z68" i="142" s="1"/>
  <c r="Q68" i="142" a="1"/>
  <c r="X67" i="142"/>
  <c r="W67" i="142" a="1"/>
  <c r="W67" i="142" s="1"/>
  <c r="Q67" i="142" a="1"/>
  <c r="V67" i="142" s="1"/>
  <c r="AA66" i="142"/>
  <c r="Y66" i="142"/>
  <c r="X66" i="142"/>
  <c r="W66" i="142"/>
  <c r="W66" i="142" a="1"/>
  <c r="Z66" i="142" s="1"/>
  <c r="U66" i="142"/>
  <c r="T66" i="142"/>
  <c r="Q66" i="142" a="1"/>
  <c r="Q66" i="142" s="1"/>
  <c r="W65" i="142" a="1"/>
  <c r="S65" i="142"/>
  <c r="Q65" i="142"/>
  <c r="Q65" i="142" a="1"/>
  <c r="R65" i="142" s="1"/>
  <c r="W64" i="142" a="1"/>
  <c r="Z64" i="142" s="1"/>
  <c r="T64" i="142"/>
  <c r="Q64" i="142" a="1"/>
  <c r="AA63" i="142"/>
  <c r="Z63" i="142"/>
  <c r="W63" i="142" a="1"/>
  <c r="W63" i="142" s="1"/>
  <c r="Q63" i="142" a="1"/>
  <c r="T63" i="142" s="1"/>
  <c r="Y62" i="142"/>
  <c r="W62" i="142" a="1"/>
  <c r="X62" i="142" s="1"/>
  <c r="Q62" i="142" a="1"/>
  <c r="Q62" i="142" s="1"/>
  <c r="Z61" i="142"/>
  <c r="W61" i="142" a="1"/>
  <c r="V61" i="142"/>
  <c r="U61" i="142"/>
  <c r="Q61" i="142"/>
  <c r="Q61" i="142" a="1"/>
  <c r="R61" i="142" s="1"/>
  <c r="W60" i="142" a="1"/>
  <c r="Z60" i="142" s="1"/>
  <c r="Q60" i="142" a="1"/>
  <c r="W59" i="142" a="1"/>
  <c r="W59" i="142" s="1"/>
  <c r="Q59" i="142" a="1"/>
  <c r="V59" i="142" s="1"/>
  <c r="AA58" i="142"/>
  <c r="W58" i="142"/>
  <c r="W58" i="142" a="1"/>
  <c r="X58" i="142" s="1"/>
  <c r="U58" i="142"/>
  <c r="T58" i="142"/>
  <c r="Q58" i="142" a="1"/>
  <c r="Q58" i="142" s="1"/>
  <c r="W57" i="142" a="1"/>
  <c r="Q57" i="142" a="1"/>
  <c r="R57" i="142" s="1"/>
  <c r="AA56" i="142"/>
  <c r="W56" i="142" a="1"/>
  <c r="Z56" i="142" s="1"/>
  <c r="Q56" i="142" a="1"/>
  <c r="AA55" i="142"/>
  <c r="Z55" i="142"/>
  <c r="X55" i="142"/>
  <c r="W55" i="142"/>
  <c r="W55" i="142" a="1"/>
  <c r="Y55" i="142" s="1"/>
  <c r="Q55" i="142" a="1"/>
  <c r="W54" i="142" a="1"/>
  <c r="X54" i="142" s="1"/>
  <c r="Q54" i="142" a="1"/>
  <c r="Q54" i="142" s="1"/>
  <c r="W53" i="142" a="1"/>
  <c r="Z53" i="142" s="1"/>
  <c r="V53" i="142"/>
  <c r="S53" i="142"/>
  <c r="R53" i="142"/>
  <c r="Q53" i="142" a="1"/>
  <c r="U53" i="142" s="1"/>
  <c r="W52" i="142"/>
  <c r="W52" i="142" a="1"/>
  <c r="AA52" i="142" s="1"/>
  <c r="Q52" i="142" a="1"/>
  <c r="AA51" i="142"/>
  <c r="X51" i="142"/>
  <c r="W51" i="142" a="1"/>
  <c r="W51" i="142" s="1"/>
  <c r="Q51" i="142"/>
  <c r="Q51" i="142" a="1"/>
  <c r="V51" i="142" s="1"/>
  <c r="Z50" i="142"/>
  <c r="Y50" i="142"/>
  <c r="W50" i="142" a="1"/>
  <c r="AA50" i="142" s="1"/>
  <c r="V50" i="142"/>
  <c r="U50" i="142"/>
  <c r="S50" i="142"/>
  <c r="R50" i="142"/>
  <c r="Q50" i="142" a="1"/>
  <c r="T50" i="142" s="1"/>
  <c r="W49" i="142" a="1"/>
  <c r="V49" i="142"/>
  <c r="S49" i="142"/>
  <c r="Q49" i="142" a="1"/>
  <c r="R49" i="142" s="1"/>
  <c r="AA48" i="142"/>
  <c r="Z48" i="142"/>
  <c r="W48" i="142" a="1"/>
  <c r="Y48" i="142" s="1"/>
  <c r="Q48" i="142" a="1"/>
  <c r="AA47" i="142"/>
  <c r="Z47" i="142"/>
  <c r="X47" i="142"/>
  <c r="W47" i="142"/>
  <c r="W47" i="142" a="1"/>
  <c r="Y47" i="142" s="1"/>
  <c r="Q47" i="142" a="1"/>
  <c r="Q47" i="142" s="1"/>
  <c r="Y46" i="142"/>
  <c r="W46" i="142" a="1"/>
  <c r="X46" i="142" s="1"/>
  <c r="U46" i="142"/>
  <c r="R46" i="142"/>
  <c r="Q46" i="142" a="1"/>
  <c r="Q46" i="142" s="1"/>
  <c r="W45" i="142" a="1"/>
  <c r="Z45" i="142" s="1"/>
  <c r="V45" i="142"/>
  <c r="S45" i="142"/>
  <c r="R45" i="142"/>
  <c r="Q45" i="142" a="1"/>
  <c r="U45" i="142" s="1"/>
  <c r="AA44" i="142"/>
  <c r="W44" i="142"/>
  <c r="W44" i="142" a="1"/>
  <c r="Q44" i="142" a="1"/>
  <c r="AA43" i="142"/>
  <c r="X43" i="142"/>
  <c r="W43" i="142" a="1"/>
  <c r="W43" i="142" s="1"/>
  <c r="T43" i="142"/>
  <c r="Q43" i="142"/>
  <c r="Q43" i="142" a="1"/>
  <c r="V43" i="142" s="1"/>
  <c r="Z42" i="142"/>
  <c r="Y42" i="142"/>
  <c r="W42" i="142" a="1"/>
  <c r="AA42" i="142" s="1"/>
  <c r="S42" i="142"/>
  <c r="R42" i="142"/>
  <c r="Q42" i="142" a="1"/>
  <c r="V42" i="142" s="1"/>
  <c r="W41" i="142" a="1"/>
  <c r="Z41" i="142" s="1"/>
  <c r="Q41" i="142" a="1"/>
  <c r="R41" i="142" s="1"/>
  <c r="W40" i="142" a="1"/>
  <c r="Y40" i="142" s="1"/>
  <c r="Q40" i="142" a="1"/>
  <c r="T40" i="142" s="1"/>
  <c r="AA39" i="142"/>
  <c r="W39" i="142"/>
  <c r="W39" i="142" a="1"/>
  <c r="X39" i="142" s="1"/>
  <c r="Q39" i="142" a="1"/>
  <c r="Q39" i="142" s="1"/>
  <c r="Y38" i="142"/>
  <c r="W38" i="142" a="1"/>
  <c r="W38" i="142" s="1"/>
  <c r="Q38" i="142" a="1"/>
  <c r="T38" i="142" s="1"/>
  <c r="AA37" i="142"/>
  <c r="W37" i="142" a="1"/>
  <c r="Z37" i="142" s="1"/>
  <c r="V37" i="142"/>
  <c r="S37" i="142"/>
  <c r="R37" i="142"/>
  <c r="Q37" i="142" a="1"/>
  <c r="U37" i="142" s="1"/>
  <c r="W36" i="142" a="1"/>
  <c r="AA36" i="142" s="1"/>
  <c r="Q36" i="142" a="1"/>
  <c r="T36" i="142" s="1"/>
  <c r="W35" i="142" a="1"/>
  <c r="Q35" i="142" a="1"/>
  <c r="W34" i="142" a="1"/>
  <c r="AA34" i="142" s="1"/>
  <c r="Q34" i="142" a="1"/>
  <c r="T34" i="142" s="1"/>
  <c r="W33" i="142" a="1"/>
  <c r="AA33" i="142" s="1"/>
  <c r="Q33" i="142" a="1"/>
  <c r="Q33" i="142" s="1"/>
  <c r="W32" i="142" a="1"/>
  <c r="Q32" i="142" a="1"/>
  <c r="AA31" i="142"/>
  <c r="Z31" i="142"/>
  <c r="W31" i="142" a="1"/>
  <c r="W31" i="142" s="1"/>
  <c r="Q31" i="142" a="1"/>
  <c r="V31" i="142" s="1"/>
  <c r="W30" i="142" a="1"/>
  <c r="V30" i="142"/>
  <c r="U30" i="142"/>
  <c r="R30" i="142"/>
  <c r="Q30" i="142"/>
  <c r="Q30" i="142" a="1"/>
  <c r="W29" i="142" a="1"/>
  <c r="Y29" i="142" s="1"/>
  <c r="Q29" i="142" a="1"/>
  <c r="T29" i="142" s="1"/>
  <c r="AA28" i="142"/>
  <c r="W28" i="142" a="1"/>
  <c r="W28" i="142" s="1"/>
  <c r="Q28" i="142" a="1"/>
  <c r="W27" i="142" a="1"/>
  <c r="Y27" i="142" s="1"/>
  <c r="U27" i="142"/>
  <c r="T27" i="142"/>
  <c r="Q27" i="142" a="1"/>
  <c r="R27" i="142" s="1"/>
  <c r="W26" i="142" a="1"/>
  <c r="Z26" i="142" s="1"/>
  <c r="Q26" i="142" a="1"/>
  <c r="V26" i="142" s="1"/>
  <c r="W25" i="142" a="1"/>
  <c r="AA25" i="142" s="1"/>
  <c r="Q25" i="142" a="1"/>
  <c r="T25" i="142" s="1"/>
  <c r="W24" i="142" a="1"/>
  <c r="X24" i="142" s="1"/>
  <c r="Q24" i="142" a="1"/>
  <c r="Q24" i="142" s="1"/>
  <c r="AA23" i="142"/>
  <c r="W23" i="142" a="1"/>
  <c r="X23" i="142" s="1"/>
  <c r="S23" i="142"/>
  <c r="R23" i="142"/>
  <c r="Q23" i="142" a="1"/>
  <c r="V23" i="142" s="1"/>
  <c r="W22" i="142" a="1"/>
  <c r="Z22" i="142" s="1"/>
  <c r="Q22" i="142" a="1"/>
  <c r="S22" i="142" s="1"/>
  <c r="W21" i="142" a="1"/>
  <c r="W21" i="142" s="1"/>
  <c r="Q21" i="142" a="1"/>
  <c r="T21" i="142" s="1"/>
  <c r="X20" i="142"/>
  <c r="W20" i="142" a="1"/>
  <c r="AA20" i="142" s="1"/>
  <c r="Q20" i="142" a="1"/>
  <c r="U20" i="142" s="1"/>
  <c r="X19" i="142"/>
  <c r="W19" i="142" a="1"/>
  <c r="Y19" i="142" s="1"/>
  <c r="Q19" i="142" a="1"/>
  <c r="R19" i="142" s="1"/>
  <c r="AA18" i="142"/>
  <c r="W18" i="142"/>
  <c r="W18" i="142" a="1"/>
  <c r="X18" i="142" s="1"/>
  <c r="Q18" i="142" a="1"/>
  <c r="T18" i="142" s="1"/>
  <c r="W17" i="142" a="1"/>
  <c r="X17" i="142" s="1"/>
  <c r="Q17" i="142" a="1"/>
  <c r="Q17" i="142" s="1"/>
  <c r="Y16" i="142"/>
  <c r="W16" i="142" a="1"/>
  <c r="AA16" i="142" s="1"/>
  <c r="Q16" i="142" a="1"/>
  <c r="V16" i="142" s="1"/>
  <c r="W15" i="142" a="1"/>
  <c r="Z15" i="142" s="1"/>
  <c r="Q15" i="142" a="1"/>
  <c r="S15" i="142" s="1"/>
  <c r="W14" i="142" a="1"/>
  <c r="W14" i="142" s="1"/>
  <c r="Q14" i="142" a="1"/>
  <c r="U14" i="142" s="1"/>
  <c r="W13" i="142" a="1"/>
  <c r="AA13" i="142" s="1"/>
  <c r="V13" i="142"/>
  <c r="Q13" i="142" a="1"/>
  <c r="U13" i="142" s="1"/>
  <c r="AA12" i="142"/>
  <c r="X12" i="142"/>
  <c r="W12" i="142"/>
  <c r="W12" i="142" a="1"/>
  <c r="Y12" i="142" s="1"/>
  <c r="S12" i="142"/>
  <c r="Q12" i="142"/>
  <c r="Q12" i="142" a="1"/>
  <c r="R12" i="142" s="1"/>
  <c r="H12" i="142"/>
  <c r="C12" i="142"/>
  <c r="B12" i="142"/>
  <c r="W11" i="142" a="1"/>
  <c r="Y11" i="142" s="1"/>
  <c r="V11" i="142"/>
  <c r="S11" i="142"/>
  <c r="Q11" i="142" a="1"/>
  <c r="R11" i="142" s="1"/>
  <c r="H11" i="142"/>
  <c r="C11" i="142"/>
  <c r="B11" i="142"/>
  <c r="W10" i="142" a="1"/>
  <c r="Y10" i="142" s="1"/>
  <c r="Q10" i="142" a="1"/>
  <c r="R10" i="142" s="1"/>
  <c r="H10" i="142"/>
  <c r="C10" i="142"/>
  <c r="B10" i="142"/>
  <c r="W9" i="142" a="1"/>
  <c r="Y9" i="142" s="1"/>
  <c r="Q9" i="142" a="1"/>
  <c r="R9" i="142" s="1"/>
  <c r="H9" i="142"/>
  <c r="C9" i="142"/>
  <c r="B9" i="142"/>
  <c r="W8" i="142" a="1"/>
  <c r="Y8" i="142" s="1"/>
  <c r="V8" i="142"/>
  <c r="Q8" i="142" a="1"/>
  <c r="R8" i="142" s="1"/>
  <c r="H8" i="142"/>
  <c r="C8" i="142"/>
  <c r="B8" i="142"/>
  <c r="W7" i="142" a="1"/>
  <c r="Y7" i="142" s="1"/>
  <c r="Q7" i="142" a="1"/>
  <c r="R7" i="142" s="1"/>
  <c r="H7" i="142"/>
  <c r="W6" i="142" a="1"/>
  <c r="Y6" i="142" s="1"/>
  <c r="Q6" i="142" a="1"/>
  <c r="R6" i="142" s="1"/>
  <c r="H6" i="142"/>
  <c r="W5" i="142" a="1"/>
  <c r="Y5" i="142" s="1"/>
  <c r="Q5" i="142" a="1"/>
  <c r="R5" i="142" s="1"/>
  <c r="H5" i="142"/>
  <c r="W4" i="142" a="1"/>
  <c r="Y4" i="142" s="1"/>
  <c r="Q4" i="142" a="1"/>
  <c r="R4" i="142" s="1"/>
  <c r="H4" i="142"/>
  <c r="W3" i="142" a="1"/>
  <c r="Y3" i="142" s="1"/>
  <c r="Q3" i="142" a="1"/>
  <c r="R3" i="142" s="1"/>
  <c r="H3" i="142"/>
  <c r="Q2" i="142" a="1"/>
  <c r="Y2" i="142" s="1"/>
  <c r="H2" i="142"/>
  <c r="E2" i="142"/>
  <c r="C7" i="142" s="1"/>
  <c r="R54" i="142" l="1"/>
  <c r="R78" i="142"/>
  <c r="V6" i="142"/>
  <c r="V9" i="142"/>
  <c r="Z11" i="142"/>
  <c r="V12" i="142"/>
  <c r="S13" i="142"/>
  <c r="T14" i="142"/>
  <c r="T15" i="142"/>
  <c r="R17" i="142"/>
  <c r="Y18" i="142"/>
  <c r="U21" i="142"/>
  <c r="Y23" i="142"/>
  <c r="S25" i="142"/>
  <c r="AA26" i="142"/>
  <c r="Y28" i="142"/>
  <c r="U29" i="142"/>
  <c r="X31" i="142"/>
  <c r="S33" i="142"/>
  <c r="U34" i="142"/>
  <c r="Y37" i="142"/>
  <c r="Y39" i="142"/>
  <c r="Z40" i="142"/>
  <c r="W42" i="142"/>
  <c r="U43" i="142"/>
  <c r="W50" i="142"/>
  <c r="U51" i="142"/>
  <c r="Y53" i="142"/>
  <c r="R58" i="142"/>
  <c r="Y58" i="142"/>
  <c r="X59" i="142"/>
  <c r="S61" i="142"/>
  <c r="V62" i="142"/>
  <c r="X63" i="142"/>
  <c r="AA64" i="142"/>
  <c r="R66" i="142"/>
  <c r="R69" i="142"/>
  <c r="U70" i="142"/>
  <c r="V74" i="142"/>
  <c r="V77" i="142"/>
  <c r="W80" i="142"/>
  <c r="T83" i="142"/>
  <c r="U91" i="142"/>
  <c r="Z96" i="142"/>
  <c r="U99" i="142"/>
  <c r="U101" i="142"/>
  <c r="Q31" i="142"/>
  <c r="Q36" i="142"/>
  <c r="W60" i="142"/>
  <c r="Q74" i="142"/>
  <c r="Q77" i="142"/>
  <c r="X83" i="142"/>
  <c r="W103" i="142"/>
  <c r="T13" i="142"/>
  <c r="V14" i="142"/>
  <c r="U15" i="142"/>
  <c r="U17" i="142"/>
  <c r="Z18" i="142"/>
  <c r="V21" i="142"/>
  <c r="Q23" i="142"/>
  <c r="Z23" i="142"/>
  <c r="Z28" i="142"/>
  <c r="V29" i="142"/>
  <c r="Y31" i="142"/>
  <c r="V33" i="142"/>
  <c r="V34" i="142"/>
  <c r="Q37" i="142"/>
  <c r="X38" i="142"/>
  <c r="Z39" i="142"/>
  <c r="AA40" i="142"/>
  <c r="Q42" i="142"/>
  <c r="X42" i="142"/>
  <c r="Q45" i="142"/>
  <c r="W48" i="142"/>
  <c r="Q50" i="142"/>
  <c r="X50" i="142"/>
  <c r="Q53" i="142"/>
  <c r="W56" i="142"/>
  <c r="S58" i="142"/>
  <c r="Z58" i="142"/>
  <c r="T61" i="142"/>
  <c r="Y63" i="142"/>
  <c r="S66" i="142"/>
  <c r="AA67" i="142"/>
  <c r="S69" i="142"/>
  <c r="Z73" i="142"/>
  <c r="T75" i="142"/>
  <c r="AA76" i="142"/>
  <c r="W79" i="142"/>
  <c r="Z80" i="142"/>
  <c r="W82" i="142"/>
  <c r="U83" i="142"/>
  <c r="W87" i="142"/>
  <c r="Z88" i="142"/>
  <c r="Q90" i="142"/>
  <c r="X90" i="142"/>
  <c r="Q93" i="142"/>
  <c r="R94" i="142"/>
  <c r="X95" i="142"/>
  <c r="Q98" i="142"/>
  <c r="V99" i="142"/>
  <c r="V101" i="142"/>
  <c r="U103" i="142"/>
  <c r="V7" i="142"/>
  <c r="Z12" i="142"/>
  <c r="X13" i="142"/>
  <c r="AA14" i="142"/>
  <c r="R16" i="142"/>
  <c r="T19" i="142"/>
  <c r="Q21" i="142"/>
  <c r="Z21" i="142"/>
  <c r="T23" i="142"/>
  <c r="R24" i="142"/>
  <c r="W26" i="142"/>
  <c r="Q29" i="142"/>
  <c r="R31" i="142"/>
  <c r="Q34" i="142"/>
  <c r="X34" i="142"/>
  <c r="R36" i="142"/>
  <c r="T37" i="142"/>
  <c r="Q38" i="142"/>
  <c r="S40" i="142"/>
  <c r="S41" i="142"/>
  <c r="T42" i="142"/>
  <c r="T45" i="142"/>
  <c r="V46" i="142"/>
  <c r="T53" i="142"/>
  <c r="U54" i="142"/>
  <c r="S57" i="142"/>
  <c r="V58" i="142"/>
  <c r="Q59" i="142"/>
  <c r="AA60" i="142"/>
  <c r="Q63" i="142"/>
  <c r="V65" i="142"/>
  <c r="V66" i="142"/>
  <c r="Q67" i="142"/>
  <c r="W68" i="142"/>
  <c r="V69" i="142"/>
  <c r="U71" i="142"/>
  <c r="R74" i="142"/>
  <c r="Y74" i="142"/>
  <c r="X75" i="142"/>
  <c r="R77" i="142"/>
  <c r="Z79" i="142"/>
  <c r="Q81" i="142"/>
  <c r="Z82" i="142"/>
  <c r="AA83" i="142"/>
  <c r="Z87" i="142"/>
  <c r="S89" i="142"/>
  <c r="T90" i="142"/>
  <c r="T93" i="142"/>
  <c r="Y94" i="142"/>
  <c r="V97" i="142"/>
  <c r="T98" i="142"/>
  <c r="AA99" i="142"/>
  <c r="Q101" i="142"/>
  <c r="R102" i="142"/>
  <c r="X103" i="142"/>
  <c r="Y21" i="142"/>
  <c r="R21" i="142"/>
  <c r="U23" i="142"/>
  <c r="T24" i="142"/>
  <c r="X26" i="142"/>
  <c r="R29" i="142"/>
  <c r="T31" i="142"/>
  <c r="R34" i="142"/>
  <c r="Y34" i="142"/>
  <c r="S36" i="142"/>
  <c r="R38" i="142"/>
  <c r="V41" i="142"/>
  <c r="U42" i="142"/>
  <c r="V54" i="142"/>
  <c r="T59" i="142"/>
  <c r="U63" i="142"/>
  <c r="T67" i="142"/>
  <c r="AA68" i="142"/>
  <c r="S74" i="142"/>
  <c r="AA75" i="142"/>
  <c r="S77" i="142"/>
  <c r="S81" i="142"/>
  <c r="V89" i="142"/>
  <c r="U98" i="142"/>
  <c r="R101" i="142"/>
  <c r="U102" i="142"/>
  <c r="Y103" i="142"/>
  <c r="X14" i="142"/>
  <c r="Y17" i="142"/>
  <c r="W34" i="142"/>
  <c r="X99" i="142"/>
  <c r="S10" i="142"/>
  <c r="Q14" i="142"/>
  <c r="Q15" i="142"/>
  <c r="S21" i="142"/>
  <c r="Y26" i="142"/>
  <c r="S29" i="142"/>
  <c r="S34" i="142"/>
  <c r="Z34" i="142"/>
  <c r="U38" i="142"/>
  <c r="U59" i="142"/>
  <c r="U67" i="142"/>
  <c r="T74" i="142"/>
  <c r="T77" i="142"/>
  <c r="V81" i="142"/>
  <c r="T84" i="142"/>
  <c r="Q91" i="142"/>
  <c r="U95" i="142"/>
  <c r="X97" i="142"/>
  <c r="Q99" i="142"/>
  <c r="S101" i="142"/>
  <c r="Z103" i="142"/>
  <c r="Q41" i="142"/>
  <c r="V10" i="142"/>
  <c r="T12" i="142"/>
  <c r="Q13" i="142"/>
  <c r="R14" i="142"/>
  <c r="R15" i="142"/>
  <c r="Z19" i="142"/>
  <c r="X22" i="142"/>
  <c r="W23" i="142"/>
  <c r="X28" i="142"/>
  <c r="V38" i="142"/>
  <c r="W40" i="142"/>
  <c r="T51" i="142"/>
  <c r="Y54" i="142"/>
  <c r="R62" i="142"/>
  <c r="W64" i="142"/>
  <c r="R70" i="142"/>
  <c r="S73" i="142"/>
  <c r="T76" i="142"/>
  <c r="U79" i="142"/>
  <c r="Q83" i="142"/>
  <c r="U87" i="142"/>
  <c r="Z89" i="142"/>
  <c r="T91" i="142"/>
  <c r="AA92" i="142"/>
  <c r="W96" i="142"/>
  <c r="Z97" i="142"/>
  <c r="T99" i="142"/>
  <c r="R100" i="142"/>
  <c r="Y102" i="142"/>
  <c r="S5" i="142"/>
  <c r="Z5" i="142"/>
  <c r="S6" i="142"/>
  <c r="Z6" i="142"/>
  <c r="S7" i="142"/>
  <c r="Z7" i="142"/>
  <c r="S8" i="142"/>
  <c r="Z8" i="142"/>
  <c r="S9" i="142"/>
  <c r="Z9" i="142"/>
  <c r="Z10" i="142"/>
  <c r="AA15" i="142"/>
  <c r="U18" i="142"/>
  <c r="V20" i="142"/>
  <c r="V22" i="142"/>
  <c r="V28" i="142"/>
  <c r="U28" i="142"/>
  <c r="Y32" i="142"/>
  <c r="X32" i="142"/>
  <c r="Z35" i="142"/>
  <c r="Y35" i="142"/>
  <c r="T55" i="142"/>
  <c r="S55" i="142"/>
  <c r="R55" i="142"/>
  <c r="V55" i="142"/>
  <c r="AA85" i="142"/>
  <c r="Z85" i="142"/>
  <c r="Y85" i="142"/>
  <c r="X85" i="142"/>
  <c r="W85" i="142"/>
  <c r="W2" i="142"/>
  <c r="W3" i="142"/>
  <c r="R2" i="142"/>
  <c r="S3" i="142"/>
  <c r="Z4" i="142"/>
  <c r="S2" i="142"/>
  <c r="AA2" i="142"/>
  <c r="T3" i="142"/>
  <c r="AA3" i="142"/>
  <c r="T4" i="142"/>
  <c r="AA4" i="142"/>
  <c r="T5" i="142"/>
  <c r="AA5" i="142"/>
  <c r="T6" i="142"/>
  <c r="AA6" i="142"/>
  <c r="T7" i="142"/>
  <c r="AA7" i="142"/>
  <c r="T8" i="142"/>
  <c r="AA8" i="142"/>
  <c r="T9" i="142"/>
  <c r="AA9" i="142"/>
  <c r="T10" i="142"/>
  <c r="AA10" i="142"/>
  <c r="T11" i="142"/>
  <c r="AA11" i="142"/>
  <c r="Y14" i="142"/>
  <c r="W16" i="142"/>
  <c r="S17" i="142"/>
  <c r="Z17" i="142"/>
  <c r="V18" i="142"/>
  <c r="Q19" i="142"/>
  <c r="W24" i="142"/>
  <c r="U25" i="142"/>
  <c r="Q26" i="142"/>
  <c r="Q28" i="142"/>
  <c r="W32" i="142"/>
  <c r="W35" i="142"/>
  <c r="AA45" i="142"/>
  <c r="X45" i="142"/>
  <c r="W45" i="142"/>
  <c r="Q55" i="142"/>
  <c r="V56" i="142"/>
  <c r="U56" i="142"/>
  <c r="R56" i="142"/>
  <c r="Q56" i="142"/>
  <c r="Y57" i="142"/>
  <c r="X57" i="142"/>
  <c r="W57" i="142"/>
  <c r="AA57" i="142"/>
  <c r="S68" i="142"/>
  <c r="R68" i="142"/>
  <c r="Q68" i="142"/>
  <c r="V68" i="142"/>
  <c r="U68" i="142"/>
  <c r="AA77" i="142"/>
  <c r="Z77" i="142"/>
  <c r="Y77" i="142"/>
  <c r="X77" i="142"/>
  <c r="W77" i="142"/>
  <c r="Z2" i="142"/>
  <c r="Z3" i="142"/>
  <c r="S4" i="142"/>
  <c r="B2" i="142"/>
  <c r="T2" i="142"/>
  <c r="B3" i="142"/>
  <c r="U3" i="142"/>
  <c r="B4" i="142"/>
  <c r="U4" i="142"/>
  <c r="B5" i="142"/>
  <c r="U5" i="142"/>
  <c r="B6" i="142"/>
  <c r="U6" i="142"/>
  <c r="B7" i="142"/>
  <c r="U7" i="142"/>
  <c r="U8" i="142"/>
  <c r="U9" i="142"/>
  <c r="U10" i="142"/>
  <c r="U11" i="142"/>
  <c r="U12" i="142"/>
  <c r="W13" i="142"/>
  <c r="S14" i="142"/>
  <c r="Z14" i="142"/>
  <c r="V15" i="142"/>
  <c r="Q16" i="142"/>
  <c r="X16" i="142"/>
  <c r="T17" i="142"/>
  <c r="AA17" i="142"/>
  <c r="S19" i="142"/>
  <c r="AA19" i="142"/>
  <c r="W20" i="142"/>
  <c r="AA21" i="142"/>
  <c r="W22" i="142"/>
  <c r="Y24" i="142"/>
  <c r="V25" i="142"/>
  <c r="R26" i="142"/>
  <c r="V27" i="142"/>
  <c r="R28" i="142"/>
  <c r="X29" i="142"/>
  <c r="W29" i="142"/>
  <c r="S31" i="142"/>
  <c r="Z32" i="142"/>
  <c r="W33" i="142"/>
  <c r="X35" i="142"/>
  <c r="W36" i="142"/>
  <c r="S39" i="142"/>
  <c r="R39" i="142"/>
  <c r="V39" i="142"/>
  <c r="Y45" i="142"/>
  <c r="T47" i="142"/>
  <c r="S47" i="142"/>
  <c r="R47" i="142"/>
  <c r="V47" i="142"/>
  <c r="U55" i="142"/>
  <c r="S56" i="142"/>
  <c r="Z57" i="142"/>
  <c r="AA61" i="142"/>
  <c r="Y61" i="142"/>
  <c r="X61" i="142"/>
  <c r="W61" i="142"/>
  <c r="V64" i="142"/>
  <c r="U64" i="142"/>
  <c r="S64" i="142"/>
  <c r="R64" i="142"/>
  <c r="Q64" i="142"/>
  <c r="T68" i="142"/>
  <c r="AA101" i="142"/>
  <c r="Z101" i="142"/>
  <c r="Y101" i="142"/>
  <c r="X101" i="142"/>
  <c r="W101" i="142"/>
  <c r="C2" i="142"/>
  <c r="U2" i="142"/>
  <c r="C3" i="142"/>
  <c r="V3" i="142"/>
  <c r="C4" i="142"/>
  <c r="V4" i="142"/>
  <c r="C5" i="142"/>
  <c r="V5" i="142"/>
  <c r="C6" i="142"/>
  <c r="Z24" i="142"/>
  <c r="S26" i="142"/>
  <c r="S28" i="142"/>
  <c r="AA30" i="142"/>
  <c r="Z30" i="142"/>
  <c r="R32" i="142"/>
  <c r="Q32" i="142"/>
  <c r="AA32" i="142"/>
  <c r="X33" i="142"/>
  <c r="S35" i="142"/>
  <c r="R35" i="142"/>
  <c r="AA35" i="142"/>
  <c r="X36" i="142"/>
  <c r="V48" i="142"/>
  <c r="U48" i="142"/>
  <c r="R48" i="142"/>
  <c r="Q48" i="142"/>
  <c r="S52" i="142"/>
  <c r="R52" i="142"/>
  <c r="Q52" i="142"/>
  <c r="V52" i="142"/>
  <c r="U52" i="142"/>
  <c r="T56" i="142"/>
  <c r="Y65" i="142"/>
  <c r="X65" i="142"/>
  <c r="W65" i="142"/>
  <c r="AA65" i="142"/>
  <c r="V72" i="142"/>
  <c r="U72" i="142"/>
  <c r="T72" i="142"/>
  <c r="S72" i="142"/>
  <c r="R72" i="142"/>
  <c r="Q72" i="142"/>
  <c r="V2" i="142"/>
  <c r="R13" i="142"/>
  <c r="Y13" i="142"/>
  <c r="W15" i="142"/>
  <c r="S16" i="142"/>
  <c r="Z16" i="142"/>
  <c r="V17" i="142"/>
  <c r="Q18" i="142"/>
  <c r="U19" i="142"/>
  <c r="Q20" i="142"/>
  <c r="Y20" i="142"/>
  <c r="Q22" i="142"/>
  <c r="Y22" i="142"/>
  <c r="S24" i="142"/>
  <c r="AA24" i="142"/>
  <c r="W25" i="142"/>
  <c r="T26" i="142"/>
  <c r="W27" i="142"/>
  <c r="T28" i="142"/>
  <c r="Z29" i="142"/>
  <c r="W30" i="142"/>
  <c r="U31" i="142"/>
  <c r="S32" i="142"/>
  <c r="U33" i="142"/>
  <c r="T33" i="142"/>
  <c r="Y33" i="142"/>
  <c r="Q35" i="142"/>
  <c r="V36" i="142"/>
  <c r="U36" i="142"/>
  <c r="Y36" i="142"/>
  <c r="T39" i="142"/>
  <c r="V40" i="142"/>
  <c r="U40" i="142"/>
  <c r="R40" i="142"/>
  <c r="Q40" i="142"/>
  <c r="U47" i="142"/>
  <c r="S48" i="142"/>
  <c r="T52" i="142"/>
  <c r="Z65" i="142"/>
  <c r="W4" i="142"/>
  <c r="W6" i="142"/>
  <c r="W7" i="142"/>
  <c r="W8" i="142"/>
  <c r="W9" i="142"/>
  <c r="W10" i="142"/>
  <c r="W11" i="142"/>
  <c r="Z13" i="142"/>
  <c r="X15" i="142"/>
  <c r="T16" i="142"/>
  <c r="R18" i="142"/>
  <c r="V19" i="142"/>
  <c r="R20" i="142"/>
  <c r="Z20" i="142"/>
  <c r="R22" i="142"/>
  <c r="AA22" i="142"/>
  <c r="X25" i="142"/>
  <c r="U26" i="142"/>
  <c r="X27" i="142"/>
  <c r="AA29" i="142"/>
  <c r="X30" i="142"/>
  <c r="T32" i="142"/>
  <c r="Z33" i="142"/>
  <c r="T35" i="142"/>
  <c r="Z36" i="142"/>
  <c r="U39" i="142"/>
  <c r="S44" i="142"/>
  <c r="R44" i="142"/>
  <c r="Q44" i="142"/>
  <c r="V44" i="142"/>
  <c r="U44" i="142"/>
  <c r="T48" i="142"/>
  <c r="Y49" i="142"/>
  <c r="X49" i="142"/>
  <c r="W49" i="142"/>
  <c r="AA49" i="142"/>
  <c r="Z52" i="142"/>
  <c r="Y52" i="142"/>
  <c r="X52" i="142"/>
  <c r="AA69" i="142"/>
  <c r="Z69" i="142"/>
  <c r="Y69" i="142"/>
  <c r="X69" i="142"/>
  <c r="W69" i="142"/>
  <c r="V96" i="142"/>
  <c r="U96" i="142"/>
  <c r="T96" i="142"/>
  <c r="S96" i="142"/>
  <c r="R96" i="142"/>
  <c r="Q96" i="142"/>
  <c r="X2" i="142"/>
  <c r="Q3" i="142"/>
  <c r="X3" i="142"/>
  <c r="Q4" i="142"/>
  <c r="X4" i="142"/>
  <c r="Q5" i="142"/>
  <c r="X5" i="142"/>
  <c r="Q6" i="142"/>
  <c r="X6" i="142"/>
  <c r="Q7" i="142"/>
  <c r="X7" i="142"/>
  <c r="Q8" i="142"/>
  <c r="X8" i="142"/>
  <c r="Q9" i="142"/>
  <c r="X9" i="142"/>
  <c r="Q10" i="142"/>
  <c r="X10" i="142"/>
  <c r="Q11" i="142"/>
  <c r="X11" i="142"/>
  <c r="Y15" i="142"/>
  <c r="U16" i="142"/>
  <c r="W17" i="142"/>
  <c r="S18" i="142"/>
  <c r="S20" i="142"/>
  <c r="T22" i="142"/>
  <c r="U24" i="142"/>
  <c r="Q25" i="142"/>
  <c r="Y25" i="142"/>
  <c r="Q27" i="142"/>
  <c r="Z27" i="142"/>
  <c r="T30" i="142"/>
  <c r="S30" i="142"/>
  <c r="Y30" i="142"/>
  <c r="U32" i="142"/>
  <c r="R33" i="142"/>
  <c r="U35" i="142"/>
  <c r="X37" i="142"/>
  <c r="W37" i="142"/>
  <c r="T44" i="142"/>
  <c r="Z49" i="142"/>
  <c r="S60" i="142"/>
  <c r="R60" i="142"/>
  <c r="Q60" i="142"/>
  <c r="V60" i="142"/>
  <c r="U60" i="142"/>
  <c r="V80" i="142"/>
  <c r="U80" i="142"/>
  <c r="T80" i="142"/>
  <c r="S80" i="142"/>
  <c r="R80" i="142"/>
  <c r="Q80" i="142"/>
  <c r="V88" i="142"/>
  <c r="U88" i="142"/>
  <c r="T88" i="142"/>
  <c r="S88" i="142"/>
  <c r="R88" i="142"/>
  <c r="Q88" i="142"/>
  <c r="W5" i="142"/>
  <c r="Q2" i="142"/>
  <c r="W19" i="142"/>
  <c r="T20" i="142"/>
  <c r="X21" i="142"/>
  <c r="U22" i="142"/>
  <c r="V24" i="142"/>
  <c r="R25" i="142"/>
  <c r="Z25" i="142"/>
  <c r="S27" i="142"/>
  <c r="AA27" i="142"/>
  <c r="V32" i="142"/>
  <c r="V35" i="142"/>
  <c r="Y41" i="142"/>
  <c r="X41" i="142"/>
  <c r="W41" i="142"/>
  <c r="AA41" i="142"/>
  <c r="Z44" i="142"/>
  <c r="Y44" i="142"/>
  <c r="X44" i="142"/>
  <c r="AA53" i="142"/>
  <c r="X53" i="142"/>
  <c r="W53" i="142"/>
  <c r="T60" i="142"/>
  <c r="AA93" i="142"/>
  <c r="Z93" i="142"/>
  <c r="Y93" i="142"/>
  <c r="X93" i="142"/>
  <c r="W93" i="142"/>
  <c r="S38" i="142"/>
  <c r="Z38" i="142"/>
  <c r="X40" i="142"/>
  <c r="T41" i="142"/>
  <c r="R43" i="142"/>
  <c r="Y43" i="142"/>
  <c r="S46" i="142"/>
  <c r="Z46" i="142"/>
  <c r="X48" i="142"/>
  <c r="T49" i="142"/>
  <c r="R51" i="142"/>
  <c r="Y51" i="142"/>
  <c r="S54" i="142"/>
  <c r="Z54" i="142"/>
  <c r="X56" i="142"/>
  <c r="T57" i="142"/>
  <c r="R59" i="142"/>
  <c r="Y59" i="142"/>
  <c r="S62" i="142"/>
  <c r="Z62" i="142"/>
  <c r="V63" i="142"/>
  <c r="X64" i="142"/>
  <c r="T65" i="142"/>
  <c r="R67" i="142"/>
  <c r="Y67" i="142"/>
  <c r="S70" i="142"/>
  <c r="Z70" i="142"/>
  <c r="V71" i="142"/>
  <c r="X72" i="142"/>
  <c r="T73" i="142"/>
  <c r="AA73" i="142"/>
  <c r="R75" i="142"/>
  <c r="Y75" i="142"/>
  <c r="U76" i="142"/>
  <c r="S78" i="142"/>
  <c r="Z78" i="142"/>
  <c r="V79" i="142"/>
  <c r="X80" i="142"/>
  <c r="T81" i="142"/>
  <c r="AA81" i="142"/>
  <c r="R83" i="142"/>
  <c r="Y83" i="142"/>
  <c r="U84" i="142"/>
  <c r="S86" i="142"/>
  <c r="Z86" i="142"/>
  <c r="V87" i="142"/>
  <c r="X88" i="142"/>
  <c r="T89" i="142"/>
  <c r="AA89" i="142"/>
  <c r="R91" i="142"/>
  <c r="Y91" i="142"/>
  <c r="U92" i="142"/>
  <c r="S94" i="142"/>
  <c r="Z94" i="142"/>
  <c r="V95" i="142"/>
  <c r="X96" i="142"/>
  <c r="T97" i="142"/>
  <c r="AA97" i="142"/>
  <c r="R99" i="142"/>
  <c r="Y99" i="142"/>
  <c r="U100" i="142"/>
  <c r="S102" i="142"/>
  <c r="Z102" i="142"/>
  <c r="V103" i="142"/>
  <c r="AA38" i="142"/>
  <c r="U41" i="142"/>
  <c r="S43" i="142"/>
  <c r="Z43" i="142"/>
  <c r="T46" i="142"/>
  <c r="AA46" i="142"/>
  <c r="U49" i="142"/>
  <c r="S51" i="142"/>
  <c r="Z51" i="142"/>
  <c r="T54" i="142"/>
  <c r="AA54" i="142"/>
  <c r="Y56" i="142"/>
  <c r="U57" i="142"/>
  <c r="S59" i="142"/>
  <c r="Z59" i="142"/>
  <c r="T62" i="142"/>
  <c r="AA62" i="142"/>
  <c r="Y64" i="142"/>
  <c r="U65" i="142"/>
  <c r="S67" i="142"/>
  <c r="Z67" i="142"/>
  <c r="T70" i="142"/>
  <c r="AA70" i="142"/>
  <c r="Y72" i="142"/>
  <c r="U73" i="142"/>
  <c r="S75" i="142"/>
  <c r="Z75" i="142"/>
  <c r="V76" i="142"/>
  <c r="T78" i="142"/>
  <c r="AA78" i="142"/>
  <c r="U81" i="142"/>
  <c r="S83" i="142"/>
  <c r="Z83" i="142"/>
  <c r="V84" i="142"/>
  <c r="T86" i="142"/>
  <c r="AA86" i="142"/>
  <c r="U89" i="142"/>
  <c r="S91" i="142"/>
  <c r="Z91" i="142"/>
  <c r="V92" i="142"/>
  <c r="T94" i="142"/>
  <c r="AA94" i="142"/>
  <c r="Y96" i="142"/>
  <c r="U97" i="142"/>
  <c r="Z99" i="142"/>
  <c r="V100" i="142"/>
  <c r="T102" i="142"/>
  <c r="AA102" i="142"/>
  <c r="V57" i="142"/>
  <c r="AA59" i="142"/>
  <c r="U62" i="142"/>
  <c r="Z72" i="142"/>
  <c r="V73" i="142"/>
  <c r="U78" i="142"/>
  <c r="V70" i="142"/>
  <c r="Q71" i="142"/>
  <c r="W76" i="142"/>
  <c r="V78" i="142"/>
  <c r="Q79" i="142"/>
  <c r="W84" i="142"/>
  <c r="V86" i="142"/>
  <c r="Q87" i="142"/>
  <c r="W92" i="142"/>
  <c r="V94" i="142"/>
  <c r="Q95" i="142"/>
  <c r="W100" i="142"/>
  <c r="V102" i="142"/>
  <c r="Q103" i="142"/>
  <c r="X60" i="142"/>
  <c r="R63" i="142"/>
  <c r="X68" i="142"/>
  <c r="R71" i="142"/>
  <c r="W73" i="142"/>
  <c r="Q76" i="142"/>
  <c r="X76" i="142"/>
  <c r="R79" i="142"/>
  <c r="W81" i="142"/>
  <c r="Q84" i="142"/>
  <c r="X84" i="142"/>
  <c r="R87" i="142"/>
  <c r="W89" i="142"/>
  <c r="Q92" i="142"/>
  <c r="X92" i="142"/>
  <c r="R95" i="142"/>
  <c r="W97" i="142"/>
  <c r="X100" i="142"/>
  <c r="R103" i="142"/>
  <c r="W46" i="142"/>
  <c r="Q49" i="142"/>
  <c r="W54" i="142"/>
  <c r="Q57" i="142"/>
  <c r="Y60" i="142"/>
  <c r="W62" i="142"/>
  <c r="S63" i="142"/>
  <c r="Y68" i="142"/>
  <c r="W70" i="142"/>
  <c r="S71" i="142"/>
  <c r="Q73" i="142"/>
  <c r="X73" i="142"/>
  <c r="R76" i="142"/>
  <c r="Y76" i="142"/>
  <c r="W78" i="142"/>
  <c r="S79" i="142"/>
  <c r="X81" i="142"/>
  <c r="R84" i="142"/>
  <c r="Y84" i="142"/>
  <c r="W86" i="142"/>
  <c r="S87" i="142"/>
  <c r="Q89" i="142"/>
  <c r="X89" i="142"/>
  <c r="R92" i="142"/>
  <c r="Y92" i="142"/>
  <c r="W94" i="142"/>
  <c r="S95" i="142"/>
  <c r="Y100" i="142"/>
  <c r="W102" i="142"/>
  <c r="S103" i="142"/>
  <c r="D2" i="116" l="1"/>
  <c r="C13" i="116" s="1" a="1"/>
  <c r="C13" i="116" s="1"/>
  <c r="R12" i="139"/>
  <c r="Q12" i="139"/>
  <c r="P12" i="139"/>
  <c r="O12" i="139"/>
  <c r="N12" i="139"/>
  <c r="M12" i="139"/>
  <c r="L12" i="139"/>
  <c r="K12" i="139"/>
  <c r="J12" i="139"/>
  <c r="I12" i="139"/>
  <c r="H12" i="139"/>
  <c r="R11" i="139"/>
  <c r="Q11" i="139"/>
  <c r="P11" i="139"/>
  <c r="O11" i="139"/>
  <c r="N11" i="139"/>
  <c r="M11" i="139"/>
  <c r="L11" i="139"/>
  <c r="K11" i="139"/>
  <c r="J11" i="139"/>
  <c r="I11" i="139"/>
  <c r="H11" i="139"/>
  <c r="R10" i="139"/>
  <c r="Q10" i="139"/>
  <c r="P10" i="139"/>
  <c r="O10" i="139"/>
  <c r="N10" i="139"/>
  <c r="M10" i="139"/>
  <c r="L10" i="139"/>
  <c r="K10" i="139"/>
  <c r="J10" i="139"/>
  <c r="I10" i="139"/>
  <c r="H10" i="139"/>
  <c r="R9" i="139"/>
  <c r="Q9" i="139"/>
  <c r="P9" i="139"/>
  <c r="O9" i="139"/>
  <c r="N9" i="139"/>
  <c r="M9" i="139"/>
  <c r="L9" i="139"/>
  <c r="K9" i="139"/>
  <c r="J9" i="139"/>
  <c r="I9" i="139"/>
  <c r="H9" i="139"/>
  <c r="R8" i="139"/>
  <c r="Q8" i="139"/>
  <c r="P8" i="139"/>
  <c r="O8" i="139"/>
  <c r="N8" i="139"/>
  <c r="M8" i="139"/>
  <c r="L8" i="139"/>
  <c r="K8" i="139"/>
  <c r="J8" i="139"/>
  <c r="I8" i="139"/>
  <c r="H8" i="139"/>
  <c r="R7" i="139"/>
  <c r="Q7" i="139"/>
  <c r="P7" i="139"/>
  <c r="O7" i="139"/>
  <c r="N7" i="139"/>
  <c r="M7" i="139"/>
  <c r="L7" i="139"/>
  <c r="K7" i="139"/>
  <c r="J7" i="139"/>
  <c r="I7" i="139"/>
  <c r="H7" i="139"/>
  <c r="R6" i="139"/>
  <c r="Q6" i="139"/>
  <c r="P6" i="139"/>
  <c r="O6" i="139"/>
  <c r="N6" i="139"/>
  <c r="M6" i="139"/>
  <c r="L6" i="139"/>
  <c r="K6" i="139"/>
  <c r="J6" i="139"/>
  <c r="I6" i="139"/>
  <c r="H6" i="139"/>
  <c r="R5" i="139"/>
  <c r="Q5" i="139"/>
  <c r="P5" i="139"/>
  <c r="O5" i="139"/>
  <c r="N5" i="139"/>
  <c r="M5" i="139"/>
  <c r="L5" i="139"/>
  <c r="K5" i="139"/>
  <c r="J5" i="139"/>
  <c r="I5" i="139"/>
  <c r="H5" i="139"/>
  <c r="R4" i="139"/>
  <c r="Q4" i="139"/>
  <c r="P4" i="139"/>
  <c r="O4" i="139"/>
  <c r="N4" i="139"/>
  <c r="M4" i="139"/>
  <c r="L4" i="139"/>
  <c r="K4" i="139"/>
  <c r="J4" i="139"/>
  <c r="I4" i="139"/>
  <c r="H4" i="139"/>
  <c r="R3" i="139"/>
  <c r="Q3" i="139"/>
  <c r="P3" i="139"/>
  <c r="O3" i="139"/>
  <c r="N3" i="139"/>
  <c r="M3" i="139"/>
  <c r="L3" i="139"/>
  <c r="K3" i="139"/>
  <c r="J3" i="139"/>
  <c r="I3" i="139"/>
  <c r="H3" i="139"/>
  <c r="R2" i="139"/>
  <c r="Q2" i="139"/>
  <c r="P2" i="139"/>
  <c r="O2" i="139"/>
  <c r="N2" i="139"/>
  <c r="M2" i="139"/>
  <c r="L2" i="139"/>
  <c r="K2" i="139"/>
  <c r="J2" i="139"/>
  <c r="I2" i="139"/>
  <c r="H2" i="139"/>
  <c r="C12" i="139"/>
  <c r="C9" i="139"/>
  <c r="C6" i="139"/>
  <c r="C4" i="139"/>
  <c r="B12" i="139"/>
  <c r="B11" i="139"/>
  <c r="B10" i="139"/>
  <c r="B9" i="139"/>
  <c r="B8" i="139"/>
  <c r="B7" i="139"/>
  <c r="B6" i="139"/>
  <c r="B5" i="139"/>
  <c r="B4" i="139"/>
  <c r="B3" i="139"/>
  <c r="B2" i="139"/>
  <c r="A12" i="139"/>
  <c r="A11" i="139"/>
  <c r="A10" i="139"/>
  <c r="G10" i="139" s="1"/>
  <c r="A9" i="139"/>
  <c r="G9" i="139" s="1"/>
  <c r="A8" i="139"/>
  <c r="A7" i="139"/>
  <c r="G7" i="139" s="1"/>
  <c r="A6" i="139"/>
  <c r="G6" i="139" s="1"/>
  <c r="A5" i="139"/>
  <c r="G5" i="139" s="1"/>
  <c r="A4" i="139"/>
  <c r="A3" i="139"/>
  <c r="A2" i="139"/>
  <c r="G2" i="139" s="1"/>
  <c r="D2" i="139"/>
  <c r="G3" i="139"/>
  <c r="D3" i="139"/>
  <c r="G4" i="139"/>
  <c r="D4" i="139"/>
  <c r="D5" i="139"/>
  <c r="D6" i="139"/>
  <c r="D7" i="139"/>
  <c r="G8" i="139"/>
  <c r="D8" i="139"/>
  <c r="D9" i="139"/>
  <c r="D10" i="139"/>
  <c r="G11" i="139"/>
  <c r="D11" i="139"/>
  <c r="G12" i="139"/>
  <c r="D12" i="139"/>
  <c r="A33" i="123"/>
  <c r="A16" i="123"/>
  <c r="A15" i="123"/>
  <c r="A32" i="123" s="1"/>
  <c r="A14" i="123"/>
  <c r="Q14" i="130"/>
  <c r="A12" i="130"/>
  <c r="O12" i="130" s="1"/>
  <c r="C12" i="116"/>
  <c r="C11" i="116"/>
  <c r="C10" i="116"/>
  <c r="C9" i="116"/>
  <c r="C8" i="116"/>
  <c r="C7" i="116"/>
  <c r="C6" i="116"/>
  <c r="C5" i="139"/>
  <c r="C4" i="116"/>
  <c r="C3" i="139"/>
  <c r="C3" i="116"/>
  <c r="C2" i="139"/>
  <c r="D11" i="116"/>
  <c r="D10" i="116"/>
  <c r="D9" i="116"/>
  <c r="D8" i="116"/>
  <c r="D7" i="116"/>
  <c r="D6" i="116"/>
  <c r="D5" i="116"/>
  <c r="D4" i="116"/>
  <c r="D13" i="116" s="1"/>
  <c r="D3" i="116"/>
  <c r="D12" i="116"/>
  <c r="G12" i="116"/>
  <c r="G10" i="116"/>
  <c r="G9" i="116"/>
  <c r="G7" i="116"/>
  <c r="G4" i="116"/>
  <c r="B12" i="116"/>
  <c r="B11" i="116"/>
  <c r="B10" i="116"/>
  <c r="B9" i="116"/>
  <c r="B8" i="116"/>
  <c r="B7" i="116"/>
  <c r="B6" i="116"/>
  <c r="B5" i="116"/>
  <c r="B4" i="116"/>
  <c r="B3" i="116"/>
  <c r="A12" i="116"/>
  <c r="T12" i="116" s="1"/>
  <c r="A11" i="116"/>
  <c r="A11" i="130" s="1"/>
  <c r="O11" i="130" s="1"/>
  <c r="A10" i="116"/>
  <c r="A9" i="116"/>
  <c r="A8" i="116"/>
  <c r="G8" i="116" s="1"/>
  <c r="A7" i="116"/>
  <c r="A6" i="116"/>
  <c r="G6" i="116" s="1"/>
  <c r="A5" i="116"/>
  <c r="G5" i="116" s="1"/>
  <c r="A4" i="116"/>
  <c r="A3" i="116"/>
  <c r="G3" i="116" s="1"/>
  <c r="G12" i="112"/>
  <c r="G11" i="112"/>
  <c r="D13" i="139" l="1"/>
  <c r="T11" i="116"/>
  <c r="G11" i="116"/>
  <c r="C7" i="139"/>
  <c r="C8" i="139"/>
  <c r="C5" i="116"/>
  <c r="C10" i="139"/>
  <c r="C11" i="139"/>
  <c r="H1" i="139" a="1"/>
  <c r="C13" i="139" a="1"/>
  <c r="C13" i="139" s="1"/>
  <c r="B13" i="139" a="1"/>
  <c r="B13" i="139" s="1"/>
  <c r="O1" i="139" l="1"/>
  <c r="O28" i="139" s="1"/>
  <c r="H1" i="139"/>
  <c r="H28" i="139" s="1"/>
  <c r="P1" i="139"/>
  <c r="P28" i="139" s="1"/>
  <c r="I1" i="139"/>
  <c r="I28" i="139" s="1"/>
  <c r="Q1" i="139"/>
  <c r="Q28" i="139" s="1"/>
  <c r="J1" i="139"/>
  <c r="J28" i="139" s="1"/>
  <c r="R1" i="139"/>
  <c r="R28" i="139" s="1"/>
  <c r="K1" i="139"/>
  <c r="K28" i="139" s="1"/>
  <c r="L1" i="139"/>
  <c r="L28" i="139" s="1"/>
  <c r="M1" i="139"/>
  <c r="M28" i="139" s="1"/>
  <c r="N1" i="139"/>
  <c r="N28" i="139" s="1"/>
  <c r="B3" i="121" l="1"/>
  <c r="B2" i="121"/>
  <c r="G2" i="112"/>
  <c r="G5" i="112" l="1"/>
  <c r="G4" i="112"/>
  <c r="G8" i="112"/>
  <c r="G7" i="112"/>
  <c r="G3" i="112"/>
  <c r="G9" i="112"/>
  <c r="G6" i="112"/>
  <c r="G10" i="112"/>
  <c r="B19" i="123"/>
  <c r="A6" i="123" l="1"/>
  <c r="A13" i="123"/>
  <c r="A7" i="123"/>
  <c r="A8" i="123"/>
  <c r="A9" i="123"/>
  <c r="A12" i="123"/>
  <c r="A10" i="123"/>
  <c r="A11" i="123"/>
  <c r="Z21" i="123"/>
  <c r="Y24" i="123" s="1" a="1"/>
  <c r="Y24" i="123" l="1"/>
  <c r="Y31" i="123"/>
  <c r="AA25" i="123"/>
  <c r="AI30" i="123"/>
  <c r="Z25" i="123"/>
  <c r="AE27" i="123"/>
  <c r="AI28" i="123"/>
  <c r="AA27" i="123"/>
  <c r="Y30" i="123"/>
  <c r="AA24" i="123"/>
  <c r="AE33" i="123"/>
  <c r="AG27" i="123"/>
  <c r="AF29" i="123"/>
  <c r="AI27" i="123"/>
  <c r="AB31" i="123"/>
  <c r="AD25" i="123"/>
  <c r="AA28" i="123"/>
  <c r="Z31" i="123"/>
  <c r="AB30" i="123"/>
  <c r="AD24" i="123"/>
  <c r="AA30" i="123"/>
  <c r="AC24" i="123"/>
  <c r="AH26" i="123"/>
  <c r="AD27" i="123"/>
  <c r="AB24" i="123"/>
  <c r="AB29" i="123"/>
  <c r="Z34" i="123"/>
  <c r="AH32" i="123"/>
  <c r="Y27" i="123"/>
  <c r="AD26" i="123"/>
  <c r="AE30" i="123"/>
  <c r="AG24" i="123"/>
  <c r="AG32" i="123"/>
  <c r="AG31" i="123"/>
  <c r="AB28" i="123"/>
  <c r="AG30" i="123"/>
  <c r="AB34" i="123"/>
  <c r="Y32" i="123"/>
  <c r="AD30" i="123"/>
  <c r="AE29" i="123"/>
  <c r="Y29" i="123"/>
  <c r="AD29" i="123"/>
  <c r="AH34" i="123"/>
  <c r="Z26" i="123"/>
  <c r="Y26" i="123"/>
  <c r="AC34" i="123"/>
  <c r="AE28" i="123"/>
  <c r="AI31" i="123"/>
  <c r="Z32" i="123"/>
  <c r="AB26" i="123"/>
  <c r="AG26" i="123"/>
  <c r="Y25" i="123"/>
  <c r="AH29" i="123"/>
  <c r="AI25" i="123"/>
  <c r="AC30" i="123"/>
  <c r="AI24" i="123"/>
  <c r="AC29" i="123"/>
  <c r="AF34" i="123"/>
  <c r="AH28" i="123"/>
  <c r="AE34" i="123"/>
  <c r="AG28" i="123"/>
  <c r="AC33" i="123"/>
  <c r="AF24" i="123"/>
  <c r="AD34" i="123"/>
  <c r="AF33" i="123"/>
  <c r="AH27" i="123"/>
  <c r="AC25" i="123"/>
  <c r="AC31" i="123"/>
  <c r="AE25" i="123"/>
  <c r="AB25" i="123"/>
  <c r="AI34" i="123"/>
  <c r="Z29" i="123"/>
  <c r="AG29" i="123"/>
  <c r="Z30" i="123"/>
  <c r="AF25" i="123"/>
  <c r="AA29" i="123"/>
  <c r="AH30" i="123"/>
  <c r="AF31" i="123"/>
  <c r="AI33" i="123"/>
  <c r="Z28" i="123"/>
  <c r="AH33" i="123"/>
  <c r="Y28" i="123"/>
  <c r="AF32" i="123"/>
  <c r="Y34" i="123"/>
  <c r="Y33" i="123"/>
  <c r="AI32" i="123"/>
  <c r="Z27" i="123"/>
  <c r="AG34" i="123"/>
  <c r="AF30" i="123"/>
  <c r="AH24" i="123"/>
  <c r="AG33" i="123"/>
  <c r="AA34" i="123"/>
  <c r="AC28" i="123"/>
  <c r="AA33" i="123"/>
  <c r="AC27" i="123"/>
  <c r="Z33" i="123"/>
  <c r="AB27" i="123"/>
  <c r="AA31" i="123"/>
  <c r="AE32" i="123"/>
  <c r="AE31" i="123"/>
  <c r="AA32" i="123"/>
  <c r="AC26" i="123"/>
  <c r="AE24" i="123"/>
  <c r="AI29" i="123"/>
  <c r="Z24" i="123"/>
  <c r="AB32" i="123"/>
  <c r="AD33" i="123"/>
  <c r="AF27" i="123"/>
  <c r="AD32" i="123"/>
  <c r="AF26" i="123"/>
  <c r="AC32" i="123"/>
  <c r="AE26" i="123"/>
  <c r="AH31" i="123"/>
  <c r="AD31" i="123"/>
  <c r="AG25" i="123"/>
  <c r="AB33" i="123"/>
  <c r="AI26" i="123"/>
  <c r="AH25" i="123"/>
  <c r="AF28" i="123"/>
  <c r="AD28" i="123"/>
  <c r="AA26" i="123"/>
  <c r="U44" i="123"/>
  <c r="V47" i="123" s="1" a="1"/>
  <c r="V47" i="123" s="1"/>
  <c r="U43" i="123"/>
  <c r="U46" i="123" s="1" a="1"/>
  <c r="U46" i="123" s="1"/>
  <c r="B53" i="123" l="1" a="1"/>
  <c r="C2" i="116"/>
  <c r="B2" i="116"/>
  <c r="B13" i="116" s="1" a="1"/>
  <c r="B13" i="116" s="1"/>
  <c r="B53" i="123" l="1"/>
  <c r="L57" i="123"/>
  <c r="E59" i="123"/>
  <c r="G53" i="123"/>
  <c r="D59" i="123"/>
  <c r="F53" i="123"/>
  <c r="J62" i="123"/>
  <c r="L56" i="123"/>
  <c r="F63" i="123"/>
  <c r="H57" i="123"/>
  <c r="D60" i="123"/>
  <c r="K61" i="123"/>
  <c r="B56" i="123"/>
  <c r="H61" i="123"/>
  <c r="E60" i="123"/>
  <c r="G54" i="123"/>
  <c r="G61" i="123"/>
  <c r="H53" i="123"/>
  <c r="H58" i="123"/>
  <c r="E54" i="123"/>
  <c r="G58" i="123"/>
  <c r="F62" i="123"/>
  <c r="B62" i="123"/>
  <c r="D56" i="123"/>
  <c r="I62" i="123"/>
  <c r="K56" i="123"/>
  <c r="B58" i="123"/>
  <c r="C61" i="123"/>
  <c r="E55" i="123"/>
  <c r="F59" i="123"/>
  <c r="H59" i="123"/>
  <c r="J53" i="123"/>
  <c r="F61" i="123"/>
  <c r="L54" i="123"/>
  <c r="F58" i="123"/>
  <c r="D53" i="123"/>
  <c r="J58" i="123"/>
  <c r="K63" i="123"/>
  <c r="I63" i="123"/>
  <c r="K57" i="123"/>
  <c r="H63" i="123"/>
  <c r="J57" i="123"/>
  <c r="G59" i="123"/>
  <c r="E61" i="123"/>
  <c r="G55" i="123"/>
  <c r="L61" i="123"/>
  <c r="C56" i="123"/>
  <c r="K55" i="123"/>
  <c r="F60" i="123"/>
  <c r="H54" i="123"/>
  <c r="G56" i="123"/>
  <c r="K58" i="123"/>
  <c r="I55" i="123"/>
  <c r="I60" i="123"/>
  <c r="L60" i="123"/>
  <c r="L62" i="123"/>
  <c r="C57" i="123"/>
  <c r="K62" i="123"/>
  <c r="B57" i="123"/>
  <c r="I53" i="123"/>
  <c r="H60" i="123"/>
  <c r="J54" i="123"/>
  <c r="D61" i="123"/>
  <c r="F55" i="123"/>
  <c r="B63" i="123"/>
  <c r="I59" i="123"/>
  <c r="K53" i="123"/>
  <c r="L63" i="123"/>
  <c r="C58" i="123"/>
  <c r="F54" i="123"/>
  <c r="I58" i="123"/>
  <c r="E53" i="123"/>
  <c r="L53" i="123"/>
  <c r="D58" i="123"/>
  <c r="G62" i="123"/>
  <c r="J63" i="123"/>
  <c r="B55" i="123"/>
  <c r="B59" i="123"/>
  <c r="G57" i="123"/>
  <c r="L55" i="123"/>
  <c r="E57" i="123"/>
  <c r="D62" i="123"/>
  <c r="F56" i="123"/>
  <c r="C62" i="123"/>
  <c r="E56" i="123"/>
  <c r="E62" i="123"/>
  <c r="K59" i="123"/>
  <c r="B54" i="123"/>
  <c r="G60" i="123"/>
  <c r="I54" i="123"/>
  <c r="C60" i="123"/>
  <c r="L58" i="123"/>
  <c r="C53" i="123"/>
  <c r="D63" i="123"/>
  <c r="F57" i="123"/>
  <c r="H55" i="123"/>
  <c r="C59" i="123"/>
  <c r="J59" i="123"/>
  <c r="D57" i="123"/>
  <c r="I61" i="123"/>
  <c r="I56" i="123"/>
  <c r="J60" i="123"/>
  <c r="K54" i="123"/>
  <c r="H56" i="123"/>
  <c r="E63" i="123"/>
  <c r="J61" i="123"/>
  <c r="K60" i="123"/>
  <c r="B60" i="123"/>
  <c r="D54" i="123"/>
  <c r="L59" i="123"/>
  <c r="C54" i="123"/>
  <c r="G63" i="123"/>
  <c r="I57" i="123"/>
  <c r="J55" i="123"/>
  <c r="E58" i="123"/>
  <c r="C63" i="123"/>
  <c r="H62" i="123"/>
  <c r="J56" i="123"/>
  <c r="C55" i="123"/>
  <c r="B61" i="123"/>
  <c r="D55" i="123"/>
  <c r="D314" i="135"/>
  <c r="A317" i="135" s="1"/>
  <c r="C314" i="135"/>
  <c r="A316" i="135" s="1"/>
  <c r="B314" i="135"/>
  <c r="A315" i="135" s="1"/>
  <c r="U41" i="123" l="1"/>
  <c r="U40" i="123"/>
  <c r="A31" i="123"/>
  <c r="A30" i="123"/>
  <c r="A29" i="123"/>
  <c r="A28" i="123"/>
  <c r="A27" i="123"/>
  <c r="A26" i="123"/>
  <c r="A25" i="123"/>
  <c r="A24" i="123"/>
  <c r="A23" i="123"/>
  <c r="A2" i="116"/>
  <c r="U36" i="123" l="1" a="1"/>
  <c r="A6" i="130"/>
  <c r="O6" i="130" s="1"/>
  <c r="A8" i="130"/>
  <c r="O8" i="130" s="1"/>
  <c r="T7" i="116"/>
  <c r="T9" i="116"/>
  <c r="T2" i="116"/>
  <c r="G2" i="116"/>
  <c r="A10" i="130"/>
  <c r="O10" i="130" s="1"/>
  <c r="T3" i="116"/>
  <c r="T4" i="116"/>
  <c r="T5" i="116"/>
  <c r="T6" i="116"/>
  <c r="T10" i="116"/>
  <c r="A7" i="130"/>
  <c r="O7" i="130" s="1"/>
  <c r="A4" i="130"/>
  <c r="O4" i="130" s="1"/>
  <c r="T8" i="116"/>
  <c r="A5" i="130"/>
  <c r="O5" i="130" s="1"/>
  <c r="A9" i="130"/>
  <c r="O9" i="130" s="1"/>
  <c r="A3" i="130"/>
  <c r="O3" i="130" s="1"/>
  <c r="V36" i="123" l="1"/>
  <c r="U36" i="123"/>
  <c r="AB36" i="123"/>
  <c r="AC36" i="123"/>
  <c r="Y36" i="123"/>
  <c r="AD36" i="123"/>
  <c r="AA36" i="123"/>
  <c r="AE36" i="123"/>
  <c r="Z36" i="123"/>
  <c r="X36" i="123"/>
  <c r="W36" i="123"/>
  <c r="B23" i="123" a="1"/>
  <c r="B31" i="123" l="1"/>
  <c r="B23" i="123"/>
  <c r="B28" i="123"/>
  <c r="B25" i="123"/>
  <c r="B27" i="123"/>
  <c r="B29" i="123"/>
  <c r="B30" i="123"/>
  <c r="B24" i="123"/>
  <c r="B33" i="123"/>
  <c r="B26" i="123"/>
  <c r="B32" i="123"/>
  <c r="A2" i="130"/>
  <c r="Y153" i="122"/>
  <c r="AD153" i="122" s="1"/>
  <c r="X153" i="122"/>
  <c r="AC153" i="122" s="1"/>
  <c r="W153" i="122"/>
  <c r="AB153" i="122" s="1"/>
  <c r="V153" i="122"/>
  <c r="AA153" i="122" s="1"/>
  <c r="Y152" i="122"/>
  <c r="AD152" i="122" s="1"/>
  <c r="X152" i="122"/>
  <c r="AC152" i="122" s="1"/>
  <c r="W152" i="122"/>
  <c r="AB152" i="122" s="1"/>
  <c r="V152" i="122"/>
  <c r="AA152" i="122" s="1"/>
  <c r="Y151" i="122"/>
  <c r="AD151" i="122" s="1"/>
  <c r="X151" i="122"/>
  <c r="AC151" i="122" s="1"/>
  <c r="W151" i="122"/>
  <c r="AB151" i="122" s="1"/>
  <c r="V151" i="122"/>
  <c r="AA151" i="122" s="1"/>
  <c r="Y150" i="122"/>
  <c r="AD150" i="122" s="1"/>
  <c r="X150" i="122"/>
  <c r="AC150" i="122" s="1"/>
  <c r="W150" i="122"/>
  <c r="AB150" i="122" s="1"/>
  <c r="V150" i="122"/>
  <c r="AA150" i="122" s="1"/>
  <c r="Y149" i="122"/>
  <c r="AD149" i="122" s="1"/>
  <c r="X149" i="122"/>
  <c r="AC149" i="122" s="1"/>
  <c r="W149" i="122"/>
  <c r="AB149" i="122" s="1"/>
  <c r="V149" i="122"/>
  <c r="AA149" i="122" s="1"/>
  <c r="Y148" i="122"/>
  <c r="AD148" i="122" s="1"/>
  <c r="X148" i="122"/>
  <c r="AC148" i="122" s="1"/>
  <c r="W148" i="122"/>
  <c r="AB148" i="122" s="1"/>
  <c r="V148" i="122"/>
  <c r="AA148" i="122" s="1"/>
  <c r="Y147" i="122"/>
  <c r="AD147" i="122" s="1"/>
  <c r="X147" i="122"/>
  <c r="AC147" i="122" s="1"/>
  <c r="W147" i="122"/>
  <c r="AB147" i="122" s="1"/>
  <c r="V147" i="122"/>
  <c r="AA147" i="122" s="1"/>
  <c r="Y146" i="122"/>
  <c r="AD146" i="122" s="1"/>
  <c r="X146" i="122"/>
  <c r="AC146" i="122" s="1"/>
  <c r="W146" i="122"/>
  <c r="AB146" i="122" s="1"/>
  <c r="V146" i="122"/>
  <c r="AA146" i="122" s="1"/>
  <c r="Y145" i="122"/>
  <c r="AD145" i="122" s="1"/>
  <c r="X145" i="122"/>
  <c r="AC145" i="122" s="1"/>
  <c r="W145" i="122"/>
  <c r="AB145" i="122" s="1"/>
  <c r="V145" i="122"/>
  <c r="AA145" i="122" s="1"/>
  <c r="Y144" i="122"/>
  <c r="AD144" i="122" s="1"/>
  <c r="X144" i="122"/>
  <c r="AC144" i="122" s="1"/>
  <c r="W144" i="122"/>
  <c r="AB144" i="122" s="1"/>
  <c r="V144" i="122"/>
  <c r="AA144" i="122" s="1"/>
  <c r="Y143" i="122"/>
  <c r="AD143" i="122" s="1"/>
  <c r="X143" i="122"/>
  <c r="AC143" i="122" s="1"/>
  <c r="W143" i="122"/>
  <c r="AB143" i="122" s="1"/>
  <c r="V143" i="122"/>
  <c r="AA143" i="122" s="1"/>
  <c r="Y142" i="122"/>
  <c r="AD142" i="122" s="1"/>
  <c r="X142" i="122"/>
  <c r="AC142" i="122" s="1"/>
  <c r="W142" i="122"/>
  <c r="AB142" i="122" s="1"/>
  <c r="V142" i="122"/>
  <c r="AA142" i="122" s="1"/>
  <c r="Y141" i="122"/>
  <c r="AD141" i="122" s="1"/>
  <c r="X141" i="122"/>
  <c r="AC141" i="122" s="1"/>
  <c r="W141" i="122"/>
  <c r="AB141" i="122" s="1"/>
  <c r="V141" i="122"/>
  <c r="AA141" i="122" s="1"/>
  <c r="Y140" i="122"/>
  <c r="AD140" i="122" s="1"/>
  <c r="X140" i="122"/>
  <c r="AC140" i="122" s="1"/>
  <c r="W140" i="122"/>
  <c r="AB140" i="122" s="1"/>
  <c r="V140" i="122"/>
  <c r="AA140" i="122" s="1"/>
  <c r="Y139" i="122"/>
  <c r="AD139" i="122" s="1"/>
  <c r="X139" i="122"/>
  <c r="AC139" i="122" s="1"/>
  <c r="W139" i="122"/>
  <c r="AB139" i="122" s="1"/>
  <c r="V139" i="122"/>
  <c r="AA139" i="122" s="1"/>
  <c r="Y138" i="122"/>
  <c r="AD138" i="122" s="1"/>
  <c r="X138" i="122"/>
  <c r="AC138" i="122" s="1"/>
  <c r="W138" i="122"/>
  <c r="AB138" i="122" s="1"/>
  <c r="V138" i="122"/>
  <c r="AA138" i="122" s="1"/>
  <c r="Y137" i="122"/>
  <c r="AD137" i="122" s="1"/>
  <c r="X137" i="122"/>
  <c r="AC137" i="122" s="1"/>
  <c r="W137" i="122"/>
  <c r="AB137" i="122" s="1"/>
  <c r="V137" i="122"/>
  <c r="AA137" i="122" s="1"/>
  <c r="Y136" i="122"/>
  <c r="AD136" i="122" s="1"/>
  <c r="X136" i="122"/>
  <c r="AC136" i="122" s="1"/>
  <c r="W136" i="122"/>
  <c r="AB136" i="122" s="1"/>
  <c r="V136" i="122"/>
  <c r="AA136" i="122" s="1"/>
  <c r="Y135" i="122"/>
  <c r="AD135" i="122" s="1"/>
  <c r="X135" i="122"/>
  <c r="AC135" i="122" s="1"/>
  <c r="W135" i="122"/>
  <c r="AB135" i="122" s="1"/>
  <c r="V135" i="122"/>
  <c r="AA135" i="122" s="1"/>
  <c r="Y134" i="122"/>
  <c r="AD134" i="122" s="1"/>
  <c r="X134" i="122"/>
  <c r="AC134" i="122" s="1"/>
  <c r="W134" i="122"/>
  <c r="AB134" i="122" s="1"/>
  <c r="V134" i="122"/>
  <c r="AA134" i="122" s="1"/>
  <c r="Y133" i="122"/>
  <c r="AD133" i="122" s="1"/>
  <c r="X133" i="122"/>
  <c r="AC133" i="122" s="1"/>
  <c r="W133" i="122"/>
  <c r="AB133" i="122" s="1"/>
  <c r="V133" i="122"/>
  <c r="AA133" i="122" s="1"/>
  <c r="Y132" i="122"/>
  <c r="AD132" i="122" s="1"/>
  <c r="X132" i="122"/>
  <c r="AC132" i="122" s="1"/>
  <c r="W132" i="122"/>
  <c r="AB132" i="122" s="1"/>
  <c r="V132" i="122"/>
  <c r="AA132" i="122" s="1"/>
  <c r="Y131" i="122"/>
  <c r="AD131" i="122" s="1"/>
  <c r="X131" i="122"/>
  <c r="AC131" i="122" s="1"/>
  <c r="W131" i="122"/>
  <c r="AB131" i="122" s="1"/>
  <c r="V131" i="122"/>
  <c r="AA131" i="122" s="1"/>
  <c r="Y130" i="122"/>
  <c r="AD130" i="122" s="1"/>
  <c r="X130" i="122"/>
  <c r="AC130" i="122" s="1"/>
  <c r="W130" i="122"/>
  <c r="AB130" i="122" s="1"/>
  <c r="V130" i="122"/>
  <c r="AA130" i="122" s="1"/>
  <c r="Y129" i="122"/>
  <c r="AD129" i="122" s="1"/>
  <c r="X129" i="122"/>
  <c r="AC129" i="122" s="1"/>
  <c r="W129" i="122"/>
  <c r="AB129" i="122" s="1"/>
  <c r="V129" i="122"/>
  <c r="AA129" i="122" s="1"/>
  <c r="Y128" i="122"/>
  <c r="AD128" i="122" s="1"/>
  <c r="X128" i="122"/>
  <c r="AC128" i="122" s="1"/>
  <c r="W128" i="122"/>
  <c r="AB128" i="122" s="1"/>
  <c r="V128" i="122"/>
  <c r="AA128" i="122" s="1"/>
  <c r="Y127" i="122"/>
  <c r="AD127" i="122" s="1"/>
  <c r="X127" i="122"/>
  <c r="AC127" i="122" s="1"/>
  <c r="W127" i="122"/>
  <c r="AB127" i="122" s="1"/>
  <c r="V127" i="122"/>
  <c r="AA127" i="122" s="1"/>
  <c r="Y126" i="122"/>
  <c r="AD126" i="122" s="1"/>
  <c r="X126" i="122"/>
  <c r="AC126" i="122" s="1"/>
  <c r="W126" i="122"/>
  <c r="AB126" i="122" s="1"/>
  <c r="V126" i="122"/>
  <c r="AA126" i="122" s="1"/>
  <c r="Y125" i="122"/>
  <c r="AD125" i="122" s="1"/>
  <c r="X125" i="122"/>
  <c r="AC125" i="122" s="1"/>
  <c r="W125" i="122"/>
  <c r="AB125" i="122" s="1"/>
  <c r="V125" i="122"/>
  <c r="AA125" i="122" s="1"/>
  <c r="Y124" i="122"/>
  <c r="AD124" i="122" s="1"/>
  <c r="X124" i="122"/>
  <c r="AC124" i="122" s="1"/>
  <c r="W124" i="122"/>
  <c r="AB124" i="122" s="1"/>
  <c r="V124" i="122"/>
  <c r="AA124" i="122" s="1"/>
  <c r="Y123" i="122"/>
  <c r="AD123" i="122" s="1"/>
  <c r="X123" i="122"/>
  <c r="AC123" i="122" s="1"/>
  <c r="W123" i="122"/>
  <c r="AB123" i="122" s="1"/>
  <c r="V123" i="122"/>
  <c r="AA123" i="122" s="1"/>
  <c r="Y122" i="122"/>
  <c r="AD122" i="122" s="1"/>
  <c r="X122" i="122"/>
  <c r="AC122" i="122" s="1"/>
  <c r="W122" i="122"/>
  <c r="AB122" i="122" s="1"/>
  <c r="V122" i="122"/>
  <c r="AA122" i="122" s="1"/>
  <c r="Y121" i="122"/>
  <c r="AD121" i="122" s="1"/>
  <c r="X121" i="122"/>
  <c r="AC121" i="122" s="1"/>
  <c r="W121" i="122"/>
  <c r="AB121" i="122" s="1"/>
  <c r="V121" i="122"/>
  <c r="AA121" i="122" s="1"/>
  <c r="Y120" i="122"/>
  <c r="AD120" i="122" s="1"/>
  <c r="X120" i="122"/>
  <c r="AC120" i="122" s="1"/>
  <c r="W120" i="122"/>
  <c r="AB120" i="122" s="1"/>
  <c r="V120" i="122"/>
  <c r="AA120" i="122" s="1"/>
  <c r="Y119" i="122"/>
  <c r="AD119" i="122" s="1"/>
  <c r="X119" i="122"/>
  <c r="AC119" i="122" s="1"/>
  <c r="W119" i="122"/>
  <c r="AB119" i="122" s="1"/>
  <c r="V119" i="122"/>
  <c r="AA119" i="122" s="1"/>
  <c r="Y118" i="122"/>
  <c r="AD118" i="122" s="1"/>
  <c r="X118" i="122"/>
  <c r="AC118" i="122" s="1"/>
  <c r="W118" i="122"/>
  <c r="AB118" i="122" s="1"/>
  <c r="V118" i="122"/>
  <c r="AA118" i="122" s="1"/>
  <c r="Y117" i="122"/>
  <c r="AD117" i="122" s="1"/>
  <c r="X117" i="122"/>
  <c r="AC117" i="122" s="1"/>
  <c r="W117" i="122"/>
  <c r="AB117" i="122" s="1"/>
  <c r="V117" i="122"/>
  <c r="AA117" i="122" s="1"/>
  <c r="Y116" i="122"/>
  <c r="AD116" i="122" s="1"/>
  <c r="X116" i="122"/>
  <c r="AC116" i="122" s="1"/>
  <c r="W116" i="122"/>
  <c r="AB116" i="122" s="1"/>
  <c r="V116" i="122"/>
  <c r="AA116" i="122" s="1"/>
  <c r="Y115" i="122"/>
  <c r="AD115" i="122" s="1"/>
  <c r="X115" i="122"/>
  <c r="AC115" i="122" s="1"/>
  <c r="W115" i="122"/>
  <c r="AB115" i="122" s="1"/>
  <c r="V115" i="122"/>
  <c r="AA115" i="122" s="1"/>
  <c r="Y114" i="122"/>
  <c r="AD114" i="122" s="1"/>
  <c r="X114" i="122"/>
  <c r="AC114" i="122" s="1"/>
  <c r="W114" i="122"/>
  <c r="AB114" i="122" s="1"/>
  <c r="V114" i="122"/>
  <c r="AA114" i="122" s="1"/>
  <c r="Y113" i="122"/>
  <c r="AD113" i="122" s="1"/>
  <c r="X113" i="122"/>
  <c r="AC113" i="122" s="1"/>
  <c r="W113" i="122"/>
  <c r="AB113" i="122" s="1"/>
  <c r="V113" i="122"/>
  <c r="AA113" i="122" s="1"/>
  <c r="Y112" i="122"/>
  <c r="AD112" i="122" s="1"/>
  <c r="X112" i="122"/>
  <c r="AC112" i="122" s="1"/>
  <c r="W112" i="122"/>
  <c r="AB112" i="122" s="1"/>
  <c r="V112" i="122"/>
  <c r="AA112" i="122" s="1"/>
  <c r="Y111" i="122"/>
  <c r="AD111" i="122" s="1"/>
  <c r="X111" i="122"/>
  <c r="AC111" i="122" s="1"/>
  <c r="W111" i="122"/>
  <c r="AB111" i="122" s="1"/>
  <c r="V111" i="122"/>
  <c r="AA111" i="122" s="1"/>
  <c r="Y110" i="122"/>
  <c r="AD110" i="122" s="1"/>
  <c r="X110" i="122"/>
  <c r="AC110" i="122" s="1"/>
  <c r="W110" i="122"/>
  <c r="AB110" i="122" s="1"/>
  <c r="V110" i="122"/>
  <c r="AA110" i="122" s="1"/>
  <c r="Y109" i="122"/>
  <c r="AD109" i="122" s="1"/>
  <c r="X109" i="122"/>
  <c r="AC109" i="122" s="1"/>
  <c r="W109" i="122"/>
  <c r="AB109" i="122" s="1"/>
  <c r="V109" i="122"/>
  <c r="AA109" i="122" s="1"/>
  <c r="Y108" i="122"/>
  <c r="AD108" i="122" s="1"/>
  <c r="X108" i="122"/>
  <c r="AC108" i="122" s="1"/>
  <c r="W108" i="122"/>
  <c r="AB108" i="122" s="1"/>
  <c r="V108" i="122"/>
  <c r="AA108" i="122" s="1"/>
  <c r="Y107" i="122"/>
  <c r="AD107" i="122" s="1"/>
  <c r="X107" i="122"/>
  <c r="AC107" i="122" s="1"/>
  <c r="W107" i="122"/>
  <c r="AB107" i="122" s="1"/>
  <c r="V107" i="122"/>
  <c r="AA107" i="122" s="1"/>
  <c r="Y106" i="122"/>
  <c r="AD106" i="122" s="1"/>
  <c r="X106" i="122"/>
  <c r="AC106" i="122" s="1"/>
  <c r="W106" i="122"/>
  <c r="AB106" i="122" s="1"/>
  <c r="V106" i="122"/>
  <c r="AA106" i="122" s="1"/>
  <c r="Y105" i="122"/>
  <c r="AD105" i="122" s="1"/>
  <c r="X105" i="122"/>
  <c r="AC105" i="122" s="1"/>
  <c r="W105" i="122"/>
  <c r="AB105" i="122" s="1"/>
  <c r="V105" i="122"/>
  <c r="AA105" i="122" s="1"/>
  <c r="Y104" i="122"/>
  <c r="AD104" i="122" s="1"/>
  <c r="X104" i="122"/>
  <c r="AC104" i="122" s="1"/>
  <c r="W104" i="122"/>
  <c r="AB104" i="122" s="1"/>
  <c r="V104" i="122"/>
  <c r="AA104" i="122" s="1"/>
  <c r="Y103" i="122"/>
  <c r="AD103" i="122" s="1"/>
  <c r="X103" i="122"/>
  <c r="AC103" i="122" s="1"/>
  <c r="W103" i="122"/>
  <c r="AB103" i="122" s="1"/>
  <c r="V103" i="122"/>
  <c r="AA103" i="122" s="1"/>
  <c r="Y102" i="122"/>
  <c r="AD102" i="122" s="1"/>
  <c r="X102" i="122"/>
  <c r="AC102" i="122" s="1"/>
  <c r="W102" i="122"/>
  <c r="AB102" i="122" s="1"/>
  <c r="V102" i="122"/>
  <c r="AA102" i="122" s="1"/>
  <c r="Y101" i="122"/>
  <c r="AD101" i="122" s="1"/>
  <c r="X101" i="122"/>
  <c r="AC101" i="122" s="1"/>
  <c r="W101" i="122"/>
  <c r="AB101" i="122" s="1"/>
  <c r="V101" i="122"/>
  <c r="AA101" i="122" s="1"/>
  <c r="Y100" i="122"/>
  <c r="AD100" i="122" s="1"/>
  <c r="X100" i="122"/>
  <c r="AC100" i="122" s="1"/>
  <c r="W100" i="122"/>
  <c r="AB100" i="122" s="1"/>
  <c r="V100" i="122"/>
  <c r="AA100" i="122" s="1"/>
  <c r="Y99" i="122"/>
  <c r="AD99" i="122" s="1"/>
  <c r="X99" i="122"/>
  <c r="AC99" i="122" s="1"/>
  <c r="W99" i="122"/>
  <c r="AB99" i="122" s="1"/>
  <c r="V99" i="122"/>
  <c r="AA99" i="122" s="1"/>
  <c r="Y98" i="122"/>
  <c r="AD98" i="122" s="1"/>
  <c r="X98" i="122"/>
  <c r="AC98" i="122" s="1"/>
  <c r="W98" i="122"/>
  <c r="AB98" i="122" s="1"/>
  <c r="V98" i="122"/>
  <c r="AA98" i="122" s="1"/>
  <c r="Y97" i="122"/>
  <c r="AD97" i="122" s="1"/>
  <c r="X97" i="122"/>
  <c r="AC97" i="122" s="1"/>
  <c r="W97" i="122"/>
  <c r="AB97" i="122" s="1"/>
  <c r="V97" i="122"/>
  <c r="AA97" i="122" s="1"/>
  <c r="Y96" i="122"/>
  <c r="AD96" i="122" s="1"/>
  <c r="X96" i="122"/>
  <c r="AC96" i="122" s="1"/>
  <c r="W96" i="122"/>
  <c r="AB96" i="122" s="1"/>
  <c r="V96" i="122"/>
  <c r="AA96" i="122" s="1"/>
  <c r="Y95" i="122"/>
  <c r="AD95" i="122" s="1"/>
  <c r="X95" i="122"/>
  <c r="AC95" i="122" s="1"/>
  <c r="W95" i="122"/>
  <c r="AB95" i="122" s="1"/>
  <c r="V95" i="122"/>
  <c r="AA95" i="122" s="1"/>
  <c r="Y94" i="122"/>
  <c r="AD94" i="122" s="1"/>
  <c r="X94" i="122"/>
  <c r="AC94" i="122" s="1"/>
  <c r="W94" i="122"/>
  <c r="AB94" i="122" s="1"/>
  <c r="V94" i="122"/>
  <c r="AA94" i="122" s="1"/>
  <c r="Y93" i="122"/>
  <c r="AD93" i="122" s="1"/>
  <c r="X93" i="122"/>
  <c r="AC93" i="122" s="1"/>
  <c r="W93" i="122"/>
  <c r="AB93" i="122" s="1"/>
  <c r="V93" i="122"/>
  <c r="AA93" i="122" s="1"/>
  <c r="Y92" i="122"/>
  <c r="AD92" i="122" s="1"/>
  <c r="X92" i="122"/>
  <c r="AC92" i="122" s="1"/>
  <c r="W92" i="122"/>
  <c r="AB92" i="122" s="1"/>
  <c r="V92" i="122"/>
  <c r="AA92" i="122" s="1"/>
  <c r="Y91" i="122"/>
  <c r="AD91" i="122" s="1"/>
  <c r="X91" i="122"/>
  <c r="AC91" i="122" s="1"/>
  <c r="W91" i="122"/>
  <c r="AB91" i="122" s="1"/>
  <c r="V91" i="122"/>
  <c r="AA91" i="122" s="1"/>
  <c r="Y90" i="122"/>
  <c r="AD90" i="122" s="1"/>
  <c r="X90" i="122"/>
  <c r="AC90" i="122" s="1"/>
  <c r="W90" i="122"/>
  <c r="AB90" i="122" s="1"/>
  <c r="V90" i="122"/>
  <c r="AA90" i="122" s="1"/>
  <c r="Y89" i="122"/>
  <c r="AD89" i="122" s="1"/>
  <c r="X89" i="122"/>
  <c r="AC89" i="122" s="1"/>
  <c r="W89" i="122"/>
  <c r="AB89" i="122" s="1"/>
  <c r="V89" i="122"/>
  <c r="AA89" i="122" s="1"/>
  <c r="Y88" i="122"/>
  <c r="AD88" i="122" s="1"/>
  <c r="X88" i="122"/>
  <c r="AC88" i="122" s="1"/>
  <c r="W88" i="122"/>
  <c r="AB88" i="122" s="1"/>
  <c r="V88" i="122"/>
  <c r="AA88" i="122" s="1"/>
  <c r="Y87" i="122"/>
  <c r="AD87" i="122" s="1"/>
  <c r="X87" i="122"/>
  <c r="AC87" i="122" s="1"/>
  <c r="W87" i="122"/>
  <c r="AB87" i="122" s="1"/>
  <c r="V87" i="122"/>
  <c r="AA87" i="122" s="1"/>
  <c r="Y86" i="122"/>
  <c r="AD86" i="122" s="1"/>
  <c r="X86" i="122"/>
  <c r="AC86" i="122" s="1"/>
  <c r="W86" i="122"/>
  <c r="AB86" i="122" s="1"/>
  <c r="V86" i="122"/>
  <c r="AA86" i="122" s="1"/>
  <c r="Y85" i="122"/>
  <c r="AD85" i="122" s="1"/>
  <c r="X85" i="122"/>
  <c r="AC85" i="122" s="1"/>
  <c r="W85" i="122"/>
  <c r="AB85" i="122" s="1"/>
  <c r="V85" i="122"/>
  <c r="AA85" i="122" s="1"/>
  <c r="Y84" i="122"/>
  <c r="AD84" i="122" s="1"/>
  <c r="X84" i="122"/>
  <c r="AC84" i="122" s="1"/>
  <c r="W84" i="122"/>
  <c r="AB84" i="122" s="1"/>
  <c r="V84" i="122"/>
  <c r="AA84" i="122" s="1"/>
  <c r="Y83" i="122"/>
  <c r="AD83" i="122" s="1"/>
  <c r="X83" i="122"/>
  <c r="AC83" i="122" s="1"/>
  <c r="W83" i="122"/>
  <c r="AB83" i="122" s="1"/>
  <c r="V83" i="122"/>
  <c r="AA83" i="122" s="1"/>
  <c r="Y82" i="122"/>
  <c r="AD82" i="122" s="1"/>
  <c r="X82" i="122"/>
  <c r="AC82" i="122" s="1"/>
  <c r="W82" i="122"/>
  <c r="AB82" i="122" s="1"/>
  <c r="V82" i="122"/>
  <c r="AA82" i="122" s="1"/>
  <c r="Y81" i="122"/>
  <c r="AD81" i="122" s="1"/>
  <c r="X81" i="122"/>
  <c r="AC81" i="122" s="1"/>
  <c r="W81" i="122"/>
  <c r="AB81" i="122" s="1"/>
  <c r="V81" i="122"/>
  <c r="AA81" i="122" s="1"/>
  <c r="Y80" i="122"/>
  <c r="AD80" i="122" s="1"/>
  <c r="X80" i="122"/>
  <c r="AC80" i="122" s="1"/>
  <c r="W80" i="122"/>
  <c r="AB80" i="122" s="1"/>
  <c r="V80" i="122"/>
  <c r="AA80" i="122" s="1"/>
  <c r="Y79" i="122"/>
  <c r="AD79" i="122" s="1"/>
  <c r="X79" i="122"/>
  <c r="AC79" i="122" s="1"/>
  <c r="W79" i="122"/>
  <c r="AB79" i="122" s="1"/>
  <c r="V79" i="122"/>
  <c r="AA79" i="122" s="1"/>
  <c r="Y78" i="122"/>
  <c r="AD78" i="122" s="1"/>
  <c r="X78" i="122"/>
  <c r="AC78" i="122" s="1"/>
  <c r="W78" i="122"/>
  <c r="AB78" i="122" s="1"/>
  <c r="V78" i="122"/>
  <c r="AA78" i="122" s="1"/>
  <c r="Y77" i="122"/>
  <c r="AD77" i="122" s="1"/>
  <c r="X77" i="122"/>
  <c r="AC77" i="122" s="1"/>
  <c r="W77" i="122"/>
  <c r="AB77" i="122" s="1"/>
  <c r="V77" i="122"/>
  <c r="AA77" i="122" s="1"/>
  <c r="Y76" i="122"/>
  <c r="AD76" i="122" s="1"/>
  <c r="X76" i="122"/>
  <c r="AC76" i="122" s="1"/>
  <c r="W76" i="122"/>
  <c r="AB76" i="122" s="1"/>
  <c r="V76" i="122"/>
  <c r="AA76" i="122" s="1"/>
  <c r="Y75" i="122"/>
  <c r="AD75" i="122" s="1"/>
  <c r="X75" i="122"/>
  <c r="AC75" i="122" s="1"/>
  <c r="W75" i="122"/>
  <c r="AB75" i="122" s="1"/>
  <c r="V75" i="122"/>
  <c r="AA75" i="122" s="1"/>
  <c r="Y74" i="122"/>
  <c r="AD74" i="122" s="1"/>
  <c r="X74" i="122"/>
  <c r="AC74" i="122" s="1"/>
  <c r="W74" i="122"/>
  <c r="AB74" i="122" s="1"/>
  <c r="V74" i="122"/>
  <c r="AA74" i="122" s="1"/>
  <c r="Y73" i="122"/>
  <c r="AD73" i="122" s="1"/>
  <c r="X73" i="122"/>
  <c r="AC73" i="122" s="1"/>
  <c r="W73" i="122"/>
  <c r="AB73" i="122" s="1"/>
  <c r="V73" i="122"/>
  <c r="AA73" i="122" s="1"/>
  <c r="Y72" i="122"/>
  <c r="AD72" i="122" s="1"/>
  <c r="X72" i="122"/>
  <c r="AC72" i="122" s="1"/>
  <c r="W72" i="122"/>
  <c r="AB72" i="122" s="1"/>
  <c r="V72" i="122"/>
  <c r="AA72" i="122" s="1"/>
  <c r="Y71" i="122"/>
  <c r="AD71" i="122" s="1"/>
  <c r="X71" i="122"/>
  <c r="AC71" i="122" s="1"/>
  <c r="W71" i="122"/>
  <c r="AB71" i="122" s="1"/>
  <c r="V71" i="122"/>
  <c r="AA71" i="122" s="1"/>
  <c r="Y70" i="122"/>
  <c r="AD70" i="122" s="1"/>
  <c r="X70" i="122"/>
  <c r="AC70" i="122" s="1"/>
  <c r="W70" i="122"/>
  <c r="AB70" i="122" s="1"/>
  <c r="V70" i="122"/>
  <c r="AA70" i="122" s="1"/>
  <c r="Y69" i="122"/>
  <c r="AD69" i="122" s="1"/>
  <c r="X69" i="122"/>
  <c r="AC69" i="122" s="1"/>
  <c r="W69" i="122"/>
  <c r="AB69" i="122" s="1"/>
  <c r="V69" i="122"/>
  <c r="AA69" i="122" s="1"/>
  <c r="Y68" i="122"/>
  <c r="AD68" i="122" s="1"/>
  <c r="X68" i="122"/>
  <c r="AC68" i="122" s="1"/>
  <c r="W68" i="122"/>
  <c r="AB68" i="122" s="1"/>
  <c r="V68" i="122"/>
  <c r="AA68" i="122" s="1"/>
  <c r="Y67" i="122"/>
  <c r="AD67" i="122" s="1"/>
  <c r="X67" i="122"/>
  <c r="AC67" i="122" s="1"/>
  <c r="W67" i="122"/>
  <c r="AB67" i="122" s="1"/>
  <c r="V67" i="122"/>
  <c r="AA67" i="122" s="1"/>
  <c r="Y66" i="122"/>
  <c r="AD66" i="122" s="1"/>
  <c r="X66" i="122"/>
  <c r="AC66" i="122" s="1"/>
  <c r="W66" i="122"/>
  <c r="AB66" i="122" s="1"/>
  <c r="V66" i="122"/>
  <c r="AA66" i="122" s="1"/>
  <c r="Y65" i="122"/>
  <c r="AD65" i="122" s="1"/>
  <c r="X65" i="122"/>
  <c r="AC65" i="122" s="1"/>
  <c r="W65" i="122"/>
  <c r="AB65" i="122" s="1"/>
  <c r="V65" i="122"/>
  <c r="AA65" i="122" s="1"/>
  <c r="Y64" i="122"/>
  <c r="AD64" i="122" s="1"/>
  <c r="X64" i="122"/>
  <c r="AC64" i="122" s="1"/>
  <c r="W64" i="122"/>
  <c r="AB64" i="122" s="1"/>
  <c r="V64" i="122"/>
  <c r="AA64" i="122" s="1"/>
  <c r="Y63" i="122"/>
  <c r="AD63" i="122" s="1"/>
  <c r="X63" i="122"/>
  <c r="AC63" i="122" s="1"/>
  <c r="W63" i="122"/>
  <c r="AB63" i="122" s="1"/>
  <c r="V63" i="122"/>
  <c r="AA63" i="122" s="1"/>
  <c r="Y62" i="122"/>
  <c r="AD62" i="122" s="1"/>
  <c r="X62" i="122"/>
  <c r="AC62" i="122" s="1"/>
  <c r="W62" i="122"/>
  <c r="AB62" i="122" s="1"/>
  <c r="V62" i="122"/>
  <c r="AA62" i="122" s="1"/>
  <c r="Y61" i="122"/>
  <c r="AD61" i="122" s="1"/>
  <c r="X61" i="122"/>
  <c r="AC61" i="122" s="1"/>
  <c r="W61" i="122"/>
  <c r="AB61" i="122" s="1"/>
  <c r="V61" i="122"/>
  <c r="AA61" i="122" s="1"/>
  <c r="Y60" i="122"/>
  <c r="AD60" i="122" s="1"/>
  <c r="X60" i="122"/>
  <c r="AC60" i="122" s="1"/>
  <c r="W60" i="122"/>
  <c r="AB60" i="122" s="1"/>
  <c r="V60" i="122"/>
  <c r="AA60" i="122" s="1"/>
  <c r="Y59" i="122"/>
  <c r="AD59" i="122" s="1"/>
  <c r="X59" i="122"/>
  <c r="AC59" i="122" s="1"/>
  <c r="W59" i="122"/>
  <c r="AB59" i="122" s="1"/>
  <c r="V59" i="122"/>
  <c r="AA59" i="122" s="1"/>
  <c r="Y58" i="122"/>
  <c r="AD58" i="122" s="1"/>
  <c r="X58" i="122"/>
  <c r="AC58" i="122" s="1"/>
  <c r="W58" i="122"/>
  <c r="AB58" i="122" s="1"/>
  <c r="V58" i="122"/>
  <c r="AA58" i="122" s="1"/>
  <c r="Y57" i="122"/>
  <c r="AD57" i="122" s="1"/>
  <c r="X57" i="122"/>
  <c r="AC57" i="122" s="1"/>
  <c r="W57" i="122"/>
  <c r="AB57" i="122" s="1"/>
  <c r="V57" i="122"/>
  <c r="AA57" i="122" s="1"/>
  <c r="Y56" i="122"/>
  <c r="AD56" i="122" s="1"/>
  <c r="X56" i="122"/>
  <c r="AC56" i="122" s="1"/>
  <c r="W56" i="122"/>
  <c r="AB56" i="122" s="1"/>
  <c r="V56" i="122"/>
  <c r="AA56" i="122" s="1"/>
  <c r="Y55" i="122"/>
  <c r="AD55" i="122" s="1"/>
  <c r="X55" i="122"/>
  <c r="AC55" i="122" s="1"/>
  <c r="W55" i="122"/>
  <c r="AB55" i="122" s="1"/>
  <c r="V55" i="122"/>
  <c r="AA55" i="122" s="1"/>
  <c r="Y54" i="122"/>
  <c r="AD54" i="122" s="1"/>
  <c r="X54" i="122"/>
  <c r="AC54" i="122" s="1"/>
  <c r="W54" i="122"/>
  <c r="AB54" i="122" s="1"/>
  <c r="V54" i="122"/>
  <c r="AA54" i="122" s="1"/>
  <c r="Y53" i="122"/>
  <c r="AD53" i="122" s="1"/>
  <c r="X53" i="122"/>
  <c r="AC53" i="122" s="1"/>
  <c r="W53" i="122"/>
  <c r="AB53" i="122" s="1"/>
  <c r="V53" i="122"/>
  <c r="AA53" i="122" s="1"/>
  <c r="Y52" i="122"/>
  <c r="AD52" i="122" s="1"/>
  <c r="X52" i="122"/>
  <c r="AC52" i="122" s="1"/>
  <c r="W52" i="122"/>
  <c r="AB52" i="122" s="1"/>
  <c r="V52" i="122"/>
  <c r="AA52" i="122" s="1"/>
  <c r="Y51" i="122"/>
  <c r="AD51" i="122" s="1"/>
  <c r="X51" i="122"/>
  <c r="AC51" i="122" s="1"/>
  <c r="W51" i="122"/>
  <c r="AB51" i="122" s="1"/>
  <c r="V51" i="122"/>
  <c r="AA51" i="122" s="1"/>
  <c r="Y50" i="122"/>
  <c r="AD50" i="122" s="1"/>
  <c r="X50" i="122"/>
  <c r="AC50" i="122" s="1"/>
  <c r="W50" i="122"/>
  <c r="AB50" i="122" s="1"/>
  <c r="V50" i="122"/>
  <c r="AA50" i="122" s="1"/>
  <c r="Y49" i="122"/>
  <c r="AD49" i="122" s="1"/>
  <c r="X49" i="122"/>
  <c r="AC49" i="122" s="1"/>
  <c r="W49" i="122"/>
  <c r="AB49" i="122" s="1"/>
  <c r="V49" i="122"/>
  <c r="AA49" i="122" s="1"/>
  <c r="Y48" i="122"/>
  <c r="AD48" i="122" s="1"/>
  <c r="X48" i="122"/>
  <c r="AC48" i="122" s="1"/>
  <c r="W48" i="122"/>
  <c r="AB48" i="122" s="1"/>
  <c r="V48" i="122"/>
  <c r="AA48" i="122" s="1"/>
  <c r="Y47" i="122"/>
  <c r="AD47" i="122" s="1"/>
  <c r="X47" i="122"/>
  <c r="AC47" i="122" s="1"/>
  <c r="W47" i="122"/>
  <c r="AB47" i="122" s="1"/>
  <c r="V47" i="122"/>
  <c r="AA47" i="122" s="1"/>
  <c r="Y46" i="122"/>
  <c r="AD46" i="122" s="1"/>
  <c r="X46" i="122"/>
  <c r="AC46" i="122" s="1"/>
  <c r="W46" i="122"/>
  <c r="AB46" i="122" s="1"/>
  <c r="V46" i="122"/>
  <c r="AA46" i="122" s="1"/>
  <c r="Y45" i="122"/>
  <c r="AD45" i="122" s="1"/>
  <c r="X45" i="122"/>
  <c r="AC45" i="122" s="1"/>
  <c r="W45" i="122"/>
  <c r="AB45" i="122" s="1"/>
  <c r="V45" i="122"/>
  <c r="AA45" i="122" s="1"/>
  <c r="Y44" i="122"/>
  <c r="AD44" i="122" s="1"/>
  <c r="X44" i="122"/>
  <c r="AC44" i="122" s="1"/>
  <c r="W44" i="122"/>
  <c r="AB44" i="122" s="1"/>
  <c r="V44" i="122"/>
  <c r="AA44" i="122" s="1"/>
  <c r="Y43" i="122"/>
  <c r="AD43" i="122" s="1"/>
  <c r="X43" i="122"/>
  <c r="AC43" i="122" s="1"/>
  <c r="W43" i="122"/>
  <c r="AB43" i="122" s="1"/>
  <c r="V43" i="122"/>
  <c r="AA43" i="122" s="1"/>
  <c r="Y42" i="122"/>
  <c r="AD42" i="122" s="1"/>
  <c r="X42" i="122"/>
  <c r="AC42" i="122" s="1"/>
  <c r="W42" i="122"/>
  <c r="AB42" i="122" s="1"/>
  <c r="V42" i="122"/>
  <c r="AA42" i="122" s="1"/>
  <c r="Y41" i="122"/>
  <c r="AD41" i="122" s="1"/>
  <c r="X41" i="122"/>
  <c r="AC41" i="122" s="1"/>
  <c r="W41" i="122"/>
  <c r="AB41" i="122" s="1"/>
  <c r="V41" i="122"/>
  <c r="AA41" i="122" s="1"/>
  <c r="Y40" i="122"/>
  <c r="AD40" i="122" s="1"/>
  <c r="X40" i="122"/>
  <c r="AC40" i="122" s="1"/>
  <c r="W40" i="122"/>
  <c r="AB40" i="122" s="1"/>
  <c r="V40" i="122"/>
  <c r="AA40" i="122" s="1"/>
  <c r="Y39" i="122"/>
  <c r="AD39" i="122" s="1"/>
  <c r="X39" i="122"/>
  <c r="AC39" i="122" s="1"/>
  <c r="W39" i="122"/>
  <c r="AB39" i="122" s="1"/>
  <c r="V39" i="122"/>
  <c r="AA39" i="122" s="1"/>
  <c r="Y38" i="122"/>
  <c r="AD38" i="122" s="1"/>
  <c r="X38" i="122"/>
  <c r="AC38" i="122" s="1"/>
  <c r="W38" i="122"/>
  <c r="AB38" i="122" s="1"/>
  <c r="V38" i="122"/>
  <c r="AA38" i="122" s="1"/>
  <c r="Y37" i="122"/>
  <c r="AD37" i="122" s="1"/>
  <c r="X37" i="122"/>
  <c r="AC37" i="122" s="1"/>
  <c r="W37" i="122"/>
  <c r="AB37" i="122" s="1"/>
  <c r="V37" i="122"/>
  <c r="AA37" i="122" s="1"/>
  <c r="Y36" i="122"/>
  <c r="AD36" i="122" s="1"/>
  <c r="X36" i="122"/>
  <c r="AC36" i="122" s="1"/>
  <c r="W36" i="122"/>
  <c r="AB36" i="122" s="1"/>
  <c r="V36" i="122"/>
  <c r="AA36" i="122" s="1"/>
  <c r="Y35" i="122"/>
  <c r="AD35" i="122" s="1"/>
  <c r="X35" i="122"/>
  <c r="AC35" i="122" s="1"/>
  <c r="W35" i="122"/>
  <c r="AB35" i="122" s="1"/>
  <c r="V35" i="122"/>
  <c r="AA35" i="122" s="1"/>
  <c r="Y34" i="122"/>
  <c r="AD34" i="122" s="1"/>
  <c r="X34" i="122"/>
  <c r="AC34" i="122" s="1"/>
  <c r="W34" i="122"/>
  <c r="AB34" i="122" s="1"/>
  <c r="V34" i="122"/>
  <c r="AA34" i="122" s="1"/>
  <c r="Y33" i="122"/>
  <c r="AD33" i="122" s="1"/>
  <c r="X33" i="122"/>
  <c r="AC33" i="122" s="1"/>
  <c r="W33" i="122"/>
  <c r="AB33" i="122" s="1"/>
  <c r="V33" i="122"/>
  <c r="AA33" i="122" s="1"/>
  <c r="Y32" i="122"/>
  <c r="AD32" i="122" s="1"/>
  <c r="X32" i="122"/>
  <c r="AC32" i="122" s="1"/>
  <c r="W32" i="122"/>
  <c r="AB32" i="122" s="1"/>
  <c r="V32" i="122"/>
  <c r="AA32" i="122" s="1"/>
  <c r="Y31" i="122"/>
  <c r="AD31" i="122" s="1"/>
  <c r="X31" i="122"/>
  <c r="AC31" i="122" s="1"/>
  <c r="W31" i="122"/>
  <c r="AB31" i="122" s="1"/>
  <c r="V31" i="122"/>
  <c r="AA31" i="122" s="1"/>
  <c r="Y30" i="122"/>
  <c r="AD30" i="122" s="1"/>
  <c r="X30" i="122"/>
  <c r="AC30" i="122" s="1"/>
  <c r="W30" i="122"/>
  <c r="AB30" i="122" s="1"/>
  <c r="V30" i="122"/>
  <c r="AA30" i="122" s="1"/>
  <c r="Y29" i="122"/>
  <c r="AD29" i="122" s="1"/>
  <c r="X29" i="122"/>
  <c r="AC29" i="122" s="1"/>
  <c r="W29" i="122"/>
  <c r="AB29" i="122" s="1"/>
  <c r="V29" i="122"/>
  <c r="AA29" i="122" s="1"/>
  <c r="Y28" i="122"/>
  <c r="AD28" i="122" s="1"/>
  <c r="X28" i="122"/>
  <c r="AC28" i="122" s="1"/>
  <c r="W28" i="122"/>
  <c r="AB28" i="122" s="1"/>
  <c r="V28" i="122"/>
  <c r="AA28" i="122" s="1"/>
  <c r="Y27" i="122"/>
  <c r="AD27" i="122" s="1"/>
  <c r="X27" i="122"/>
  <c r="AC27" i="122" s="1"/>
  <c r="W27" i="122"/>
  <c r="AB27" i="122" s="1"/>
  <c r="V27" i="122"/>
  <c r="AA27" i="122" s="1"/>
  <c r="Y26" i="122"/>
  <c r="AD26" i="122" s="1"/>
  <c r="X26" i="122"/>
  <c r="AC26" i="122" s="1"/>
  <c r="W26" i="122"/>
  <c r="AB26" i="122" s="1"/>
  <c r="V26" i="122"/>
  <c r="AA26" i="122" s="1"/>
  <c r="Y25" i="122"/>
  <c r="AD25" i="122" s="1"/>
  <c r="X25" i="122"/>
  <c r="AC25" i="122" s="1"/>
  <c r="W25" i="122"/>
  <c r="AB25" i="122" s="1"/>
  <c r="V25" i="122"/>
  <c r="AA25" i="122" s="1"/>
  <c r="Y24" i="122"/>
  <c r="AD24" i="122" s="1"/>
  <c r="X24" i="122"/>
  <c r="AC24" i="122" s="1"/>
  <c r="W24" i="122"/>
  <c r="AB24" i="122" s="1"/>
  <c r="V24" i="122"/>
  <c r="AA24" i="122" s="1"/>
  <c r="Y23" i="122"/>
  <c r="AD23" i="122" s="1"/>
  <c r="X23" i="122"/>
  <c r="AC23" i="122" s="1"/>
  <c r="W23" i="122"/>
  <c r="AB23" i="122" s="1"/>
  <c r="V23" i="122"/>
  <c r="AA23" i="122" s="1"/>
  <c r="Y22" i="122"/>
  <c r="AD22" i="122" s="1"/>
  <c r="X22" i="122"/>
  <c r="AC22" i="122" s="1"/>
  <c r="W22" i="122"/>
  <c r="AB22" i="122" s="1"/>
  <c r="V22" i="122"/>
  <c r="AA22" i="122" s="1"/>
  <c r="Y21" i="122"/>
  <c r="AD21" i="122" s="1"/>
  <c r="X21" i="122"/>
  <c r="AC21" i="122" s="1"/>
  <c r="W21" i="122"/>
  <c r="AB21" i="122" s="1"/>
  <c r="V21" i="122"/>
  <c r="AA21" i="122" s="1"/>
  <c r="Y20" i="122"/>
  <c r="AD20" i="122" s="1"/>
  <c r="X20" i="122"/>
  <c r="AC20" i="122" s="1"/>
  <c r="W20" i="122"/>
  <c r="AB20" i="122" s="1"/>
  <c r="V20" i="122"/>
  <c r="AA20" i="122" s="1"/>
  <c r="Y19" i="122"/>
  <c r="AD19" i="122" s="1"/>
  <c r="X19" i="122"/>
  <c r="AC19" i="122" s="1"/>
  <c r="W19" i="122"/>
  <c r="AB19" i="122" s="1"/>
  <c r="V19" i="122"/>
  <c r="AA19" i="122" s="1"/>
  <c r="Y18" i="122"/>
  <c r="AD18" i="122" s="1"/>
  <c r="X18" i="122"/>
  <c r="AC18" i="122" s="1"/>
  <c r="W18" i="122"/>
  <c r="AB18" i="122" s="1"/>
  <c r="V18" i="122"/>
  <c r="AA18" i="122" s="1"/>
  <c r="Y17" i="122"/>
  <c r="AD17" i="122" s="1"/>
  <c r="X17" i="122"/>
  <c r="AC17" i="122" s="1"/>
  <c r="W17" i="122"/>
  <c r="AB17" i="122" s="1"/>
  <c r="V17" i="122"/>
  <c r="AA17" i="122" s="1"/>
  <c r="Y16" i="122"/>
  <c r="AD16" i="122" s="1"/>
  <c r="X16" i="122"/>
  <c r="AC16" i="122" s="1"/>
  <c r="W16" i="122"/>
  <c r="AB16" i="122" s="1"/>
  <c r="V16" i="122"/>
  <c r="AA16" i="122" s="1"/>
  <c r="Y15" i="122"/>
  <c r="AD15" i="122" s="1"/>
  <c r="X15" i="122"/>
  <c r="AC15" i="122" s="1"/>
  <c r="W15" i="122"/>
  <c r="AB15" i="122" s="1"/>
  <c r="V15" i="122"/>
  <c r="AA15" i="122" s="1"/>
  <c r="Y14" i="122"/>
  <c r="AD14" i="122" s="1"/>
  <c r="X14" i="122"/>
  <c r="AC14" i="122" s="1"/>
  <c r="W14" i="122"/>
  <c r="AB14" i="122" s="1"/>
  <c r="V14" i="122"/>
  <c r="AA14" i="122" s="1"/>
  <c r="Y13" i="122"/>
  <c r="AD13" i="122" s="1"/>
  <c r="X13" i="122"/>
  <c r="AC13" i="122" s="1"/>
  <c r="W13" i="122"/>
  <c r="AB13" i="122" s="1"/>
  <c r="V13" i="122"/>
  <c r="AA13" i="122" s="1"/>
  <c r="Y12" i="122"/>
  <c r="AD12" i="122" s="1"/>
  <c r="X12" i="122"/>
  <c r="AC12" i="122" s="1"/>
  <c r="W12" i="122"/>
  <c r="AB12" i="122" s="1"/>
  <c r="V12" i="122"/>
  <c r="AA12" i="122" s="1"/>
  <c r="Y11" i="122"/>
  <c r="AD11" i="122" s="1"/>
  <c r="X11" i="122"/>
  <c r="AC11" i="122" s="1"/>
  <c r="W11" i="122"/>
  <c r="AB11" i="122" s="1"/>
  <c r="V11" i="122"/>
  <c r="AA11" i="122" s="1"/>
  <c r="Y10" i="122"/>
  <c r="AD10" i="122" s="1"/>
  <c r="X10" i="122"/>
  <c r="AC10" i="122" s="1"/>
  <c r="W10" i="122"/>
  <c r="AB10" i="122" s="1"/>
  <c r="V10" i="122"/>
  <c r="AA10" i="122" s="1"/>
  <c r="Y9" i="122"/>
  <c r="AD9" i="122" s="1"/>
  <c r="X9" i="122"/>
  <c r="AC9" i="122" s="1"/>
  <c r="W9" i="122"/>
  <c r="AB9" i="122" s="1"/>
  <c r="V9" i="122"/>
  <c r="AA9" i="122" s="1"/>
  <c r="Y8" i="122"/>
  <c r="AD8" i="122" s="1"/>
  <c r="X8" i="122"/>
  <c r="AC8" i="122" s="1"/>
  <c r="W8" i="122"/>
  <c r="AB8" i="122" s="1"/>
  <c r="V8" i="122"/>
  <c r="AA8" i="122" s="1"/>
  <c r="Y7" i="122"/>
  <c r="AD7" i="122" s="1"/>
  <c r="X7" i="122"/>
  <c r="AC7" i="122" s="1"/>
  <c r="W7" i="122"/>
  <c r="AB7" i="122" s="1"/>
  <c r="V7" i="122"/>
  <c r="AA7" i="122" s="1"/>
  <c r="Y6" i="122"/>
  <c r="AD6" i="122" s="1"/>
  <c r="X6" i="122"/>
  <c r="AC6" i="122" s="1"/>
  <c r="W6" i="122"/>
  <c r="AB6" i="122" s="1"/>
  <c r="V6" i="122"/>
  <c r="AA6" i="122" s="1"/>
  <c r="Y5" i="122"/>
  <c r="AD5" i="122" s="1"/>
  <c r="X5" i="122"/>
  <c r="AC5" i="122" s="1"/>
  <c r="W5" i="122"/>
  <c r="AB5" i="122" s="1"/>
  <c r="V5" i="122"/>
  <c r="AA5" i="122" s="1"/>
  <c r="Y4" i="122"/>
  <c r="AD4" i="122" s="1"/>
  <c r="X4" i="122"/>
  <c r="AC4" i="122" s="1"/>
  <c r="W4" i="122"/>
  <c r="AB4" i="122" s="1"/>
  <c r="V4" i="122"/>
  <c r="AA4" i="122" s="1"/>
  <c r="L1001" i="121"/>
  <c r="M1001" i="121" s="1"/>
  <c r="L1000" i="121"/>
  <c r="M1000" i="121" s="1"/>
  <c r="L999" i="121"/>
  <c r="M999" i="121" s="1"/>
  <c r="L998" i="121"/>
  <c r="L997" i="121"/>
  <c r="M997" i="121" s="1"/>
  <c r="L996" i="121"/>
  <c r="M996" i="121" s="1"/>
  <c r="L995" i="121"/>
  <c r="M995" i="121" s="1"/>
  <c r="L994" i="121"/>
  <c r="L993" i="121"/>
  <c r="M993" i="121" s="1"/>
  <c r="L992" i="121"/>
  <c r="M992" i="121" s="1"/>
  <c r="L991" i="121"/>
  <c r="M991" i="121" s="1"/>
  <c r="L990" i="121"/>
  <c r="L989" i="121"/>
  <c r="M989" i="121" s="1"/>
  <c r="L988" i="121"/>
  <c r="M988" i="121" s="1"/>
  <c r="L987" i="121"/>
  <c r="M987" i="121" s="1"/>
  <c r="L986" i="121"/>
  <c r="L985" i="121"/>
  <c r="M985" i="121" s="1"/>
  <c r="L984" i="121"/>
  <c r="M984" i="121" s="1"/>
  <c r="L983" i="121"/>
  <c r="M983" i="121" s="1"/>
  <c r="L982" i="121"/>
  <c r="L981" i="121"/>
  <c r="M981" i="121" s="1"/>
  <c r="L980" i="121"/>
  <c r="M980" i="121" s="1"/>
  <c r="L979" i="121"/>
  <c r="M979" i="121" s="1"/>
  <c r="L978" i="121"/>
  <c r="L977" i="121"/>
  <c r="M977" i="121" s="1"/>
  <c r="L976" i="121"/>
  <c r="M976" i="121" s="1"/>
  <c r="L975" i="121"/>
  <c r="M975" i="121" s="1"/>
  <c r="L974" i="121"/>
  <c r="L973" i="121"/>
  <c r="M973" i="121" s="1"/>
  <c r="L972" i="121"/>
  <c r="M972" i="121" s="1"/>
  <c r="L971" i="121"/>
  <c r="M971" i="121" s="1"/>
  <c r="L970" i="121"/>
  <c r="L969" i="121"/>
  <c r="M969" i="121" s="1"/>
  <c r="L968" i="121"/>
  <c r="M968" i="121" s="1"/>
  <c r="L967" i="121"/>
  <c r="M967" i="121" s="1"/>
  <c r="L966" i="121"/>
  <c r="L965" i="121"/>
  <c r="M965" i="121" s="1"/>
  <c r="L964" i="121"/>
  <c r="M964" i="121" s="1"/>
  <c r="L963" i="121"/>
  <c r="M963" i="121" s="1"/>
  <c r="L962" i="121"/>
  <c r="L961" i="121"/>
  <c r="M961" i="121" s="1"/>
  <c r="L960" i="121"/>
  <c r="M960" i="121" s="1"/>
  <c r="L959" i="121"/>
  <c r="L958" i="121"/>
  <c r="M958" i="121" s="1"/>
  <c r="L957" i="121"/>
  <c r="M957" i="121" s="1"/>
  <c r="L956" i="121"/>
  <c r="M956" i="121" s="1"/>
  <c r="L955" i="121"/>
  <c r="L954" i="121"/>
  <c r="M954" i="121" s="1"/>
  <c r="L953" i="121"/>
  <c r="M953" i="121" s="1"/>
  <c r="L952" i="121"/>
  <c r="M952" i="121" s="1"/>
  <c r="L951" i="121"/>
  <c r="M951" i="121" s="1"/>
  <c r="L950" i="121"/>
  <c r="M950" i="121" s="1"/>
  <c r="L949" i="121"/>
  <c r="M949" i="121" s="1"/>
  <c r="L948" i="121"/>
  <c r="M948" i="121" s="1"/>
  <c r="L947" i="121"/>
  <c r="M947" i="121" s="1"/>
  <c r="L946" i="121"/>
  <c r="M946" i="121" s="1"/>
  <c r="L945" i="121"/>
  <c r="L944" i="121"/>
  <c r="M944" i="121" s="1"/>
  <c r="L943" i="121"/>
  <c r="M943" i="121" s="1"/>
  <c r="L942" i="121"/>
  <c r="L941" i="121"/>
  <c r="M941" i="121" s="1"/>
  <c r="L940" i="121"/>
  <c r="M940" i="121" s="1"/>
  <c r="L939" i="121"/>
  <c r="L938" i="121"/>
  <c r="M938" i="121" s="1"/>
  <c r="L937" i="121"/>
  <c r="M937" i="121" s="1"/>
  <c r="L936" i="121"/>
  <c r="M936" i="121" s="1"/>
  <c r="L935" i="121"/>
  <c r="M935" i="121" s="1"/>
  <c r="L934" i="121"/>
  <c r="M934" i="121" s="1"/>
  <c r="L933" i="121"/>
  <c r="M933" i="121" s="1"/>
  <c r="L932" i="121"/>
  <c r="M932" i="121" s="1"/>
  <c r="L931" i="121"/>
  <c r="M931" i="121" s="1"/>
  <c r="L930" i="121"/>
  <c r="M930" i="121" s="1"/>
  <c r="L929" i="121"/>
  <c r="L928" i="121"/>
  <c r="M928" i="121" s="1"/>
  <c r="L927" i="121"/>
  <c r="M927" i="121" s="1"/>
  <c r="L926" i="121"/>
  <c r="L925" i="121"/>
  <c r="M925" i="121" s="1"/>
  <c r="L924" i="121"/>
  <c r="M924" i="121" s="1"/>
  <c r="L923" i="121"/>
  <c r="L922" i="121"/>
  <c r="M922" i="121" s="1"/>
  <c r="L921" i="121"/>
  <c r="M921" i="121" s="1"/>
  <c r="L920" i="121"/>
  <c r="M920" i="121" s="1"/>
  <c r="L919" i="121"/>
  <c r="M919" i="121" s="1"/>
  <c r="L918" i="121"/>
  <c r="M918" i="121" s="1"/>
  <c r="L917" i="121"/>
  <c r="M917" i="121" s="1"/>
  <c r="L916" i="121"/>
  <c r="M916" i="121" s="1"/>
  <c r="L915" i="121"/>
  <c r="M915" i="121" s="1"/>
  <c r="L914" i="121"/>
  <c r="M914" i="121" s="1"/>
  <c r="L913" i="121"/>
  <c r="L912" i="121"/>
  <c r="M912" i="121" s="1"/>
  <c r="L911" i="121"/>
  <c r="M911" i="121" s="1"/>
  <c r="L910" i="121"/>
  <c r="L909" i="121"/>
  <c r="M909" i="121" s="1"/>
  <c r="L908" i="121"/>
  <c r="M908" i="121" s="1"/>
  <c r="L907" i="121"/>
  <c r="L906" i="121"/>
  <c r="M906" i="121" s="1"/>
  <c r="L905" i="121"/>
  <c r="M905" i="121" s="1"/>
  <c r="L904" i="121"/>
  <c r="M904" i="121" s="1"/>
  <c r="L903" i="121"/>
  <c r="M903" i="121" s="1"/>
  <c r="L902" i="121"/>
  <c r="M902" i="121" s="1"/>
  <c r="L901" i="121"/>
  <c r="M901" i="121" s="1"/>
  <c r="L900" i="121"/>
  <c r="M900" i="121" s="1"/>
  <c r="L899" i="121"/>
  <c r="M899" i="121" s="1"/>
  <c r="L898" i="121"/>
  <c r="M898" i="121" s="1"/>
  <c r="L897" i="121"/>
  <c r="L896" i="121"/>
  <c r="M896" i="121" s="1"/>
  <c r="L895" i="121"/>
  <c r="M895" i="121" s="1"/>
  <c r="L894" i="121"/>
  <c r="L893" i="121"/>
  <c r="M893" i="121" s="1"/>
  <c r="L892" i="121"/>
  <c r="M892" i="121" s="1"/>
  <c r="L891" i="121"/>
  <c r="L890" i="121"/>
  <c r="M890" i="121" s="1"/>
  <c r="L889" i="121"/>
  <c r="M889" i="121" s="1"/>
  <c r="L888" i="121"/>
  <c r="M888" i="121" s="1"/>
  <c r="L887" i="121"/>
  <c r="M887" i="121" s="1"/>
  <c r="L886" i="121"/>
  <c r="M886" i="121" s="1"/>
  <c r="L885" i="121"/>
  <c r="M885" i="121" s="1"/>
  <c r="L884" i="121"/>
  <c r="M884" i="121" s="1"/>
  <c r="L883" i="121"/>
  <c r="M883" i="121" s="1"/>
  <c r="L882" i="121"/>
  <c r="M882" i="121" s="1"/>
  <c r="L881" i="121"/>
  <c r="L880" i="121"/>
  <c r="M880" i="121" s="1"/>
  <c r="L879" i="121"/>
  <c r="M879" i="121" s="1"/>
  <c r="L878" i="121"/>
  <c r="L877" i="121"/>
  <c r="M877" i="121" s="1"/>
  <c r="L876" i="121"/>
  <c r="M876" i="121" s="1"/>
  <c r="L875" i="121"/>
  <c r="L874" i="121"/>
  <c r="M874" i="121" s="1"/>
  <c r="L873" i="121"/>
  <c r="M873" i="121" s="1"/>
  <c r="L872" i="121"/>
  <c r="M872" i="121" s="1"/>
  <c r="L871" i="121"/>
  <c r="M871" i="121" s="1"/>
  <c r="L870" i="121"/>
  <c r="M870" i="121" s="1"/>
  <c r="L869" i="121"/>
  <c r="M869" i="121" s="1"/>
  <c r="L868" i="121"/>
  <c r="M868" i="121" s="1"/>
  <c r="L867" i="121"/>
  <c r="M867" i="121" s="1"/>
  <c r="L866" i="121"/>
  <c r="M866" i="121" s="1"/>
  <c r="L865" i="121"/>
  <c r="L864" i="121"/>
  <c r="M864" i="121" s="1"/>
  <c r="L863" i="121"/>
  <c r="M863" i="121" s="1"/>
  <c r="L862" i="121"/>
  <c r="L861" i="121"/>
  <c r="M861" i="121" s="1"/>
  <c r="L860" i="121"/>
  <c r="M860" i="121" s="1"/>
  <c r="L859" i="121"/>
  <c r="L858" i="121"/>
  <c r="M858" i="121" s="1"/>
  <c r="L857" i="121"/>
  <c r="M857" i="121" s="1"/>
  <c r="L856" i="121"/>
  <c r="M856" i="121" s="1"/>
  <c r="L855" i="121"/>
  <c r="M855" i="121" s="1"/>
  <c r="L854" i="121"/>
  <c r="M854" i="121" s="1"/>
  <c r="L853" i="121"/>
  <c r="M853" i="121" s="1"/>
  <c r="L852" i="121"/>
  <c r="M852" i="121" s="1"/>
  <c r="L851" i="121"/>
  <c r="M851" i="121" s="1"/>
  <c r="L850" i="121"/>
  <c r="M850" i="121" s="1"/>
  <c r="L849" i="121"/>
  <c r="L848" i="121"/>
  <c r="M848" i="121" s="1"/>
  <c r="L847" i="121"/>
  <c r="M847" i="121" s="1"/>
  <c r="L846" i="121"/>
  <c r="L845" i="121"/>
  <c r="M845" i="121" s="1"/>
  <c r="L844" i="121"/>
  <c r="M844" i="121" s="1"/>
  <c r="L843" i="121"/>
  <c r="L842" i="121"/>
  <c r="M842" i="121" s="1"/>
  <c r="L841" i="121"/>
  <c r="M841" i="121" s="1"/>
  <c r="L840" i="121"/>
  <c r="M840" i="121" s="1"/>
  <c r="L839" i="121"/>
  <c r="M839" i="121" s="1"/>
  <c r="L838" i="121"/>
  <c r="M838" i="121" s="1"/>
  <c r="L837" i="121"/>
  <c r="M837" i="121" s="1"/>
  <c r="L836" i="121"/>
  <c r="M836" i="121" s="1"/>
  <c r="L835" i="121"/>
  <c r="M835" i="121" s="1"/>
  <c r="L834" i="121"/>
  <c r="M834" i="121" s="1"/>
  <c r="L833" i="121"/>
  <c r="L832" i="121"/>
  <c r="M832" i="121" s="1"/>
  <c r="L831" i="121"/>
  <c r="M831" i="121" s="1"/>
  <c r="L830" i="121"/>
  <c r="L829" i="121"/>
  <c r="M829" i="121" s="1"/>
  <c r="L828" i="121"/>
  <c r="M828" i="121" s="1"/>
  <c r="L827" i="121"/>
  <c r="L826" i="121"/>
  <c r="M826" i="121" s="1"/>
  <c r="L825" i="121"/>
  <c r="M825" i="121" s="1"/>
  <c r="L824" i="121"/>
  <c r="M824" i="121" s="1"/>
  <c r="L823" i="121"/>
  <c r="M823" i="121" s="1"/>
  <c r="L822" i="121"/>
  <c r="M822" i="121" s="1"/>
  <c r="L821" i="121"/>
  <c r="M821" i="121" s="1"/>
  <c r="L820" i="121"/>
  <c r="M820" i="121" s="1"/>
  <c r="L819" i="121"/>
  <c r="M819" i="121" s="1"/>
  <c r="L818" i="121"/>
  <c r="M818" i="121" s="1"/>
  <c r="L817" i="121"/>
  <c r="L816" i="121"/>
  <c r="M816" i="121" s="1"/>
  <c r="L815" i="121"/>
  <c r="M815" i="121" s="1"/>
  <c r="L814" i="121"/>
  <c r="L813" i="121"/>
  <c r="M813" i="121" s="1"/>
  <c r="L812" i="121"/>
  <c r="M812" i="121" s="1"/>
  <c r="L811" i="121"/>
  <c r="L810" i="121"/>
  <c r="M810" i="121" s="1"/>
  <c r="L809" i="121"/>
  <c r="M809" i="121" s="1"/>
  <c r="L808" i="121"/>
  <c r="M808" i="121" s="1"/>
  <c r="L807" i="121"/>
  <c r="M807" i="121" s="1"/>
  <c r="L806" i="121"/>
  <c r="M806" i="121" s="1"/>
  <c r="L805" i="121"/>
  <c r="M805" i="121" s="1"/>
  <c r="L804" i="121"/>
  <c r="M804" i="121" s="1"/>
  <c r="L803" i="121"/>
  <c r="M803" i="121" s="1"/>
  <c r="L802" i="121"/>
  <c r="M802" i="121" s="1"/>
  <c r="L801" i="121"/>
  <c r="L800" i="121"/>
  <c r="M800" i="121" s="1"/>
  <c r="L799" i="121"/>
  <c r="M799" i="121" s="1"/>
  <c r="L798" i="121"/>
  <c r="L797" i="121"/>
  <c r="M797" i="121" s="1"/>
  <c r="L796" i="121"/>
  <c r="M796" i="121" s="1"/>
  <c r="L795" i="121"/>
  <c r="L794" i="121"/>
  <c r="M794" i="121" s="1"/>
  <c r="L793" i="121"/>
  <c r="M793" i="121" s="1"/>
  <c r="L792" i="121"/>
  <c r="M792" i="121" s="1"/>
  <c r="L791" i="121"/>
  <c r="M791" i="121" s="1"/>
  <c r="L790" i="121"/>
  <c r="M790" i="121" s="1"/>
  <c r="L789" i="121"/>
  <c r="M789" i="121" s="1"/>
  <c r="L788" i="121"/>
  <c r="M788" i="121" s="1"/>
  <c r="L787" i="121"/>
  <c r="M787" i="121" s="1"/>
  <c r="L786" i="121"/>
  <c r="M786" i="121" s="1"/>
  <c r="L785" i="121"/>
  <c r="L784" i="121"/>
  <c r="M784" i="121" s="1"/>
  <c r="L783" i="121"/>
  <c r="M783" i="121" s="1"/>
  <c r="L782" i="121"/>
  <c r="L781" i="121"/>
  <c r="M781" i="121" s="1"/>
  <c r="L780" i="121"/>
  <c r="M780" i="121" s="1"/>
  <c r="L779" i="121"/>
  <c r="L778" i="121"/>
  <c r="M778" i="121" s="1"/>
  <c r="L777" i="121"/>
  <c r="M777" i="121" s="1"/>
  <c r="L776" i="121"/>
  <c r="M776" i="121" s="1"/>
  <c r="L775" i="121"/>
  <c r="M775" i="121" s="1"/>
  <c r="L774" i="121"/>
  <c r="M774" i="121" s="1"/>
  <c r="L773" i="121"/>
  <c r="M773" i="121" s="1"/>
  <c r="L772" i="121"/>
  <c r="M772" i="121" s="1"/>
  <c r="L771" i="121"/>
  <c r="M771" i="121" s="1"/>
  <c r="L770" i="121"/>
  <c r="M770" i="121" s="1"/>
  <c r="L769" i="121"/>
  <c r="L768" i="121"/>
  <c r="M768" i="121" s="1"/>
  <c r="L767" i="121"/>
  <c r="M767" i="121" s="1"/>
  <c r="L766" i="121"/>
  <c r="L765" i="121"/>
  <c r="M765" i="121" s="1"/>
  <c r="L764" i="121"/>
  <c r="M764" i="121" s="1"/>
  <c r="L763" i="121"/>
  <c r="L762" i="121"/>
  <c r="M762" i="121" s="1"/>
  <c r="L761" i="121"/>
  <c r="M761" i="121" s="1"/>
  <c r="L760" i="121"/>
  <c r="M760" i="121" s="1"/>
  <c r="L759" i="121"/>
  <c r="M759" i="121" s="1"/>
  <c r="L758" i="121"/>
  <c r="M758" i="121" s="1"/>
  <c r="L757" i="121"/>
  <c r="M757" i="121" s="1"/>
  <c r="L756" i="121"/>
  <c r="M756" i="121" s="1"/>
  <c r="L755" i="121"/>
  <c r="M755" i="121" s="1"/>
  <c r="L754" i="121"/>
  <c r="M754" i="121" s="1"/>
  <c r="L753" i="121"/>
  <c r="L752" i="121"/>
  <c r="M752" i="121" s="1"/>
  <c r="L751" i="121"/>
  <c r="M751" i="121" s="1"/>
  <c r="L750" i="121"/>
  <c r="L749" i="121"/>
  <c r="M749" i="121" s="1"/>
  <c r="L748" i="121"/>
  <c r="M748" i="121" s="1"/>
  <c r="L747" i="121"/>
  <c r="L746" i="121"/>
  <c r="M746" i="121" s="1"/>
  <c r="L745" i="121"/>
  <c r="M745" i="121" s="1"/>
  <c r="L744" i="121"/>
  <c r="M744" i="121" s="1"/>
  <c r="L743" i="121"/>
  <c r="M743" i="121" s="1"/>
  <c r="L742" i="121"/>
  <c r="M742" i="121" s="1"/>
  <c r="L741" i="121"/>
  <c r="M741" i="121" s="1"/>
  <c r="L740" i="121"/>
  <c r="M740" i="121" s="1"/>
  <c r="L739" i="121"/>
  <c r="M739" i="121" s="1"/>
  <c r="L738" i="121"/>
  <c r="M738" i="121" s="1"/>
  <c r="L737" i="121"/>
  <c r="L736" i="121"/>
  <c r="M736" i="121" s="1"/>
  <c r="L735" i="121"/>
  <c r="M735" i="121" s="1"/>
  <c r="L734" i="121"/>
  <c r="L733" i="121"/>
  <c r="M733" i="121" s="1"/>
  <c r="L732" i="121"/>
  <c r="M732" i="121" s="1"/>
  <c r="L731" i="121"/>
  <c r="M731" i="121" s="1"/>
  <c r="L730" i="121"/>
  <c r="M730" i="121" s="1"/>
  <c r="L729" i="121"/>
  <c r="M729" i="121" s="1"/>
  <c r="L728" i="121"/>
  <c r="M728" i="121" s="1"/>
  <c r="L727" i="121"/>
  <c r="M727" i="121" s="1"/>
  <c r="L726" i="121"/>
  <c r="M726" i="121" s="1"/>
  <c r="L725" i="121"/>
  <c r="M725" i="121" s="1"/>
  <c r="L724" i="121"/>
  <c r="M724" i="121" s="1"/>
  <c r="L723" i="121"/>
  <c r="M723" i="121" s="1"/>
  <c r="L722" i="121"/>
  <c r="M722" i="121" s="1"/>
  <c r="L721" i="121"/>
  <c r="M721" i="121" s="1"/>
  <c r="L720" i="121"/>
  <c r="M720" i="121" s="1"/>
  <c r="L719" i="121"/>
  <c r="M719" i="121" s="1"/>
  <c r="L718" i="121"/>
  <c r="M718" i="121" s="1"/>
  <c r="L717" i="121"/>
  <c r="M717" i="121" s="1"/>
  <c r="L716" i="121"/>
  <c r="M716" i="121" s="1"/>
  <c r="L715" i="121"/>
  <c r="M715" i="121" s="1"/>
  <c r="L714" i="121"/>
  <c r="M714" i="121" s="1"/>
  <c r="L713" i="121"/>
  <c r="M713" i="121" s="1"/>
  <c r="L712" i="121"/>
  <c r="M712" i="121" s="1"/>
  <c r="L711" i="121"/>
  <c r="M711" i="121" s="1"/>
  <c r="L710" i="121"/>
  <c r="M710" i="121" s="1"/>
  <c r="L709" i="121"/>
  <c r="M709" i="121" s="1"/>
  <c r="L708" i="121"/>
  <c r="M708" i="121" s="1"/>
  <c r="L707" i="121"/>
  <c r="M707" i="121" s="1"/>
  <c r="L706" i="121"/>
  <c r="M706" i="121" s="1"/>
  <c r="L705" i="121"/>
  <c r="M705" i="121" s="1"/>
  <c r="L704" i="121"/>
  <c r="M704" i="121" s="1"/>
  <c r="L703" i="121"/>
  <c r="M703" i="121" s="1"/>
  <c r="L702" i="121"/>
  <c r="M702" i="121" s="1"/>
  <c r="L701" i="121"/>
  <c r="M701" i="121" s="1"/>
  <c r="L700" i="121"/>
  <c r="M700" i="121" s="1"/>
  <c r="L699" i="121"/>
  <c r="M699" i="121" s="1"/>
  <c r="L698" i="121"/>
  <c r="M698" i="121" s="1"/>
  <c r="L697" i="121"/>
  <c r="M697" i="121" s="1"/>
  <c r="L696" i="121"/>
  <c r="M696" i="121" s="1"/>
  <c r="L695" i="121"/>
  <c r="M695" i="121" s="1"/>
  <c r="L694" i="121"/>
  <c r="M694" i="121" s="1"/>
  <c r="L693" i="121"/>
  <c r="M693" i="121" s="1"/>
  <c r="L692" i="121"/>
  <c r="M692" i="121" s="1"/>
  <c r="L691" i="121"/>
  <c r="M691" i="121" s="1"/>
  <c r="L690" i="121"/>
  <c r="M690" i="121" s="1"/>
  <c r="L689" i="121"/>
  <c r="M689" i="121" s="1"/>
  <c r="L688" i="121"/>
  <c r="M688" i="121" s="1"/>
  <c r="L687" i="121"/>
  <c r="M687" i="121" s="1"/>
  <c r="L686" i="121"/>
  <c r="M686" i="121" s="1"/>
  <c r="L685" i="121"/>
  <c r="M685" i="121" s="1"/>
  <c r="L684" i="121"/>
  <c r="M684" i="121" s="1"/>
  <c r="L683" i="121"/>
  <c r="M683" i="121" s="1"/>
  <c r="L682" i="121"/>
  <c r="M682" i="121" s="1"/>
  <c r="L681" i="121"/>
  <c r="M681" i="121" s="1"/>
  <c r="L680" i="121"/>
  <c r="M680" i="121" s="1"/>
  <c r="L679" i="121"/>
  <c r="M679" i="121" s="1"/>
  <c r="L678" i="121"/>
  <c r="M678" i="121" s="1"/>
  <c r="L677" i="121"/>
  <c r="M677" i="121" s="1"/>
  <c r="L676" i="121"/>
  <c r="M676" i="121" s="1"/>
  <c r="L675" i="121"/>
  <c r="M675" i="121" s="1"/>
  <c r="L674" i="121"/>
  <c r="M674" i="121" s="1"/>
  <c r="L673" i="121"/>
  <c r="M673" i="121" s="1"/>
  <c r="L672" i="121"/>
  <c r="M672" i="121" s="1"/>
  <c r="L671" i="121"/>
  <c r="M671" i="121" s="1"/>
  <c r="L670" i="121"/>
  <c r="M670" i="121" s="1"/>
  <c r="L669" i="121"/>
  <c r="M669" i="121" s="1"/>
  <c r="L668" i="121"/>
  <c r="M668" i="121" s="1"/>
  <c r="L667" i="121"/>
  <c r="M667" i="121" s="1"/>
  <c r="L666" i="121"/>
  <c r="M666" i="121" s="1"/>
  <c r="L665" i="121"/>
  <c r="M665" i="121" s="1"/>
  <c r="L664" i="121"/>
  <c r="M664" i="121" s="1"/>
  <c r="L663" i="121"/>
  <c r="M663" i="121" s="1"/>
  <c r="L662" i="121"/>
  <c r="M662" i="121" s="1"/>
  <c r="L661" i="121"/>
  <c r="M661" i="121" s="1"/>
  <c r="L660" i="121"/>
  <c r="M660" i="121" s="1"/>
  <c r="L659" i="121"/>
  <c r="M659" i="121" s="1"/>
  <c r="L658" i="121"/>
  <c r="M658" i="121" s="1"/>
  <c r="L657" i="121"/>
  <c r="M657" i="121" s="1"/>
  <c r="L656" i="121"/>
  <c r="M656" i="121" s="1"/>
  <c r="L655" i="121"/>
  <c r="M655" i="121" s="1"/>
  <c r="L654" i="121"/>
  <c r="M654" i="121" s="1"/>
  <c r="L653" i="121"/>
  <c r="M653" i="121" s="1"/>
  <c r="L652" i="121"/>
  <c r="M652" i="121" s="1"/>
  <c r="L651" i="121"/>
  <c r="M651" i="121" s="1"/>
  <c r="L650" i="121"/>
  <c r="M650" i="121" s="1"/>
  <c r="L649" i="121"/>
  <c r="M649" i="121" s="1"/>
  <c r="L648" i="121"/>
  <c r="M648" i="121" s="1"/>
  <c r="L647" i="121"/>
  <c r="M647" i="121" s="1"/>
  <c r="L646" i="121"/>
  <c r="M646" i="121" s="1"/>
  <c r="L645" i="121"/>
  <c r="M645" i="121" s="1"/>
  <c r="L644" i="121"/>
  <c r="M644" i="121" s="1"/>
  <c r="L643" i="121"/>
  <c r="M643" i="121" s="1"/>
  <c r="L642" i="121"/>
  <c r="M642" i="121" s="1"/>
  <c r="L641" i="121"/>
  <c r="M641" i="121" s="1"/>
  <c r="L640" i="121"/>
  <c r="M640" i="121" s="1"/>
  <c r="L639" i="121"/>
  <c r="M639" i="121" s="1"/>
  <c r="L638" i="121"/>
  <c r="M638" i="121" s="1"/>
  <c r="L637" i="121"/>
  <c r="M637" i="121" s="1"/>
  <c r="L636" i="121"/>
  <c r="M636" i="121" s="1"/>
  <c r="L635" i="121"/>
  <c r="M635" i="121" s="1"/>
  <c r="L634" i="121"/>
  <c r="M634" i="121" s="1"/>
  <c r="L633" i="121"/>
  <c r="M633" i="121" s="1"/>
  <c r="L632" i="121"/>
  <c r="M632" i="121" s="1"/>
  <c r="L631" i="121"/>
  <c r="M631" i="121" s="1"/>
  <c r="L630" i="121"/>
  <c r="M630" i="121" s="1"/>
  <c r="L629" i="121"/>
  <c r="M629" i="121" s="1"/>
  <c r="L628" i="121"/>
  <c r="M628" i="121" s="1"/>
  <c r="L627" i="121"/>
  <c r="M627" i="121" s="1"/>
  <c r="L626" i="121"/>
  <c r="M626" i="121" s="1"/>
  <c r="L625" i="121"/>
  <c r="M625" i="121" s="1"/>
  <c r="L624" i="121"/>
  <c r="M624" i="121" s="1"/>
  <c r="L623" i="121"/>
  <c r="M623" i="121" s="1"/>
  <c r="L622" i="121"/>
  <c r="M622" i="121" s="1"/>
  <c r="L621" i="121"/>
  <c r="M621" i="121" s="1"/>
  <c r="L620" i="121"/>
  <c r="M620" i="121" s="1"/>
  <c r="L619" i="121"/>
  <c r="M619" i="121" s="1"/>
  <c r="L618" i="121"/>
  <c r="M618" i="121" s="1"/>
  <c r="L617" i="121"/>
  <c r="M617" i="121" s="1"/>
  <c r="L616" i="121"/>
  <c r="M616" i="121" s="1"/>
  <c r="L615" i="121"/>
  <c r="M615" i="121" s="1"/>
  <c r="L614" i="121"/>
  <c r="M614" i="121" s="1"/>
  <c r="L613" i="121"/>
  <c r="M613" i="121" s="1"/>
  <c r="L612" i="121"/>
  <c r="M612" i="121" s="1"/>
  <c r="L611" i="121"/>
  <c r="M611" i="121" s="1"/>
  <c r="L610" i="121"/>
  <c r="M610" i="121" s="1"/>
  <c r="L609" i="121"/>
  <c r="M609" i="121" s="1"/>
  <c r="L608" i="121"/>
  <c r="M608" i="121" s="1"/>
  <c r="L607" i="121"/>
  <c r="M607" i="121" s="1"/>
  <c r="L606" i="121"/>
  <c r="M606" i="121" s="1"/>
  <c r="L605" i="121"/>
  <c r="M605" i="121" s="1"/>
  <c r="L604" i="121"/>
  <c r="M604" i="121" s="1"/>
  <c r="L603" i="121"/>
  <c r="M603" i="121" s="1"/>
  <c r="L602" i="121"/>
  <c r="M602" i="121" s="1"/>
  <c r="L601" i="121"/>
  <c r="M601" i="121" s="1"/>
  <c r="L600" i="121"/>
  <c r="M600" i="121" s="1"/>
  <c r="L599" i="121"/>
  <c r="M599" i="121" s="1"/>
  <c r="L598" i="121"/>
  <c r="M598" i="121" s="1"/>
  <c r="L597" i="121"/>
  <c r="M597" i="121" s="1"/>
  <c r="L596" i="121"/>
  <c r="M596" i="121" s="1"/>
  <c r="L595" i="121"/>
  <c r="M595" i="121" s="1"/>
  <c r="L594" i="121"/>
  <c r="M594" i="121" s="1"/>
  <c r="L593" i="121"/>
  <c r="M593" i="121" s="1"/>
  <c r="L592" i="121"/>
  <c r="M592" i="121" s="1"/>
  <c r="L591" i="121"/>
  <c r="M591" i="121" s="1"/>
  <c r="L590" i="121"/>
  <c r="M590" i="121" s="1"/>
  <c r="L589" i="121"/>
  <c r="M589" i="121" s="1"/>
  <c r="L588" i="121"/>
  <c r="M588" i="121" s="1"/>
  <c r="L587" i="121"/>
  <c r="M587" i="121" s="1"/>
  <c r="L586" i="121"/>
  <c r="M586" i="121" s="1"/>
  <c r="L585" i="121"/>
  <c r="M585" i="121" s="1"/>
  <c r="L584" i="121"/>
  <c r="M584" i="121" s="1"/>
  <c r="L583" i="121"/>
  <c r="M583" i="121" s="1"/>
  <c r="L582" i="121"/>
  <c r="M582" i="121" s="1"/>
  <c r="L581" i="121"/>
  <c r="M581" i="121" s="1"/>
  <c r="L580" i="121"/>
  <c r="M580" i="121" s="1"/>
  <c r="L579" i="121"/>
  <c r="M579" i="121" s="1"/>
  <c r="L578" i="121"/>
  <c r="M578" i="121" s="1"/>
  <c r="L577" i="121"/>
  <c r="M577" i="121" s="1"/>
  <c r="L576" i="121"/>
  <c r="M576" i="121" s="1"/>
  <c r="L575" i="121"/>
  <c r="M575" i="121" s="1"/>
  <c r="L574" i="121"/>
  <c r="M574" i="121" s="1"/>
  <c r="L573" i="121"/>
  <c r="M573" i="121" s="1"/>
  <c r="L572" i="121"/>
  <c r="M572" i="121" s="1"/>
  <c r="L571" i="121"/>
  <c r="M571" i="121" s="1"/>
  <c r="L570" i="121"/>
  <c r="M570" i="121" s="1"/>
  <c r="L569" i="121"/>
  <c r="M569" i="121" s="1"/>
  <c r="L568" i="121"/>
  <c r="M568" i="121" s="1"/>
  <c r="L567" i="121"/>
  <c r="M567" i="121" s="1"/>
  <c r="L566" i="121"/>
  <c r="M566" i="121" s="1"/>
  <c r="L565" i="121"/>
  <c r="M565" i="121" s="1"/>
  <c r="L564" i="121"/>
  <c r="M564" i="121" s="1"/>
  <c r="L563" i="121"/>
  <c r="M563" i="121" s="1"/>
  <c r="L562" i="121"/>
  <c r="M562" i="121" s="1"/>
  <c r="L561" i="121"/>
  <c r="M561" i="121" s="1"/>
  <c r="L560" i="121"/>
  <c r="M560" i="121" s="1"/>
  <c r="L559" i="121"/>
  <c r="M559" i="121" s="1"/>
  <c r="L558" i="121"/>
  <c r="M558" i="121" s="1"/>
  <c r="L557" i="121"/>
  <c r="M557" i="121" s="1"/>
  <c r="L556" i="121"/>
  <c r="M556" i="121" s="1"/>
  <c r="L555" i="121"/>
  <c r="M555" i="121" s="1"/>
  <c r="L554" i="121"/>
  <c r="M554" i="121" s="1"/>
  <c r="L553" i="121"/>
  <c r="M553" i="121" s="1"/>
  <c r="L552" i="121"/>
  <c r="M552" i="121" s="1"/>
  <c r="L551" i="121"/>
  <c r="M551" i="121" s="1"/>
  <c r="L550" i="121"/>
  <c r="M550" i="121" s="1"/>
  <c r="L549" i="121"/>
  <c r="M549" i="121" s="1"/>
  <c r="L548" i="121"/>
  <c r="M548" i="121" s="1"/>
  <c r="L547" i="121"/>
  <c r="M547" i="121" s="1"/>
  <c r="L546" i="121"/>
  <c r="M546" i="121" s="1"/>
  <c r="L545" i="121"/>
  <c r="M545" i="121" s="1"/>
  <c r="L544" i="121"/>
  <c r="M544" i="121" s="1"/>
  <c r="L543" i="121"/>
  <c r="M543" i="121" s="1"/>
  <c r="L542" i="121"/>
  <c r="M542" i="121" s="1"/>
  <c r="L541" i="121"/>
  <c r="M541" i="121" s="1"/>
  <c r="L540" i="121"/>
  <c r="M540" i="121" s="1"/>
  <c r="L539" i="121"/>
  <c r="M539" i="121" s="1"/>
  <c r="L538" i="121"/>
  <c r="M538" i="121" s="1"/>
  <c r="L537" i="121"/>
  <c r="M537" i="121" s="1"/>
  <c r="L536" i="121"/>
  <c r="M536" i="121" s="1"/>
  <c r="L535" i="121"/>
  <c r="M535" i="121" s="1"/>
  <c r="L534" i="121"/>
  <c r="M534" i="121" s="1"/>
  <c r="L533" i="121"/>
  <c r="M533" i="121" s="1"/>
  <c r="L532" i="121"/>
  <c r="M532" i="121" s="1"/>
  <c r="L531" i="121"/>
  <c r="M531" i="121" s="1"/>
  <c r="L530" i="121"/>
  <c r="M530" i="121" s="1"/>
  <c r="L529" i="121"/>
  <c r="M529" i="121" s="1"/>
  <c r="L528" i="121"/>
  <c r="M528" i="121" s="1"/>
  <c r="L527" i="121"/>
  <c r="M527" i="121" s="1"/>
  <c r="L526" i="121"/>
  <c r="M526" i="121" s="1"/>
  <c r="L525" i="121"/>
  <c r="M525" i="121" s="1"/>
  <c r="L524" i="121"/>
  <c r="M524" i="121" s="1"/>
  <c r="L523" i="121"/>
  <c r="M523" i="121" s="1"/>
  <c r="L522" i="121"/>
  <c r="M522" i="121" s="1"/>
  <c r="L521" i="121"/>
  <c r="M521" i="121" s="1"/>
  <c r="L520" i="121"/>
  <c r="M520" i="121" s="1"/>
  <c r="L519" i="121"/>
  <c r="M519" i="121" s="1"/>
  <c r="L518" i="121"/>
  <c r="M518" i="121" s="1"/>
  <c r="L517" i="121"/>
  <c r="M517" i="121" s="1"/>
  <c r="L516" i="121"/>
  <c r="M516" i="121" s="1"/>
  <c r="L515" i="121"/>
  <c r="M515" i="121" s="1"/>
  <c r="L514" i="121"/>
  <c r="M514" i="121" s="1"/>
  <c r="L513" i="121"/>
  <c r="M513" i="121" s="1"/>
  <c r="L512" i="121"/>
  <c r="M512" i="121" s="1"/>
  <c r="L511" i="121"/>
  <c r="M511" i="121" s="1"/>
  <c r="L510" i="121"/>
  <c r="M510" i="121" s="1"/>
  <c r="L509" i="121"/>
  <c r="M509" i="121" s="1"/>
  <c r="L508" i="121"/>
  <c r="M508" i="121" s="1"/>
  <c r="L507" i="121"/>
  <c r="M507" i="121" s="1"/>
  <c r="L506" i="121"/>
  <c r="M506" i="121" s="1"/>
  <c r="L505" i="121"/>
  <c r="M505" i="121" s="1"/>
  <c r="L504" i="121"/>
  <c r="M504" i="121" s="1"/>
  <c r="L503" i="121"/>
  <c r="M503" i="121" s="1"/>
  <c r="L502" i="121"/>
  <c r="M502" i="121" s="1"/>
  <c r="L501" i="121"/>
  <c r="M501" i="121" s="1"/>
  <c r="L500" i="121"/>
  <c r="M500" i="121" s="1"/>
  <c r="L499" i="121"/>
  <c r="M499" i="121" s="1"/>
  <c r="L498" i="121"/>
  <c r="M498" i="121" s="1"/>
  <c r="L497" i="121"/>
  <c r="M497" i="121" s="1"/>
  <c r="L496" i="121"/>
  <c r="M496" i="121" s="1"/>
  <c r="L495" i="121"/>
  <c r="M495" i="121" s="1"/>
  <c r="L494" i="121"/>
  <c r="M494" i="121" s="1"/>
  <c r="L493" i="121"/>
  <c r="M493" i="121" s="1"/>
  <c r="L492" i="121"/>
  <c r="M492" i="121" s="1"/>
  <c r="L491" i="121"/>
  <c r="M491" i="121" s="1"/>
  <c r="L490" i="121"/>
  <c r="M490" i="121" s="1"/>
  <c r="L489" i="121"/>
  <c r="M489" i="121" s="1"/>
  <c r="L488" i="121"/>
  <c r="M488" i="121" s="1"/>
  <c r="L487" i="121"/>
  <c r="M487" i="121" s="1"/>
  <c r="L486" i="121"/>
  <c r="M486" i="121" s="1"/>
  <c r="L485" i="121"/>
  <c r="M485" i="121" s="1"/>
  <c r="L484" i="121"/>
  <c r="M484" i="121" s="1"/>
  <c r="L483" i="121"/>
  <c r="M483" i="121" s="1"/>
  <c r="L482" i="121"/>
  <c r="M482" i="121" s="1"/>
  <c r="L481" i="121"/>
  <c r="M481" i="121" s="1"/>
  <c r="L480" i="121"/>
  <c r="M480" i="121" s="1"/>
  <c r="L479" i="121"/>
  <c r="M479" i="121" s="1"/>
  <c r="L478" i="121"/>
  <c r="M478" i="121" s="1"/>
  <c r="L477" i="121"/>
  <c r="M477" i="121" s="1"/>
  <c r="L476" i="121"/>
  <c r="M476" i="121" s="1"/>
  <c r="L475" i="121"/>
  <c r="M475" i="121" s="1"/>
  <c r="L474" i="121"/>
  <c r="M474" i="121" s="1"/>
  <c r="L473" i="121"/>
  <c r="M473" i="121" s="1"/>
  <c r="L472" i="121"/>
  <c r="M472" i="121" s="1"/>
  <c r="L471" i="121"/>
  <c r="M471" i="121" s="1"/>
  <c r="L470" i="121"/>
  <c r="M470" i="121" s="1"/>
  <c r="L469" i="121"/>
  <c r="M469" i="121" s="1"/>
  <c r="L468" i="121"/>
  <c r="M468" i="121" s="1"/>
  <c r="L467" i="121"/>
  <c r="M467" i="121" s="1"/>
  <c r="L466" i="121"/>
  <c r="M466" i="121" s="1"/>
  <c r="L465" i="121"/>
  <c r="M465" i="121" s="1"/>
  <c r="L464" i="121"/>
  <c r="M464" i="121" s="1"/>
  <c r="L463" i="121"/>
  <c r="M463" i="121" s="1"/>
  <c r="L462" i="121"/>
  <c r="M462" i="121" s="1"/>
  <c r="L461" i="121"/>
  <c r="M461" i="121" s="1"/>
  <c r="L460" i="121"/>
  <c r="M460" i="121" s="1"/>
  <c r="L459" i="121"/>
  <c r="M459" i="121" s="1"/>
  <c r="L458" i="121"/>
  <c r="M458" i="121" s="1"/>
  <c r="L457" i="121"/>
  <c r="M457" i="121" s="1"/>
  <c r="L456" i="121"/>
  <c r="M456" i="121" s="1"/>
  <c r="L455" i="121"/>
  <c r="M455" i="121" s="1"/>
  <c r="L454" i="121"/>
  <c r="M454" i="121" s="1"/>
  <c r="L453" i="121"/>
  <c r="M453" i="121" s="1"/>
  <c r="L452" i="121"/>
  <c r="M452" i="121" s="1"/>
  <c r="L451" i="121"/>
  <c r="M451" i="121" s="1"/>
  <c r="L450" i="121"/>
  <c r="M450" i="121" s="1"/>
  <c r="L449" i="121"/>
  <c r="M449" i="121" s="1"/>
  <c r="L448" i="121"/>
  <c r="M448" i="121" s="1"/>
  <c r="L447" i="121"/>
  <c r="M447" i="121" s="1"/>
  <c r="L446" i="121"/>
  <c r="M446" i="121" s="1"/>
  <c r="L445" i="121"/>
  <c r="M445" i="121" s="1"/>
  <c r="L444" i="121"/>
  <c r="M444" i="121" s="1"/>
  <c r="L443" i="121"/>
  <c r="M443" i="121" s="1"/>
  <c r="L442" i="121"/>
  <c r="M442" i="121" s="1"/>
  <c r="L441" i="121"/>
  <c r="M441" i="121" s="1"/>
  <c r="L440" i="121"/>
  <c r="M440" i="121" s="1"/>
  <c r="L439" i="121"/>
  <c r="M439" i="121" s="1"/>
  <c r="L438" i="121"/>
  <c r="M438" i="121" s="1"/>
  <c r="L437" i="121"/>
  <c r="M437" i="121" s="1"/>
  <c r="L436" i="121"/>
  <c r="M436" i="121" s="1"/>
  <c r="L435" i="121"/>
  <c r="M435" i="121" s="1"/>
  <c r="L434" i="121"/>
  <c r="M434" i="121" s="1"/>
  <c r="L433" i="121"/>
  <c r="M433" i="121" s="1"/>
  <c r="L432" i="121"/>
  <c r="M432" i="121" s="1"/>
  <c r="L431" i="121"/>
  <c r="M431" i="121" s="1"/>
  <c r="L430" i="121"/>
  <c r="M430" i="121" s="1"/>
  <c r="L429" i="121"/>
  <c r="M429" i="121" s="1"/>
  <c r="L428" i="121"/>
  <c r="M428" i="121" s="1"/>
  <c r="L427" i="121"/>
  <c r="M427" i="121" s="1"/>
  <c r="L426" i="121"/>
  <c r="M426" i="121" s="1"/>
  <c r="L425" i="121"/>
  <c r="M425" i="121" s="1"/>
  <c r="L424" i="121"/>
  <c r="M424" i="121" s="1"/>
  <c r="L423" i="121"/>
  <c r="M423" i="121" s="1"/>
  <c r="L422" i="121"/>
  <c r="M422" i="121" s="1"/>
  <c r="L421" i="121"/>
  <c r="M421" i="121" s="1"/>
  <c r="L420" i="121"/>
  <c r="M420" i="121" s="1"/>
  <c r="L419" i="121"/>
  <c r="M419" i="121" s="1"/>
  <c r="L418" i="121"/>
  <c r="M418" i="121" s="1"/>
  <c r="L417" i="121"/>
  <c r="M417" i="121" s="1"/>
  <c r="L416" i="121"/>
  <c r="M416" i="121" s="1"/>
  <c r="L415" i="121"/>
  <c r="M415" i="121" s="1"/>
  <c r="L414" i="121"/>
  <c r="M414" i="121" s="1"/>
  <c r="L413" i="121"/>
  <c r="M413" i="121" s="1"/>
  <c r="L412" i="121"/>
  <c r="M412" i="121" s="1"/>
  <c r="L411" i="121"/>
  <c r="M411" i="121" s="1"/>
  <c r="L410" i="121"/>
  <c r="M410" i="121" s="1"/>
  <c r="L409" i="121"/>
  <c r="M409" i="121" s="1"/>
  <c r="L408" i="121"/>
  <c r="M408" i="121" s="1"/>
  <c r="L407" i="121"/>
  <c r="M407" i="121" s="1"/>
  <c r="L406" i="121"/>
  <c r="M406" i="121" s="1"/>
  <c r="L405" i="121"/>
  <c r="M405" i="121" s="1"/>
  <c r="L404" i="121"/>
  <c r="M404" i="121" s="1"/>
  <c r="L403" i="121"/>
  <c r="M403" i="121" s="1"/>
  <c r="L402" i="121"/>
  <c r="M402" i="121" s="1"/>
  <c r="L401" i="121"/>
  <c r="M401" i="121" s="1"/>
  <c r="L400" i="121"/>
  <c r="M400" i="121" s="1"/>
  <c r="L399" i="121"/>
  <c r="M399" i="121" s="1"/>
  <c r="L398" i="121"/>
  <c r="M398" i="121" s="1"/>
  <c r="L397" i="121"/>
  <c r="M397" i="121" s="1"/>
  <c r="L396" i="121"/>
  <c r="M396" i="121" s="1"/>
  <c r="L395" i="121"/>
  <c r="M395" i="121" s="1"/>
  <c r="L394" i="121"/>
  <c r="M394" i="121" s="1"/>
  <c r="L393" i="121"/>
  <c r="M393" i="121" s="1"/>
  <c r="L392" i="121"/>
  <c r="M392" i="121" s="1"/>
  <c r="L391" i="121"/>
  <c r="M391" i="121" s="1"/>
  <c r="L390" i="121"/>
  <c r="M390" i="121" s="1"/>
  <c r="L389" i="121"/>
  <c r="M389" i="121" s="1"/>
  <c r="L388" i="121"/>
  <c r="M388" i="121" s="1"/>
  <c r="L387" i="121"/>
  <c r="M387" i="121" s="1"/>
  <c r="L386" i="121"/>
  <c r="M386" i="121" s="1"/>
  <c r="L385" i="121"/>
  <c r="M385" i="121" s="1"/>
  <c r="L384" i="121"/>
  <c r="M384" i="121" s="1"/>
  <c r="L383" i="121"/>
  <c r="M383" i="121" s="1"/>
  <c r="L382" i="121"/>
  <c r="M382" i="121" s="1"/>
  <c r="L381" i="121"/>
  <c r="M381" i="121" s="1"/>
  <c r="L380" i="121"/>
  <c r="M380" i="121" s="1"/>
  <c r="L379" i="121"/>
  <c r="M379" i="121" s="1"/>
  <c r="L378" i="121"/>
  <c r="M378" i="121" s="1"/>
  <c r="L377" i="121"/>
  <c r="M377" i="121" s="1"/>
  <c r="L376" i="121"/>
  <c r="M376" i="121" s="1"/>
  <c r="L375" i="121"/>
  <c r="M375" i="121" s="1"/>
  <c r="L374" i="121"/>
  <c r="M374" i="121" s="1"/>
  <c r="L373" i="121"/>
  <c r="M373" i="121" s="1"/>
  <c r="L372" i="121"/>
  <c r="M372" i="121" s="1"/>
  <c r="L371" i="121"/>
  <c r="M371" i="121" s="1"/>
  <c r="L370" i="121"/>
  <c r="M370" i="121" s="1"/>
  <c r="L369" i="121"/>
  <c r="M369" i="121" s="1"/>
  <c r="L368" i="121"/>
  <c r="M368" i="121" s="1"/>
  <c r="L367" i="121"/>
  <c r="M367" i="121" s="1"/>
  <c r="L366" i="121"/>
  <c r="M366" i="121" s="1"/>
  <c r="L365" i="121"/>
  <c r="M365" i="121" s="1"/>
  <c r="L364" i="121"/>
  <c r="M364" i="121" s="1"/>
  <c r="L363" i="121"/>
  <c r="M363" i="121" s="1"/>
  <c r="L362" i="121"/>
  <c r="M362" i="121" s="1"/>
  <c r="L361" i="121"/>
  <c r="M361" i="121" s="1"/>
  <c r="L360" i="121"/>
  <c r="M360" i="121" s="1"/>
  <c r="L359" i="121"/>
  <c r="M359" i="121" s="1"/>
  <c r="L358" i="121"/>
  <c r="M358" i="121" s="1"/>
  <c r="L357" i="121"/>
  <c r="M357" i="121" s="1"/>
  <c r="L356" i="121"/>
  <c r="M356" i="121" s="1"/>
  <c r="L355" i="121"/>
  <c r="M355" i="121" s="1"/>
  <c r="L354" i="121"/>
  <c r="M354" i="121" s="1"/>
  <c r="L353" i="121"/>
  <c r="M353" i="121" s="1"/>
  <c r="L352" i="121"/>
  <c r="M352" i="121" s="1"/>
  <c r="L351" i="121"/>
  <c r="M351" i="121" s="1"/>
  <c r="L350" i="121"/>
  <c r="M350" i="121" s="1"/>
  <c r="L349" i="121"/>
  <c r="M349" i="121" s="1"/>
  <c r="L348" i="121"/>
  <c r="M348" i="121" s="1"/>
  <c r="L347" i="121"/>
  <c r="M347" i="121" s="1"/>
  <c r="L346" i="121"/>
  <c r="M346" i="121" s="1"/>
  <c r="L345" i="121"/>
  <c r="M345" i="121" s="1"/>
  <c r="L344" i="121"/>
  <c r="M344" i="121" s="1"/>
  <c r="L343" i="121"/>
  <c r="M343" i="121" s="1"/>
  <c r="L342" i="121"/>
  <c r="M342" i="121" s="1"/>
  <c r="L341" i="121"/>
  <c r="M341" i="121" s="1"/>
  <c r="L340" i="121"/>
  <c r="M340" i="121" s="1"/>
  <c r="L339" i="121"/>
  <c r="M339" i="121" s="1"/>
  <c r="L338" i="121"/>
  <c r="M338" i="121" s="1"/>
  <c r="L337" i="121"/>
  <c r="M337" i="121" s="1"/>
  <c r="L336" i="121"/>
  <c r="M336" i="121" s="1"/>
  <c r="L335" i="121"/>
  <c r="M335" i="121" s="1"/>
  <c r="L334" i="121"/>
  <c r="M334" i="121" s="1"/>
  <c r="L333" i="121"/>
  <c r="M333" i="121" s="1"/>
  <c r="L332" i="121"/>
  <c r="M332" i="121" s="1"/>
  <c r="L331" i="121"/>
  <c r="M331" i="121" s="1"/>
  <c r="L330" i="121"/>
  <c r="M330" i="121" s="1"/>
  <c r="L329" i="121"/>
  <c r="M329" i="121" s="1"/>
  <c r="L328" i="121"/>
  <c r="M328" i="121" s="1"/>
  <c r="L327" i="121"/>
  <c r="M327" i="121" s="1"/>
  <c r="L326" i="121"/>
  <c r="M326" i="121" s="1"/>
  <c r="L325" i="121"/>
  <c r="M325" i="121" s="1"/>
  <c r="L324" i="121"/>
  <c r="M324" i="121" s="1"/>
  <c r="L323" i="121"/>
  <c r="M323" i="121" s="1"/>
  <c r="L322" i="121"/>
  <c r="M322" i="121" s="1"/>
  <c r="L321" i="121"/>
  <c r="M321" i="121" s="1"/>
  <c r="L320" i="121"/>
  <c r="M320" i="121" s="1"/>
  <c r="L319" i="121"/>
  <c r="M319" i="121" s="1"/>
  <c r="L318" i="121"/>
  <c r="M318" i="121" s="1"/>
  <c r="L317" i="121"/>
  <c r="M317" i="121" s="1"/>
  <c r="L316" i="121"/>
  <c r="M316" i="121" s="1"/>
  <c r="L315" i="121"/>
  <c r="M315" i="121" s="1"/>
  <c r="L314" i="121"/>
  <c r="M314" i="121" s="1"/>
  <c r="L313" i="121"/>
  <c r="M313" i="121" s="1"/>
  <c r="L312" i="121"/>
  <c r="M312" i="121" s="1"/>
  <c r="L311" i="121"/>
  <c r="M311" i="121" s="1"/>
  <c r="L310" i="121"/>
  <c r="M310" i="121" s="1"/>
  <c r="L309" i="121"/>
  <c r="M309" i="121" s="1"/>
  <c r="L308" i="121"/>
  <c r="M308" i="121" s="1"/>
  <c r="L307" i="121"/>
  <c r="M307" i="121" s="1"/>
  <c r="L306" i="121"/>
  <c r="M306" i="121" s="1"/>
  <c r="L305" i="121"/>
  <c r="M305" i="121" s="1"/>
  <c r="L304" i="121"/>
  <c r="M304" i="121" s="1"/>
  <c r="L303" i="121"/>
  <c r="M303" i="121" s="1"/>
  <c r="L302" i="121"/>
  <c r="M302" i="121" s="1"/>
  <c r="L301" i="121"/>
  <c r="M301" i="121" s="1"/>
  <c r="L300" i="121"/>
  <c r="M300" i="121" s="1"/>
  <c r="L299" i="121"/>
  <c r="M299" i="121" s="1"/>
  <c r="L298" i="121"/>
  <c r="M298" i="121" s="1"/>
  <c r="L297" i="121"/>
  <c r="M297" i="121" s="1"/>
  <c r="L296" i="121"/>
  <c r="M296" i="121" s="1"/>
  <c r="L295" i="121"/>
  <c r="M295" i="121" s="1"/>
  <c r="L294" i="121"/>
  <c r="M294" i="121" s="1"/>
  <c r="L293" i="121"/>
  <c r="M293" i="121" s="1"/>
  <c r="L292" i="121"/>
  <c r="M292" i="121" s="1"/>
  <c r="L291" i="121"/>
  <c r="M291" i="121" s="1"/>
  <c r="L290" i="121"/>
  <c r="M290" i="121" s="1"/>
  <c r="L289" i="121"/>
  <c r="M289" i="121" s="1"/>
  <c r="L288" i="121"/>
  <c r="M288" i="121" s="1"/>
  <c r="L287" i="121"/>
  <c r="M287" i="121" s="1"/>
  <c r="L286" i="121"/>
  <c r="M286" i="121" s="1"/>
  <c r="L285" i="121"/>
  <c r="M285" i="121" s="1"/>
  <c r="L284" i="121"/>
  <c r="M284" i="121" s="1"/>
  <c r="L283" i="121"/>
  <c r="M283" i="121" s="1"/>
  <c r="L282" i="121"/>
  <c r="M282" i="121" s="1"/>
  <c r="L281" i="121"/>
  <c r="M281" i="121" s="1"/>
  <c r="L280" i="121"/>
  <c r="M280" i="121" s="1"/>
  <c r="L279" i="121"/>
  <c r="M279" i="121" s="1"/>
  <c r="L278" i="121"/>
  <c r="M278" i="121" s="1"/>
  <c r="L277" i="121"/>
  <c r="M277" i="121" s="1"/>
  <c r="L276" i="121"/>
  <c r="M276" i="121" s="1"/>
  <c r="L275" i="121"/>
  <c r="M275" i="121" s="1"/>
  <c r="L274" i="121"/>
  <c r="M274" i="121" s="1"/>
  <c r="L273" i="121"/>
  <c r="M273" i="121" s="1"/>
  <c r="L272" i="121"/>
  <c r="M272" i="121" s="1"/>
  <c r="L271" i="121"/>
  <c r="M271" i="121" s="1"/>
  <c r="L270" i="121"/>
  <c r="M270" i="121" s="1"/>
  <c r="L269" i="121"/>
  <c r="M269" i="121" s="1"/>
  <c r="L268" i="121"/>
  <c r="M268" i="121" s="1"/>
  <c r="L267" i="121"/>
  <c r="M267" i="121" s="1"/>
  <c r="L266" i="121"/>
  <c r="M266" i="121" s="1"/>
  <c r="L265" i="121"/>
  <c r="M265" i="121" s="1"/>
  <c r="L264" i="121"/>
  <c r="M264" i="121" s="1"/>
  <c r="L263" i="121"/>
  <c r="M263" i="121" s="1"/>
  <c r="L262" i="121"/>
  <c r="M262" i="121" s="1"/>
  <c r="L261" i="121"/>
  <c r="M261" i="121" s="1"/>
  <c r="L260" i="121"/>
  <c r="M260" i="121" s="1"/>
  <c r="L259" i="121"/>
  <c r="M259" i="121" s="1"/>
  <c r="L258" i="121"/>
  <c r="M258" i="121" s="1"/>
  <c r="L257" i="121"/>
  <c r="M257" i="121" s="1"/>
  <c r="L256" i="121"/>
  <c r="M256" i="121" s="1"/>
  <c r="L255" i="121"/>
  <c r="M255" i="121" s="1"/>
  <c r="L254" i="121"/>
  <c r="M254" i="121" s="1"/>
  <c r="L253" i="121"/>
  <c r="M253" i="121" s="1"/>
  <c r="L252" i="121"/>
  <c r="M252" i="121" s="1"/>
  <c r="L251" i="121"/>
  <c r="M251" i="121" s="1"/>
  <c r="L250" i="121"/>
  <c r="M250" i="121" s="1"/>
  <c r="L249" i="121"/>
  <c r="M249" i="121" s="1"/>
  <c r="L248" i="121"/>
  <c r="M248" i="121" s="1"/>
  <c r="L247" i="121"/>
  <c r="M247" i="121" s="1"/>
  <c r="L246" i="121"/>
  <c r="M246" i="121" s="1"/>
  <c r="L245" i="121"/>
  <c r="M245" i="121" s="1"/>
  <c r="L244" i="121"/>
  <c r="M244" i="121" s="1"/>
  <c r="L243" i="121"/>
  <c r="M243" i="121" s="1"/>
  <c r="L242" i="121"/>
  <c r="M242" i="121" s="1"/>
  <c r="L241" i="121"/>
  <c r="M241" i="121" s="1"/>
  <c r="L240" i="121"/>
  <c r="M240" i="121" s="1"/>
  <c r="L239" i="121"/>
  <c r="M239" i="121" s="1"/>
  <c r="L238" i="121"/>
  <c r="M238" i="121" s="1"/>
  <c r="L237" i="121"/>
  <c r="M237" i="121" s="1"/>
  <c r="L236" i="121"/>
  <c r="M236" i="121" s="1"/>
  <c r="L235" i="121"/>
  <c r="M235" i="121" s="1"/>
  <c r="L234" i="121"/>
  <c r="M234" i="121" s="1"/>
  <c r="L233" i="121"/>
  <c r="M233" i="121" s="1"/>
  <c r="L232" i="121"/>
  <c r="M232" i="121" s="1"/>
  <c r="L231" i="121"/>
  <c r="M231" i="121" s="1"/>
  <c r="L230" i="121"/>
  <c r="M230" i="121" s="1"/>
  <c r="L229" i="121"/>
  <c r="M229" i="121" s="1"/>
  <c r="L228" i="121"/>
  <c r="M228" i="121" s="1"/>
  <c r="L227" i="121"/>
  <c r="M227" i="121" s="1"/>
  <c r="L226" i="121"/>
  <c r="M226" i="121" s="1"/>
  <c r="L225" i="121"/>
  <c r="M225" i="121" s="1"/>
  <c r="L224" i="121"/>
  <c r="M224" i="121" s="1"/>
  <c r="L223" i="121"/>
  <c r="M223" i="121" s="1"/>
  <c r="L222" i="121"/>
  <c r="M222" i="121" s="1"/>
  <c r="L221" i="121"/>
  <c r="M221" i="121" s="1"/>
  <c r="L220" i="121"/>
  <c r="M220" i="121" s="1"/>
  <c r="L219" i="121"/>
  <c r="M219" i="121" s="1"/>
  <c r="L218" i="121"/>
  <c r="M218" i="121" s="1"/>
  <c r="L217" i="121"/>
  <c r="M217" i="121" s="1"/>
  <c r="L216" i="121"/>
  <c r="M216" i="121" s="1"/>
  <c r="L215" i="121"/>
  <c r="M215" i="121" s="1"/>
  <c r="L214" i="121"/>
  <c r="M214" i="121" s="1"/>
  <c r="L213" i="121"/>
  <c r="M213" i="121" s="1"/>
  <c r="L212" i="121"/>
  <c r="M212" i="121" s="1"/>
  <c r="L211" i="121"/>
  <c r="M211" i="121" s="1"/>
  <c r="L210" i="121"/>
  <c r="M210" i="121" s="1"/>
  <c r="L209" i="121"/>
  <c r="M209" i="121" s="1"/>
  <c r="L208" i="121"/>
  <c r="M208" i="121" s="1"/>
  <c r="L207" i="121"/>
  <c r="M207" i="121" s="1"/>
  <c r="L206" i="121"/>
  <c r="M206" i="121" s="1"/>
  <c r="L205" i="121"/>
  <c r="M205" i="121" s="1"/>
  <c r="L204" i="121"/>
  <c r="M204" i="121" s="1"/>
  <c r="L203" i="121"/>
  <c r="M203" i="121" s="1"/>
  <c r="L202" i="121"/>
  <c r="M202" i="121" s="1"/>
  <c r="L201" i="121"/>
  <c r="M201" i="121" s="1"/>
  <c r="L200" i="121"/>
  <c r="M200" i="121" s="1"/>
  <c r="L199" i="121"/>
  <c r="M199" i="121" s="1"/>
  <c r="L198" i="121"/>
  <c r="M198" i="121" s="1"/>
  <c r="L197" i="121"/>
  <c r="M197" i="121" s="1"/>
  <c r="L196" i="121"/>
  <c r="M196" i="121" s="1"/>
  <c r="L195" i="121"/>
  <c r="M195" i="121" s="1"/>
  <c r="L194" i="121"/>
  <c r="M194" i="121" s="1"/>
  <c r="L193" i="121"/>
  <c r="M193" i="121" s="1"/>
  <c r="L192" i="121"/>
  <c r="M192" i="121" s="1"/>
  <c r="L191" i="121"/>
  <c r="M191" i="121" s="1"/>
  <c r="L190" i="121"/>
  <c r="M190" i="121" s="1"/>
  <c r="L189" i="121"/>
  <c r="M189" i="121" s="1"/>
  <c r="L188" i="121"/>
  <c r="M188" i="121" s="1"/>
  <c r="L187" i="121"/>
  <c r="M187" i="121" s="1"/>
  <c r="L186" i="121"/>
  <c r="M186" i="121" s="1"/>
  <c r="L185" i="121"/>
  <c r="M185" i="121" s="1"/>
  <c r="L184" i="121"/>
  <c r="M184" i="121" s="1"/>
  <c r="L183" i="121"/>
  <c r="M183" i="121" s="1"/>
  <c r="L182" i="121"/>
  <c r="M182" i="121" s="1"/>
  <c r="L181" i="121"/>
  <c r="M181" i="121" s="1"/>
  <c r="L180" i="121"/>
  <c r="M180" i="121" s="1"/>
  <c r="L179" i="121"/>
  <c r="M179" i="121" s="1"/>
  <c r="L178" i="121"/>
  <c r="M178" i="121" s="1"/>
  <c r="L177" i="121"/>
  <c r="M177" i="121" s="1"/>
  <c r="L176" i="121"/>
  <c r="M176" i="121" s="1"/>
  <c r="L175" i="121"/>
  <c r="M175" i="121" s="1"/>
  <c r="L174" i="121"/>
  <c r="M174" i="121" s="1"/>
  <c r="L173" i="121"/>
  <c r="M173" i="121" s="1"/>
  <c r="L172" i="121"/>
  <c r="M172" i="121" s="1"/>
  <c r="L171" i="121"/>
  <c r="M171" i="121" s="1"/>
  <c r="L170" i="121"/>
  <c r="M170" i="121" s="1"/>
  <c r="L169" i="121"/>
  <c r="M169" i="121" s="1"/>
  <c r="L168" i="121"/>
  <c r="M168" i="121" s="1"/>
  <c r="L167" i="121"/>
  <c r="M167" i="121" s="1"/>
  <c r="L166" i="121"/>
  <c r="M166" i="121" s="1"/>
  <c r="L165" i="121"/>
  <c r="M165" i="121" s="1"/>
  <c r="L164" i="121"/>
  <c r="M164" i="121" s="1"/>
  <c r="L163" i="121"/>
  <c r="M163" i="121" s="1"/>
  <c r="L162" i="121"/>
  <c r="M162" i="121" s="1"/>
  <c r="L161" i="121"/>
  <c r="M161" i="121" s="1"/>
  <c r="L160" i="121"/>
  <c r="M160" i="121" s="1"/>
  <c r="L159" i="121"/>
  <c r="M159" i="121" s="1"/>
  <c r="L158" i="121"/>
  <c r="M158" i="121" s="1"/>
  <c r="L157" i="121"/>
  <c r="M157" i="121" s="1"/>
  <c r="L156" i="121"/>
  <c r="M156" i="121" s="1"/>
  <c r="L155" i="121"/>
  <c r="M155" i="121" s="1"/>
  <c r="L154" i="121"/>
  <c r="M154" i="121" s="1"/>
  <c r="L153" i="121"/>
  <c r="M153" i="121" s="1"/>
  <c r="L152" i="121"/>
  <c r="M152" i="121" s="1"/>
  <c r="L151" i="121"/>
  <c r="M151" i="121" s="1"/>
  <c r="L150" i="121"/>
  <c r="M150" i="121" s="1"/>
  <c r="L149" i="121"/>
  <c r="M149" i="121" s="1"/>
  <c r="L148" i="121"/>
  <c r="M148" i="121" s="1"/>
  <c r="L147" i="121"/>
  <c r="M147" i="121" s="1"/>
  <c r="L146" i="121"/>
  <c r="M146" i="121" s="1"/>
  <c r="L145" i="121"/>
  <c r="M145" i="121" s="1"/>
  <c r="L144" i="121"/>
  <c r="M144" i="121" s="1"/>
  <c r="L143" i="121"/>
  <c r="M143" i="121" s="1"/>
  <c r="L142" i="121"/>
  <c r="M142" i="121" s="1"/>
  <c r="L141" i="121"/>
  <c r="M141" i="121" s="1"/>
  <c r="L140" i="121"/>
  <c r="M140" i="121" s="1"/>
  <c r="L139" i="121"/>
  <c r="M139" i="121" s="1"/>
  <c r="L138" i="121"/>
  <c r="M138" i="121" s="1"/>
  <c r="L137" i="121"/>
  <c r="M137" i="121" s="1"/>
  <c r="L136" i="121"/>
  <c r="M136" i="121" s="1"/>
  <c r="L135" i="121"/>
  <c r="M135" i="121" s="1"/>
  <c r="L134" i="121"/>
  <c r="M134" i="121" s="1"/>
  <c r="L133" i="121"/>
  <c r="M133" i="121" s="1"/>
  <c r="L132" i="121"/>
  <c r="M132" i="121" s="1"/>
  <c r="L131" i="121"/>
  <c r="M131" i="121" s="1"/>
  <c r="L130" i="121"/>
  <c r="M130" i="121" s="1"/>
  <c r="L129" i="121"/>
  <c r="M129" i="121" s="1"/>
  <c r="L128" i="121"/>
  <c r="M128" i="121" s="1"/>
  <c r="L127" i="121"/>
  <c r="M127" i="121" s="1"/>
  <c r="L126" i="121"/>
  <c r="M126" i="121" s="1"/>
  <c r="L125" i="121"/>
  <c r="M125" i="121" s="1"/>
  <c r="L124" i="121"/>
  <c r="M124" i="121" s="1"/>
  <c r="L123" i="121"/>
  <c r="M123" i="121" s="1"/>
  <c r="L122" i="121"/>
  <c r="M122" i="121" s="1"/>
  <c r="L121" i="121"/>
  <c r="M121" i="121" s="1"/>
  <c r="L120" i="121"/>
  <c r="M120" i="121" s="1"/>
  <c r="L119" i="121"/>
  <c r="M119" i="121" s="1"/>
  <c r="L118" i="121"/>
  <c r="M118" i="121" s="1"/>
  <c r="L117" i="121"/>
  <c r="M117" i="121" s="1"/>
  <c r="L116" i="121"/>
  <c r="M116" i="121" s="1"/>
  <c r="L115" i="121"/>
  <c r="M115" i="121" s="1"/>
  <c r="L114" i="121"/>
  <c r="M114" i="121" s="1"/>
  <c r="L113" i="121"/>
  <c r="M113" i="121" s="1"/>
  <c r="L112" i="121"/>
  <c r="M112" i="121" s="1"/>
  <c r="L111" i="121"/>
  <c r="M111" i="121" s="1"/>
  <c r="L110" i="121"/>
  <c r="M110" i="121" s="1"/>
  <c r="L109" i="121"/>
  <c r="M109" i="121" s="1"/>
  <c r="L108" i="121"/>
  <c r="M108" i="121" s="1"/>
  <c r="L107" i="121"/>
  <c r="M107" i="121" s="1"/>
  <c r="L106" i="121"/>
  <c r="M106" i="121" s="1"/>
  <c r="L105" i="121"/>
  <c r="M105" i="121" s="1"/>
  <c r="L104" i="121"/>
  <c r="M104" i="121" s="1"/>
  <c r="L103" i="121"/>
  <c r="M103" i="121" s="1"/>
  <c r="L102" i="121"/>
  <c r="M102" i="121" s="1"/>
  <c r="L101" i="121"/>
  <c r="M101" i="121" s="1"/>
  <c r="L100" i="121"/>
  <c r="M100" i="121" s="1"/>
  <c r="L99" i="121"/>
  <c r="M99" i="121" s="1"/>
  <c r="L98" i="121"/>
  <c r="M98" i="121" s="1"/>
  <c r="L97" i="121"/>
  <c r="M97" i="121" s="1"/>
  <c r="L96" i="121"/>
  <c r="M96" i="121" s="1"/>
  <c r="L95" i="121"/>
  <c r="M95" i="121" s="1"/>
  <c r="L94" i="121"/>
  <c r="M94" i="121" s="1"/>
  <c r="L93" i="121"/>
  <c r="M93" i="121" s="1"/>
  <c r="L92" i="121"/>
  <c r="M92" i="121" s="1"/>
  <c r="L91" i="121"/>
  <c r="M91" i="121" s="1"/>
  <c r="L90" i="121"/>
  <c r="M90" i="121" s="1"/>
  <c r="L89" i="121"/>
  <c r="M89" i="121" s="1"/>
  <c r="L88" i="121"/>
  <c r="M88" i="121" s="1"/>
  <c r="L87" i="121"/>
  <c r="M87" i="121" s="1"/>
  <c r="L86" i="121"/>
  <c r="M86" i="121" s="1"/>
  <c r="L85" i="121"/>
  <c r="M85" i="121" s="1"/>
  <c r="L84" i="121"/>
  <c r="M84" i="121" s="1"/>
  <c r="L83" i="121"/>
  <c r="M83" i="121" s="1"/>
  <c r="L82" i="121"/>
  <c r="M82" i="121" s="1"/>
  <c r="L81" i="121"/>
  <c r="M81" i="121" s="1"/>
  <c r="L80" i="121"/>
  <c r="M80" i="121" s="1"/>
  <c r="L79" i="121"/>
  <c r="M79" i="121" s="1"/>
  <c r="L78" i="121"/>
  <c r="M78" i="121" s="1"/>
  <c r="L77" i="121"/>
  <c r="M77" i="121" s="1"/>
  <c r="L76" i="121"/>
  <c r="M76" i="121" s="1"/>
  <c r="L75" i="121"/>
  <c r="M75" i="121" s="1"/>
  <c r="L74" i="121"/>
  <c r="M74" i="121" s="1"/>
  <c r="L73" i="121"/>
  <c r="M73" i="121" s="1"/>
  <c r="L72" i="121"/>
  <c r="M72" i="121" s="1"/>
  <c r="L71" i="121"/>
  <c r="M71" i="121" s="1"/>
  <c r="L70" i="121"/>
  <c r="M70" i="121" s="1"/>
  <c r="L69" i="121"/>
  <c r="M69" i="121" s="1"/>
  <c r="L68" i="121"/>
  <c r="M68" i="121" s="1"/>
  <c r="L67" i="121"/>
  <c r="M67" i="121" s="1"/>
  <c r="L66" i="121"/>
  <c r="M66" i="121" s="1"/>
  <c r="L65" i="121"/>
  <c r="M65" i="121" s="1"/>
  <c r="L64" i="121"/>
  <c r="M64" i="121" s="1"/>
  <c r="L63" i="121"/>
  <c r="M63" i="121" s="1"/>
  <c r="L62" i="121"/>
  <c r="M62" i="121" s="1"/>
  <c r="L61" i="121"/>
  <c r="M61" i="121" s="1"/>
  <c r="L60" i="121"/>
  <c r="M60" i="121" s="1"/>
  <c r="L59" i="121"/>
  <c r="M59" i="121" s="1"/>
  <c r="L58" i="121"/>
  <c r="M58" i="121" s="1"/>
  <c r="L57" i="121"/>
  <c r="M57" i="121" s="1"/>
  <c r="L56" i="121"/>
  <c r="M56" i="121" s="1"/>
  <c r="L55" i="121"/>
  <c r="M55" i="121" s="1"/>
  <c r="L54" i="121"/>
  <c r="M54" i="121" s="1"/>
  <c r="L53" i="121"/>
  <c r="M53" i="121" s="1"/>
  <c r="L52" i="121"/>
  <c r="M52" i="121" s="1"/>
  <c r="L51" i="121"/>
  <c r="M51" i="121" s="1"/>
  <c r="L50" i="121"/>
  <c r="M50" i="121" s="1"/>
  <c r="L49" i="121"/>
  <c r="M49" i="121" s="1"/>
  <c r="L48" i="121"/>
  <c r="M48" i="121" s="1"/>
  <c r="L47" i="121"/>
  <c r="M47" i="121" s="1"/>
  <c r="L46" i="121"/>
  <c r="M46" i="121" s="1"/>
  <c r="L45" i="121"/>
  <c r="M45" i="121" s="1"/>
  <c r="L44" i="121"/>
  <c r="M44" i="121" s="1"/>
  <c r="L43" i="121"/>
  <c r="M43" i="121" s="1"/>
  <c r="L42" i="121"/>
  <c r="M42" i="121" s="1"/>
  <c r="L41" i="121"/>
  <c r="M41" i="121" s="1"/>
  <c r="L40" i="121"/>
  <c r="M40" i="121" s="1"/>
  <c r="L39" i="121"/>
  <c r="M39" i="121" s="1"/>
  <c r="L38" i="121"/>
  <c r="M38" i="121" s="1"/>
  <c r="L37" i="121"/>
  <c r="M37" i="121" s="1"/>
  <c r="L36" i="121"/>
  <c r="M36" i="121" s="1"/>
  <c r="L35" i="121"/>
  <c r="M35" i="121" s="1"/>
  <c r="L34" i="121"/>
  <c r="M34" i="121" s="1"/>
  <c r="L33" i="121"/>
  <c r="M33" i="121" s="1"/>
  <c r="L32" i="121"/>
  <c r="M32" i="121" s="1"/>
  <c r="L31" i="121"/>
  <c r="M31" i="121" s="1"/>
  <c r="L30" i="121"/>
  <c r="M30" i="121" s="1"/>
  <c r="L29" i="121"/>
  <c r="M29" i="121" s="1"/>
  <c r="L28" i="121"/>
  <c r="M28" i="121" s="1"/>
  <c r="L27" i="121"/>
  <c r="M27" i="121" s="1"/>
  <c r="L26" i="121"/>
  <c r="M26" i="121" s="1"/>
  <c r="L25" i="121"/>
  <c r="M25" i="121" s="1"/>
  <c r="L24" i="121"/>
  <c r="M24" i="121" s="1"/>
  <c r="L23" i="121"/>
  <c r="M23" i="121" s="1"/>
  <c r="L22" i="121"/>
  <c r="M22" i="121" s="1"/>
  <c r="L21" i="121"/>
  <c r="M21" i="121" s="1"/>
  <c r="L20" i="121"/>
  <c r="M20" i="121" s="1"/>
  <c r="L19" i="121"/>
  <c r="M19" i="121" s="1"/>
  <c r="L18" i="121"/>
  <c r="M18" i="121" s="1"/>
  <c r="L17" i="121"/>
  <c r="M17" i="121" s="1"/>
  <c r="L16" i="121"/>
  <c r="M16" i="121" s="1"/>
  <c r="L15" i="121"/>
  <c r="M15" i="121" s="1"/>
  <c r="L14" i="121"/>
  <c r="M14" i="121" s="1"/>
  <c r="L13" i="121"/>
  <c r="M13" i="121" s="1"/>
  <c r="L12" i="121"/>
  <c r="M12" i="121" s="1"/>
  <c r="L11" i="121"/>
  <c r="M11" i="121" s="1"/>
  <c r="L10" i="121"/>
  <c r="M10" i="121" s="1"/>
  <c r="L9" i="121"/>
  <c r="M9" i="121" s="1"/>
  <c r="L8" i="121"/>
  <c r="M8" i="121" s="1"/>
  <c r="L7" i="121"/>
  <c r="M7" i="121" s="1"/>
  <c r="L6" i="121"/>
  <c r="M6" i="121" s="1"/>
  <c r="L5" i="121"/>
  <c r="M5" i="121" s="1"/>
  <c r="L4" i="121"/>
  <c r="M4" i="121" s="1"/>
  <c r="L3" i="121"/>
  <c r="M3" i="121" s="1"/>
  <c r="L2" i="121"/>
  <c r="M2" i="121" s="1"/>
  <c r="N53" i="123" l="1" a="1"/>
  <c r="O2" i="130"/>
  <c r="AF10" i="122" a="1"/>
  <c r="AG10" i="122" s="1"/>
  <c r="AL10" i="122" s="1"/>
  <c r="AF24" i="122" a="1"/>
  <c r="AF24" i="122" s="1"/>
  <c r="AK24" i="122" s="1"/>
  <c r="AF35" i="122" a="1"/>
  <c r="AG35" i="122" s="1"/>
  <c r="AL35" i="122" s="1"/>
  <c r="AF49" i="122" a="1"/>
  <c r="AF49" i="122" s="1"/>
  <c r="AK49" i="122" s="1"/>
  <c r="AF117" i="122" a="1"/>
  <c r="AI117" i="122" s="1"/>
  <c r="AN117" i="122" s="1"/>
  <c r="AF119" i="122" a="1"/>
  <c r="AG119" i="122" s="1"/>
  <c r="AL119" i="122" s="1"/>
  <c r="AF121" i="122" a="1"/>
  <c r="AH121" i="122" s="1"/>
  <c r="AM121" i="122" s="1"/>
  <c r="AF56" i="122" a="1"/>
  <c r="AF56" i="122" s="1"/>
  <c r="AK56" i="122" s="1"/>
  <c r="AF150" i="122" a="1"/>
  <c r="AH150" i="122" s="1"/>
  <c r="AM150" i="122" s="1"/>
  <c r="AF153" i="122" a="1"/>
  <c r="AH153" i="122" s="1"/>
  <c r="AM153" i="122" s="1"/>
  <c r="AF26" i="122" a="1"/>
  <c r="AI26" i="122" s="1"/>
  <c r="AN26" i="122" s="1"/>
  <c r="AF28" i="122" a="1"/>
  <c r="AG28" i="122" s="1"/>
  <c r="AL28" i="122" s="1"/>
  <c r="AF32" i="122" a="1"/>
  <c r="AH32" i="122" s="1"/>
  <c r="AM32" i="122" s="1"/>
  <c r="AF40" i="122" a="1"/>
  <c r="AH40" i="122" s="1"/>
  <c r="AM40" i="122" s="1"/>
  <c r="AF41" i="122" a="1"/>
  <c r="AI41" i="122" s="1"/>
  <c r="AN41" i="122" s="1"/>
  <c r="AF48" i="122" a="1"/>
  <c r="AI48" i="122" s="1"/>
  <c r="AN48" i="122" s="1"/>
  <c r="AF61" i="122" a="1"/>
  <c r="AF61" i="122" s="1"/>
  <c r="AK61" i="122" s="1"/>
  <c r="AF136" i="122" a="1"/>
  <c r="AH136" i="122" s="1"/>
  <c r="AM136" i="122" s="1"/>
  <c r="AF141" i="122" a="1"/>
  <c r="AF141" i="122" s="1"/>
  <c r="AK141" i="122" s="1"/>
  <c r="AF142" i="122" a="1"/>
  <c r="AF142" i="122" s="1"/>
  <c r="AK142" i="122" s="1"/>
  <c r="AF18" i="122" a="1"/>
  <c r="AG18" i="122" s="1"/>
  <c r="AL18" i="122" s="1"/>
  <c r="AF53" i="122" a="1"/>
  <c r="AG53" i="122" s="1"/>
  <c r="AL53" i="122" s="1"/>
  <c r="AF152" i="122" a="1"/>
  <c r="AF152" i="122" s="1"/>
  <c r="AK152" i="122" s="1"/>
  <c r="AF29" i="122" a="1"/>
  <c r="AI29" i="122" s="1"/>
  <c r="AN29" i="122" s="1"/>
  <c r="AF44" i="122" a="1"/>
  <c r="AI44" i="122" s="1"/>
  <c r="AN44" i="122" s="1"/>
  <c r="AF118" i="122" a="1"/>
  <c r="AI118" i="122" s="1"/>
  <c r="AN118" i="122" s="1"/>
  <c r="AF79" i="122" a="1"/>
  <c r="AI79" i="122" s="1"/>
  <c r="AN79" i="122" s="1"/>
  <c r="AF82" i="122" a="1"/>
  <c r="AH82" i="122" s="1"/>
  <c r="AM82" i="122" s="1"/>
  <c r="AF84" i="122" a="1"/>
  <c r="AG84" i="122" s="1"/>
  <c r="AL84" i="122" s="1"/>
  <c r="AF86" i="122" a="1"/>
  <c r="AH86" i="122" s="1"/>
  <c r="AM86" i="122" s="1"/>
  <c r="AF90" i="122" a="1"/>
  <c r="AF90" i="122" s="1"/>
  <c r="AK90" i="122" s="1"/>
  <c r="AF93" i="122" a="1"/>
  <c r="AG93" i="122" s="1"/>
  <c r="AL93" i="122" s="1"/>
  <c r="AF94" i="122" a="1"/>
  <c r="AI94" i="122" s="1"/>
  <c r="AN94" i="122" s="1"/>
  <c r="AF98" i="122" a="1"/>
  <c r="AH98" i="122" s="1"/>
  <c r="AM98" i="122" s="1"/>
  <c r="AF100" i="122" a="1"/>
  <c r="AG100" i="122" s="1"/>
  <c r="AL100" i="122" s="1"/>
  <c r="AF102" i="122" a="1"/>
  <c r="AH102" i="122" s="1"/>
  <c r="AM102" i="122" s="1"/>
  <c r="AF103" i="122" a="1"/>
  <c r="AF103" i="122" s="1"/>
  <c r="AK103" i="122" s="1"/>
  <c r="AF106" i="122" a="1"/>
  <c r="AI106" i="122" s="1"/>
  <c r="AN106" i="122" s="1"/>
  <c r="AF107" i="122" a="1"/>
  <c r="AH107" i="122" s="1"/>
  <c r="AM107" i="122" s="1"/>
  <c r="AF110" i="122" a="1"/>
  <c r="AI110" i="122" s="1"/>
  <c r="AN110" i="122" s="1"/>
  <c r="AF112" i="122" a="1"/>
  <c r="AI112" i="122" s="1"/>
  <c r="AN112" i="122" s="1"/>
  <c r="AF113" i="122" a="1"/>
  <c r="AG113" i="122" s="1"/>
  <c r="AL113" i="122" s="1"/>
  <c r="AF114" i="122" a="1"/>
  <c r="AG114" i="122" s="1"/>
  <c r="AL114" i="122" s="1"/>
  <c r="AF115" i="122" a="1"/>
  <c r="AG115" i="122" s="1"/>
  <c r="AL115" i="122" s="1"/>
  <c r="AF116" i="122" a="1"/>
  <c r="AG116" i="122" s="1"/>
  <c r="AL116" i="122" s="1"/>
  <c r="AF120" i="122" a="1"/>
  <c r="AG120" i="122" s="1"/>
  <c r="AL120" i="122" s="1"/>
  <c r="AF122" i="122" a="1"/>
  <c r="AF122" i="122" s="1"/>
  <c r="AK122" i="122" s="1"/>
  <c r="AF123" i="122" a="1"/>
  <c r="AG123" i="122" s="1"/>
  <c r="AL123" i="122" s="1"/>
  <c r="AF124" i="122" a="1"/>
  <c r="AF124" i="122" s="1"/>
  <c r="AK124" i="122" s="1"/>
  <c r="AF125" i="122" a="1"/>
  <c r="AH125" i="122" s="1"/>
  <c r="AM125" i="122" s="1"/>
  <c r="AF126" i="122" a="1"/>
  <c r="AH126" i="122" s="1"/>
  <c r="AM126" i="122" s="1"/>
  <c r="AF127" i="122" a="1"/>
  <c r="AI127" i="122" s="1"/>
  <c r="AN127" i="122" s="1"/>
  <c r="AF128" i="122" a="1"/>
  <c r="AI128" i="122" s="1"/>
  <c r="AN128" i="122" s="1"/>
  <c r="AF129" i="122" a="1"/>
  <c r="AG129" i="122" s="1"/>
  <c r="AL129" i="122" s="1"/>
  <c r="AF130" i="122" a="1"/>
  <c r="AF130" i="122" s="1"/>
  <c r="AK130" i="122" s="1"/>
  <c r="AF131" i="122" a="1"/>
  <c r="AI131" i="122" s="1"/>
  <c r="AN131" i="122" s="1"/>
  <c r="AF132" i="122" a="1"/>
  <c r="AG132" i="122" s="1"/>
  <c r="AL132" i="122" s="1"/>
  <c r="AF133" i="122" a="1"/>
  <c r="AF133" i="122" s="1"/>
  <c r="AK133" i="122" s="1"/>
  <c r="AF134" i="122" a="1"/>
  <c r="AI134" i="122" s="1"/>
  <c r="AN134" i="122" s="1"/>
  <c r="AF135" i="122" a="1"/>
  <c r="AI135" i="122" s="1"/>
  <c r="AN135" i="122" s="1"/>
  <c r="AF137" i="122" a="1"/>
  <c r="AH137" i="122" s="1"/>
  <c r="AM137" i="122" s="1"/>
  <c r="AF138" i="122" a="1"/>
  <c r="AI138" i="122" s="1"/>
  <c r="AN138" i="122" s="1"/>
  <c r="AF139" i="122" a="1"/>
  <c r="AH139" i="122" s="1"/>
  <c r="AM139" i="122" s="1"/>
  <c r="AF140" i="122" a="1"/>
  <c r="AG140" i="122" s="1"/>
  <c r="AL140" i="122" s="1"/>
  <c r="AF143" i="122" a="1"/>
  <c r="AG143" i="122" s="1"/>
  <c r="AL143" i="122" s="1"/>
  <c r="AF144" i="122" a="1"/>
  <c r="AG144" i="122" s="1"/>
  <c r="AL144" i="122" s="1"/>
  <c r="AF145" i="122" a="1"/>
  <c r="AG145" i="122" s="1"/>
  <c r="AL145" i="122" s="1"/>
  <c r="AF146" i="122" a="1"/>
  <c r="AG146" i="122" s="1"/>
  <c r="AL146" i="122" s="1"/>
  <c r="AF147" i="122" a="1"/>
  <c r="AI147" i="122" s="1"/>
  <c r="AN147" i="122" s="1"/>
  <c r="AF148" i="122" a="1"/>
  <c r="AG148" i="122" s="1"/>
  <c r="AL148" i="122" s="1"/>
  <c r="AF149" i="122" a="1"/>
  <c r="AI149" i="122" s="1"/>
  <c r="AN149" i="122" s="1"/>
  <c r="AF151" i="122" a="1"/>
  <c r="AF151" i="122" s="1"/>
  <c r="AK151" i="122" s="1"/>
  <c r="AF46" i="122" a="1"/>
  <c r="AG46" i="122" s="1"/>
  <c r="AL46" i="122" s="1"/>
  <c r="AF55" i="122" a="1"/>
  <c r="AG55" i="122" s="1"/>
  <c r="AL55" i="122" s="1"/>
  <c r="AF60" i="122" a="1"/>
  <c r="AI60" i="122" s="1"/>
  <c r="AN60" i="122" s="1"/>
  <c r="AF62" i="122" a="1"/>
  <c r="AF62" i="122" s="1"/>
  <c r="AK62" i="122" s="1"/>
  <c r="AF64" i="122" a="1"/>
  <c r="AI64" i="122" s="1"/>
  <c r="AN64" i="122" s="1"/>
  <c r="AF70" i="122" a="1"/>
  <c r="AF70" i="122" s="1"/>
  <c r="AK70" i="122" s="1"/>
  <c r="AF74" i="122" a="1"/>
  <c r="AI74" i="122" s="1"/>
  <c r="AN74" i="122" s="1"/>
  <c r="AF77" i="122" a="1"/>
  <c r="AH77" i="122" s="1"/>
  <c r="AM77" i="122" s="1"/>
  <c r="AF13" i="122" a="1"/>
  <c r="AG13" i="122" s="1"/>
  <c r="AL13" i="122" s="1"/>
  <c r="AF14" i="122" a="1"/>
  <c r="AH14" i="122" s="1"/>
  <c r="AM14" i="122" s="1"/>
  <c r="AF22" i="122" a="1"/>
  <c r="AI22" i="122" s="1"/>
  <c r="AN22" i="122" s="1"/>
  <c r="AF25" i="122" a="1"/>
  <c r="AH25" i="122" s="1"/>
  <c r="AM25" i="122" s="1"/>
  <c r="AF27" i="122" a="1"/>
  <c r="AH27" i="122" s="1"/>
  <c r="AM27" i="122" s="1"/>
  <c r="AF54" i="122" a="1"/>
  <c r="AF54" i="122" s="1"/>
  <c r="AK54" i="122" s="1"/>
  <c r="AF7" i="122" a="1"/>
  <c r="AF7" i="122" s="1"/>
  <c r="AK7" i="122" s="1"/>
  <c r="AF15" i="122" a="1"/>
  <c r="AI15" i="122" s="1"/>
  <c r="AN15" i="122" s="1"/>
  <c r="AF63" i="122" a="1"/>
  <c r="AI63" i="122" s="1"/>
  <c r="AN63" i="122" s="1"/>
  <c r="AF66" i="122" a="1"/>
  <c r="AH66" i="122" s="1"/>
  <c r="AM66" i="122" s="1"/>
  <c r="AF67" i="122" a="1"/>
  <c r="AI67" i="122" s="1"/>
  <c r="AN67" i="122" s="1"/>
  <c r="AF109" i="122" a="1"/>
  <c r="AI109" i="122" s="1"/>
  <c r="AN109" i="122" s="1"/>
  <c r="AF47" i="122" a="1"/>
  <c r="AH47" i="122" s="1"/>
  <c r="AM47" i="122" s="1"/>
  <c r="AF50" i="122" a="1"/>
  <c r="AF50" i="122" s="1"/>
  <c r="AK50" i="122" s="1"/>
  <c r="AF51" i="122" a="1"/>
  <c r="AG51" i="122" s="1"/>
  <c r="AL51" i="122" s="1"/>
  <c r="AF85" i="122" a="1"/>
  <c r="AI85" i="122" s="1"/>
  <c r="AN85" i="122" s="1"/>
  <c r="AF43" i="122" a="1"/>
  <c r="AI43" i="122" s="1"/>
  <c r="AN43" i="122" s="1"/>
  <c r="AF58" i="122" a="1"/>
  <c r="AF58" i="122" s="1"/>
  <c r="AK58" i="122" s="1"/>
  <c r="AF59" i="122" a="1"/>
  <c r="AG59" i="122" s="1"/>
  <c r="AL59" i="122" s="1"/>
  <c r="AF88" i="122" a="1"/>
  <c r="AH88" i="122" s="1"/>
  <c r="AM88" i="122" s="1"/>
  <c r="AF33" i="122" a="1"/>
  <c r="AH33" i="122" s="1"/>
  <c r="AM33" i="122" s="1"/>
  <c r="M734" i="121"/>
  <c r="M737" i="121"/>
  <c r="M747" i="121"/>
  <c r="M750" i="121"/>
  <c r="M753" i="121"/>
  <c r="M763" i="121"/>
  <c r="M766" i="121"/>
  <c r="M769" i="121"/>
  <c r="M779" i="121"/>
  <c r="M782" i="121"/>
  <c r="M785" i="121"/>
  <c r="M795" i="121"/>
  <c r="M798" i="121"/>
  <c r="M801" i="121"/>
  <c r="M811" i="121"/>
  <c r="M814" i="121"/>
  <c r="M817" i="121"/>
  <c r="M827" i="121"/>
  <c r="M830" i="121"/>
  <c r="M833" i="121"/>
  <c r="M843" i="121"/>
  <c r="M846" i="121"/>
  <c r="M849" i="121"/>
  <c r="M859" i="121"/>
  <c r="M862" i="121"/>
  <c r="M865" i="121"/>
  <c r="M875" i="121"/>
  <c r="M878" i="121"/>
  <c r="M881" i="121"/>
  <c r="M891" i="121"/>
  <c r="M894" i="121"/>
  <c r="M897" i="121"/>
  <c r="M907" i="121"/>
  <c r="M910" i="121"/>
  <c r="M913" i="121"/>
  <c r="M923" i="121"/>
  <c r="M926" i="121"/>
  <c r="M929" i="121"/>
  <c r="M939" i="121"/>
  <c r="M942" i="121"/>
  <c r="M945" i="121"/>
  <c r="M955" i="121"/>
  <c r="M959" i="121"/>
  <c r="M962" i="121"/>
  <c r="M966" i="121"/>
  <c r="M970" i="121"/>
  <c r="M974" i="121"/>
  <c r="M978" i="121"/>
  <c r="M982" i="121"/>
  <c r="M986" i="121"/>
  <c r="M990" i="121"/>
  <c r="M994" i="121"/>
  <c r="M998" i="121"/>
  <c r="AF37" i="122" a="1"/>
  <c r="AI37" i="122" s="1"/>
  <c r="AN37" i="122" s="1"/>
  <c r="AF72" i="122" a="1"/>
  <c r="AH72" i="122" s="1"/>
  <c r="AM72" i="122" s="1"/>
  <c r="AF4" i="122" a="1"/>
  <c r="AG4" i="122" s="1"/>
  <c r="AL4" i="122" s="1"/>
  <c r="AF5" i="122" a="1"/>
  <c r="AF5" i="122" s="1"/>
  <c r="AK5" i="122" s="1"/>
  <c r="AF6" i="122" a="1"/>
  <c r="AI6" i="122" s="1"/>
  <c r="AN6" i="122" s="1"/>
  <c r="AF8" i="122" a="1"/>
  <c r="AI8" i="122" s="1"/>
  <c r="AN8" i="122" s="1"/>
  <c r="AF9" i="122" a="1"/>
  <c r="AF9" i="122" s="1"/>
  <c r="AK9" i="122" s="1"/>
  <c r="AF34" i="122" a="1"/>
  <c r="AF34" i="122" s="1"/>
  <c r="AK34" i="122" s="1"/>
  <c r="AF38" i="122" a="1"/>
  <c r="AH38" i="122" s="1"/>
  <c r="AM38" i="122" s="1"/>
  <c r="AF31" i="122" a="1"/>
  <c r="AF31" i="122" s="1"/>
  <c r="AK31" i="122" s="1"/>
  <c r="AF39" i="122" a="1"/>
  <c r="AF39" i="122" s="1"/>
  <c r="AK39" i="122" s="1"/>
  <c r="AF76" i="122" a="1"/>
  <c r="AG76" i="122" s="1"/>
  <c r="AL76" i="122" s="1"/>
  <c r="AF80" i="122" a="1"/>
  <c r="AG80" i="122" s="1"/>
  <c r="AL80" i="122" s="1"/>
  <c r="AF96" i="122" a="1"/>
  <c r="AF96" i="122" s="1"/>
  <c r="AK96" i="122" s="1"/>
  <c r="AF36" i="122" a="1"/>
  <c r="AF36" i="122" s="1"/>
  <c r="AK36" i="122" s="1"/>
  <c r="AF104" i="122" a="1"/>
  <c r="AF104" i="122" s="1"/>
  <c r="AK104" i="122" s="1"/>
  <c r="AF11" i="122" a="1"/>
  <c r="AG11" i="122" s="1"/>
  <c r="AL11" i="122" s="1"/>
  <c r="AF12" i="122" a="1"/>
  <c r="AI12" i="122" s="1"/>
  <c r="AN12" i="122" s="1"/>
  <c r="AF16" i="122" a="1"/>
  <c r="AH16" i="122" s="1"/>
  <c r="AM16" i="122" s="1"/>
  <c r="AF17" i="122" a="1"/>
  <c r="AI17" i="122" s="1"/>
  <c r="AN17" i="122" s="1"/>
  <c r="AF19" i="122" a="1"/>
  <c r="AI19" i="122" s="1"/>
  <c r="AN19" i="122" s="1"/>
  <c r="AF20" i="122" a="1"/>
  <c r="AI20" i="122" s="1"/>
  <c r="AN20" i="122" s="1"/>
  <c r="AF21" i="122" a="1"/>
  <c r="AG21" i="122" s="1"/>
  <c r="AL21" i="122" s="1"/>
  <c r="AF23" i="122" a="1"/>
  <c r="AI23" i="122" s="1"/>
  <c r="AN23" i="122" s="1"/>
  <c r="AF30" i="122" a="1"/>
  <c r="AF30" i="122" s="1"/>
  <c r="AK30" i="122" s="1"/>
  <c r="AF45" i="122" a="1"/>
  <c r="AH45" i="122" s="1"/>
  <c r="AM45" i="122" s="1"/>
  <c r="AF57" i="122" a="1"/>
  <c r="AF57" i="122" s="1"/>
  <c r="AK57" i="122" s="1"/>
  <c r="AF65" i="122" a="1"/>
  <c r="AG65" i="122" s="1"/>
  <c r="AL65" i="122" s="1"/>
  <c r="AF69" i="122" a="1"/>
  <c r="AG69" i="122" s="1"/>
  <c r="AL69" i="122" s="1"/>
  <c r="AF42" i="122" a="1"/>
  <c r="AH42" i="122" s="1"/>
  <c r="AM42" i="122" s="1"/>
  <c r="AF52" i="122" a="1"/>
  <c r="AH52" i="122" s="1"/>
  <c r="AM52" i="122" s="1"/>
  <c r="AF68" i="122" a="1"/>
  <c r="AI68" i="122" s="1"/>
  <c r="AN68" i="122" s="1"/>
  <c r="AF73" i="122" a="1"/>
  <c r="AG73" i="122" s="1"/>
  <c r="AL73" i="122" s="1"/>
  <c r="AF81" i="122" a="1"/>
  <c r="AG81" i="122" s="1"/>
  <c r="AL81" i="122" s="1"/>
  <c r="AF89" i="122" a="1"/>
  <c r="AG89" i="122" s="1"/>
  <c r="AL89" i="122" s="1"/>
  <c r="AF97" i="122" a="1"/>
  <c r="AH97" i="122" s="1"/>
  <c r="AM97" i="122" s="1"/>
  <c r="AF105" i="122" a="1"/>
  <c r="AG105" i="122" s="1"/>
  <c r="AL105" i="122" s="1"/>
  <c r="AF75" i="122" a="1"/>
  <c r="AG75" i="122" s="1"/>
  <c r="AL75" i="122" s="1"/>
  <c r="AF83" i="122" a="1"/>
  <c r="AG83" i="122" s="1"/>
  <c r="AL83" i="122" s="1"/>
  <c r="AF91" i="122" a="1"/>
  <c r="AF99" i="122" a="1"/>
  <c r="AF101" i="122" a="1"/>
  <c r="AI101" i="122" s="1"/>
  <c r="AN101" i="122" s="1"/>
  <c r="AF71" i="122" a="1"/>
  <c r="AH71" i="122" s="1"/>
  <c r="AM71" i="122" s="1"/>
  <c r="AF78" i="122" a="1"/>
  <c r="AF87" i="122" a="1"/>
  <c r="AF87" i="122" s="1"/>
  <c r="AK87" i="122" s="1"/>
  <c r="AF95" i="122" a="1"/>
  <c r="AG95" i="122" s="1"/>
  <c r="AL95" i="122" s="1"/>
  <c r="AF111" i="122" a="1"/>
  <c r="AF92" i="122" a="1"/>
  <c r="AI92" i="122" s="1"/>
  <c r="AN92" i="122" s="1"/>
  <c r="AF108" i="122" a="1"/>
  <c r="N61" i="123" l="1"/>
  <c r="N57" i="123"/>
  <c r="N63" i="123"/>
  <c r="N62" i="123"/>
  <c r="N56" i="123"/>
  <c r="N53" i="123"/>
  <c r="C23" i="123" s="1" a="1"/>
  <c r="N55" i="123"/>
  <c r="N58" i="123"/>
  <c r="N60" i="123"/>
  <c r="N59" i="123"/>
  <c r="N54" i="123"/>
  <c r="AF136" i="122"/>
  <c r="AK136" i="122" s="1"/>
  <c r="AI153" i="122"/>
  <c r="AN153" i="122" s="1"/>
  <c r="AG61" i="122"/>
  <c r="AL61" i="122" s="1"/>
  <c r="AF115" i="122"/>
  <c r="AK115" i="122" s="1"/>
  <c r="AH90" i="122"/>
  <c r="AM90" i="122" s="1"/>
  <c r="AF121" i="122"/>
  <c r="AK121" i="122" s="1"/>
  <c r="AI122" i="122"/>
  <c r="AN122" i="122" s="1"/>
  <c r="AG41" i="122"/>
  <c r="AL41" i="122" s="1"/>
  <c r="AG134" i="122"/>
  <c r="AL134" i="122" s="1"/>
  <c r="AG14" i="122"/>
  <c r="AL14" i="122" s="1"/>
  <c r="AI121" i="122"/>
  <c r="AN121" i="122" s="1"/>
  <c r="AF153" i="122"/>
  <c r="AK153" i="122" s="1"/>
  <c r="AG153" i="122"/>
  <c r="AL153" i="122" s="1"/>
  <c r="AG40" i="122"/>
  <c r="AL40" i="122" s="1"/>
  <c r="AI40" i="122"/>
  <c r="AN40" i="122" s="1"/>
  <c r="AF119" i="122"/>
  <c r="AK119" i="122" s="1"/>
  <c r="AI119" i="122"/>
  <c r="AN119" i="122" s="1"/>
  <c r="AF40" i="122"/>
  <c r="AK40" i="122" s="1"/>
  <c r="AG48" i="122"/>
  <c r="AL48" i="122" s="1"/>
  <c r="AH24" i="122"/>
  <c r="AM24" i="122" s="1"/>
  <c r="AI53" i="122"/>
  <c r="AN53" i="122" s="1"/>
  <c r="AI24" i="122"/>
  <c r="AN24" i="122" s="1"/>
  <c r="AH119" i="122"/>
  <c r="AM119" i="122" s="1"/>
  <c r="AG24" i="122"/>
  <c r="AL24" i="122" s="1"/>
  <c r="AI136" i="122"/>
  <c r="AN136" i="122" s="1"/>
  <c r="AG136" i="122"/>
  <c r="AL136" i="122" s="1"/>
  <c r="AI141" i="122"/>
  <c r="AN141" i="122" s="1"/>
  <c r="AI102" i="122"/>
  <c r="AN102" i="122" s="1"/>
  <c r="AG82" i="122"/>
  <c r="AL82" i="122" s="1"/>
  <c r="AG142" i="122"/>
  <c r="AL142" i="122" s="1"/>
  <c r="AF118" i="122"/>
  <c r="AK118" i="122" s="1"/>
  <c r="AH53" i="122"/>
  <c r="AM53" i="122" s="1"/>
  <c r="AH118" i="122"/>
  <c r="AM118" i="122" s="1"/>
  <c r="AH54" i="122"/>
  <c r="AM54" i="122" s="1"/>
  <c r="AG118" i="122"/>
  <c r="AL118" i="122" s="1"/>
  <c r="AF53" i="122"/>
  <c r="AK53" i="122" s="1"/>
  <c r="AH56" i="122"/>
  <c r="AM56" i="122" s="1"/>
  <c r="AI28" i="122"/>
  <c r="AN28" i="122" s="1"/>
  <c r="AG127" i="122"/>
  <c r="AL127" i="122" s="1"/>
  <c r="AI93" i="122"/>
  <c r="AN93" i="122" s="1"/>
  <c r="AG131" i="122"/>
  <c r="AL131" i="122" s="1"/>
  <c r="AF38" i="122"/>
  <c r="AK38" i="122" s="1"/>
  <c r="AF66" i="122"/>
  <c r="AK66" i="122" s="1"/>
  <c r="AF60" i="122"/>
  <c r="AK60" i="122" s="1"/>
  <c r="AF140" i="122"/>
  <c r="AK140" i="122" s="1"/>
  <c r="AH109" i="122"/>
  <c r="AM109" i="122" s="1"/>
  <c r="AF137" i="122"/>
  <c r="AK137" i="122" s="1"/>
  <c r="AI10" i="122"/>
  <c r="AN10" i="122" s="1"/>
  <c r="AF10" i="122"/>
  <c r="AK10" i="122" s="1"/>
  <c r="AF33" i="122"/>
  <c r="AK33" i="122" s="1"/>
  <c r="AH18" i="122"/>
  <c r="AM18" i="122" s="1"/>
  <c r="AF116" i="122"/>
  <c r="AK116" i="122" s="1"/>
  <c r="AI61" i="122"/>
  <c r="AN61" i="122" s="1"/>
  <c r="AF117" i="122"/>
  <c r="AK117" i="122" s="1"/>
  <c r="AF143" i="122"/>
  <c r="AK143" i="122" s="1"/>
  <c r="AG44" i="122"/>
  <c r="AL44" i="122" s="1"/>
  <c r="AH132" i="122"/>
  <c r="AM132" i="122" s="1"/>
  <c r="AH10" i="122"/>
  <c r="AM10" i="122" s="1"/>
  <c r="AH61" i="122"/>
  <c r="AM61" i="122" s="1"/>
  <c r="AG66" i="122"/>
  <c r="AL66" i="122" s="1"/>
  <c r="AF146" i="122"/>
  <c r="AK146" i="122" s="1"/>
  <c r="AG102" i="122"/>
  <c r="AL102" i="122" s="1"/>
  <c r="AG151" i="122"/>
  <c r="AL151" i="122" s="1"/>
  <c r="AF109" i="122"/>
  <c r="AK109" i="122" s="1"/>
  <c r="AI56" i="122"/>
  <c r="AN56" i="122" s="1"/>
  <c r="AF93" i="122"/>
  <c r="AK93" i="122" s="1"/>
  <c r="AF16" i="122"/>
  <c r="AK16" i="122" s="1"/>
  <c r="AG126" i="122"/>
  <c r="AL126" i="122" s="1"/>
  <c r="AH29" i="122"/>
  <c r="AM29" i="122" s="1"/>
  <c r="AF14" i="122"/>
  <c r="AK14" i="122" s="1"/>
  <c r="AH100" i="122"/>
  <c r="AM100" i="122" s="1"/>
  <c r="AF28" i="122"/>
  <c r="AK28" i="122" s="1"/>
  <c r="AI145" i="122"/>
  <c r="AN145" i="122" s="1"/>
  <c r="AH48" i="122"/>
  <c r="AM48" i="122" s="1"/>
  <c r="AI49" i="122"/>
  <c r="AN49" i="122" s="1"/>
  <c r="AF113" i="122"/>
  <c r="AK113" i="122" s="1"/>
  <c r="AI14" i="122"/>
  <c r="AN14" i="122" s="1"/>
  <c r="AH49" i="122"/>
  <c r="AM49" i="122" s="1"/>
  <c r="AH28" i="122"/>
  <c r="AM28" i="122" s="1"/>
  <c r="AF48" i="122"/>
  <c r="AK48" i="122" s="1"/>
  <c r="AG56" i="122"/>
  <c r="AL56" i="122" s="1"/>
  <c r="AH79" i="122"/>
  <c r="AM79" i="122" s="1"/>
  <c r="AF106" i="122"/>
  <c r="AK106" i="122" s="1"/>
  <c r="AG49" i="122"/>
  <c r="AL49" i="122" s="1"/>
  <c r="AH142" i="122"/>
  <c r="AM142" i="122" s="1"/>
  <c r="AI142" i="122"/>
  <c r="AN142" i="122" s="1"/>
  <c r="AG121" i="122"/>
  <c r="AL121" i="122" s="1"/>
  <c r="AG122" i="122"/>
  <c r="AL122" i="122" s="1"/>
  <c r="AF107" i="122"/>
  <c r="AK107" i="122" s="1"/>
  <c r="AG30" i="122"/>
  <c r="AL30" i="122" s="1"/>
  <c r="AF81" i="122"/>
  <c r="AK81" i="122" s="1"/>
  <c r="AI81" i="122"/>
  <c r="AN81" i="122" s="1"/>
  <c r="AF120" i="122"/>
  <c r="AK120" i="122" s="1"/>
  <c r="AF35" i="122"/>
  <c r="AK35" i="122" s="1"/>
  <c r="AF129" i="122"/>
  <c r="AK129" i="122" s="1"/>
  <c r="AH144" i="122"/>
  <c r="AM144" i="122" s="1"/>
  <c r="AG138" i="122"/>
  <c r="AL138" i="122" s="1"/>
  <c r="AG39" i="122"/>
  <c r="AL39" i="122" s="1"/>
  <c r="AI125" i="122"/>
  <c r="AN125" i="122" s="1"/>
  <c r="AI4" i="122"/>
  <c r="AN4" i="122" s="1"/>
  <c r="AI62" i="122"/>
  <c r="AN62" i="122" s="1"/>
  <c r="AI35" i="122"/>
  <c r="AN35" i="122" s="1"/>
  <c r="AG20" i="122"/>
  <c r="AL20" i="122" s="1"/>
  <c r="AI144" i="122"/>
  <c r="AN144" i="122" s="1"/>
  <c r="AI77" i="122"/>
  <c r="AN77" i="122" s="1"/>
  <c r="AF88" i="122"/>
  <c r="AK88" i="122" s="1"/>
  <c r="AH133" i="122"/>
  <c r="AM133" i="122" s="1"/>
  <c r="AH35" i="122"/>
  <c r="AM35" i="122" s="1"/>
  <c r="AF67" i="122"/>
  <c r="AK67" i="122" s="1"/>
  <c r="AF55" i="122"/>
  <c r="AK55" i="122" s="1"/>
  <c r="AH62" i="122"/>
  <c r="AM62" i="122" s="1"/>
  <c r="AG62" i="122"/>
  <c r="AL62" i="122" s="1"/>
  <c r="AH17" i="122"/>
  <c r="AM17" i="122" s="1"/>
  <c r="AI114" i="122"/>
  <c r="AN114" i="122" s="1"/>
  <c r="AF79" i="122"/>
  <c r="AK79" i="122" s="1"/>
  <c r="AI130" i="122"/>
  <c r="AN130" i="122" s="1"/>
  <c r="AH122" i="122"/>
  <c r="AM122" i="122" s="1"/>
  <c r="AH44" i="122"/>
  <c r="AM44" i="122" s="1"/>
  <c r="AH134" i="122"/>
  <c r="AM134" i="122" s="1"/>
  <c r="AG7" i="122"/>
  <c r="AL7" i="122" s="1"/>
  <c r="AI18" i="122"/>
  <c r="AN18" i="122" s="1"/>
  <c r="AH145" i="122"/>
  <c r="AM145" i="122" s="1"/>
  <c r="AI32" i="122"/>
  <c r="AN32" i="122" s="1"/>
  <c r="AF139" i="122"/>
  <c r="AK139" i="122" s="1"/>
  <c r="AI107" i="122"/>
  <c r="AN107" i="122" s="1"/>
  <c r="AI90" i="122"/>
  <c r="AN90" i="122" s="1"/>
  <c r="AG149" i="122"/>
  <c r="AL149" i="122" s="1"/>
  <c r="AH149" i="122"/>
  <c r="AM149" i="122" s="1"/>
  <c r="AH117" i="122"/>
  <c r="AM117" i="122" s="1"/>
  <c r="AF150" i="122"/>
  <c r="AK150" i="122" s="1"/>
  <c r="AG32" i="122"/>
  <c r="AL32" i="122" s="1"/>
  <c r="AF149" i="122"/>
  <c r="AK149" i="122" s="1"/>
  <c r="AG139" i="122"/>
  <c r="AL139" i="122" s="1"/>
  <c r="AG107" i="122"/>
  <c r="AL107" i="122" s="1"/>
  <c r="AG90" i="122"/>
  <c r="AL90" i="122" s="1"/>
  <c r="AF32" i="122"/>
  <c r="AK32" i="122" s="1"/>
  <c r="AH114" i="122"/>
  <c r="AM114" i="122" s="1"/>
  <c r="AG79" i="122"/>
  <c r="AL79" i="122" s="1"/>
  <c r="AG130" i="122"/>
  <c r="AL130" i="122" s="1"/>
  <c r="AI126" i="122"/>
  <c r="AN126" i="122" s="1"/>
  <c r="AI100" i="122"/>
  <c r="AN100" i="122" s="1"/>
  <c r="AI7" i="122"/>
  <c r="AN7" i="122" s="1"/>
  <c r="AF18" i="122"/>
  <c r="AK18" i="122" s="1"/>
  <c r="AF145" i="122"/>
  <c r="AK145" i="122" s="1"/>
  <c r="AF114" i="122"/>
  <c r="AK114" i="122" s="1"/>
  <c r="AH130" i="122"/>
  <c r="AM130" i="122" s="1"/>
  <c r="AI150" i="122"/>
  <c r="AN150" i="122" s="1"/>
  <c r="AF44" i="122"/>
  <c r="AK44" i="122" s="1"/>
  <c r="AF134" i="122"/>
  <c r="AK134" i="122" s="1"/>
  <c r="AF100" i="122"/>
  <c r="AK100" i="122" s="1"/>
  <c r="AI139" i="122"/>
  <c r="AN139" i="122" s="1"/>
  <c r="AG150" i="122"/>
  <c r="AL150" i="122" s="1"/>
  <c r="AG117" i="122"/>
  <c r="AL117" i="122" s="1"/>
  <c r="AF126" i="122"/>
  <c r="AK126" i="122" s="1"/>
  <c r="AI105" i="122"/>
  <c r="AN105" i="122" s="1"/>
  <c r="AH147" i="122"/>
  <c r="AM147" i="122" s="1"/>
  <c r="AF41" i="122"/>
  <c r="AK41" i="122" s="1"/>
  <c r="AH103" i="122"/>
  <c r="AM103" i="122" s="1"/>
  <c r="AI55" i="122"/>
  <c r="AN55" i="122" s="1"/>
  <c r="AF26" i="122"/>
  <c r="AK26" i="122" s="1"/>
  <c r="AF94" i="122"/>
  <c r="AK94" i="122" s="1"/>
  <c r="AH116" i="122"/>
  <c r="AM116" i="122" s="1"/>
  <c r="AF128" i="122"/>
  <c r="AK128" i="122" s="1"/>
  <c r="AH128" i="122"/>
  <c r="AM128" i="122" s="1"/>
  <c r="AI137" i="122"/>
  <c r="AN137" i="122" s="1"/>
  <c r="AI124" i="122"/>
  <c r="AN124" i="122" s="1"/>
  <c r="AH80" i="122"/>
  <c r="AM80" i="122" s="1"/>
  <c r="AH6" i="122"/>
  <c r="AM6" i="122" s="1"/>
  <c r="AG128" i="122"/>
  <c r="AL128" i="122" s="1"/>
  <c r="AI152" i="122"/>
  <c r="AN152" i="122" s="1"/>
  <c r="AI80" i="122"/>
  <c r="AN80" i="122" s="1"/>
  <c r="AF112" i="122"/>
  <c r="AK112" i="122" s="1"/>
  <c r="AH141" i="122"/>
  <c r="AM141" i="122" s="1"/>
  <c r="AF63" i="122"/>
  <c r="AK63" i="122" s="1"/>
  <c r="AI116" i="122"/>
  <c r="AN116" i="122" s="1"/>
  <c r="AH124" i="122"/>
  <c r="AM124" i="122" s="1"/>
  <c r="AH26" i="122"/>
  <c r="AM26" i="122" s="1"/>
  <c r="AG26" i="122"/>
  <c r="AL26" i="122" s="1"/>
  <c r="AI84" i="122"/>
  <c r="AN84" i="122" s="1"/>
  <c r="AF6" i="122"/>
  <c r="AK6" i="122" s="1"/>
  <c r="AG141" i="122"/>
  <c r="AL141" i="122" s="1"/>
  <c r="AG70" i="122"/>
  <c r="AL70" i="122" s="1"/>
  <c r="AH41" i="122"/>
  <c r="AM41" i="122" s="1"/>
  <c r="AG112" i="122"/>
  <c r="AL112" i="122" s="1"/>
  <c r="AH15" i="122"/>
  <c r="AM15" i="122" s="1"/>
  <c r="AH60" i="122"/>
  <c r="AM60" i="122" s="1"/>
  <c r="AI13" i="122"/>
  <c r="AN13" i="122" s="1"/>
  <c r="AF148" i="122"/>
  <c r="AK148" i="122" s="1"/>
  <c r="AF11" i="122"/>
  <c r="AK11" i="122" s="1"/>
  <c r="AI129" i="122"/>
  <c r="AN129" i="122" s="1"/>
  <c r="AH19" i="122"/>
  <c r="AM19" i="122" s="1"/>
  <c r="AG109" i="122"/>
  <c r="AL109" i="122" s="1"/>
  <c r="AG125" i="122"/>
  <c r="AL125" i="122" s="1"/>
  <c r="AH152" i="122"/>
  <c r="AM152" i="122" s="1"/>
  <c r="AF72" i="122"/>
  <c r="AK72" i="122" s="1"/>
  <c r="AF138" i="122"/>
  <c r="AK138" i="122" s="1"/>
  <c r="AG77" i="122"/>
  <c r="AL77" i="122" s="1"/>
  <c r="AH143" i="122"/>
  <c r="AM143" i="122" s="1"/>
  <c r="AF13" i="122"/>
  <c r="AK13" i="122" s="1"/>
  <c r="AH55" i="122"/>
  <c r="AM55" i="122" s="1"/>
  <c r="AI98" i="122"/>
  <c r="AN98" i="122" s="1"/>
  <c r="AG137" i="122"/>
  <c r="AL137" i="122" s="1"/>
  <c r="AH148" i="122"/>
  <c r="AM148" i="122" s="1"/>
  <c r="AG124" i="122"/>
  <c r="AL124" i="122" s="1"/>
  <c r="AF144" i="122"/>
  <c r="AK144" i="122" s="1"/>
  <c r="AH5" i="122"/>
  <c r="AM5" i="122" s="1"/>
  <c r="AI73" i="122"/>
  <c r="AN73" i="122" s="1"/>
  <c r="AG29" i="122"/>
  <c r="AL29" i="122" s="1"/>
  <c r="AH138" i="122"/>
  <c r="AM138" i="122" s="1"/>
  <c r="AI86" i="122"/>
  <c r="AN86" i="122" s="1"/>
  <c r="AG106" i="122"/>
  <c r="AL106" i="122" s="1"/>
  <c r="AF98" i="122"/>
  <c r="AK98" i="122" s="1"/>
  <c r="AI54" i="122"/>
  <c r="AN54" i="122" s="1"/>
  <c r="AF125" i="122"/>
  <c r="AK125" i="122" s="1"/>
  <c r="AI133" i="122"/>
  <c r="AN133" i="122" s="1"/>
  <c r="AF76" i="122"/>
  <c r="AK76" i="122" s="1"/>
  <c r="AF46" i="122"/>
  <c r="AK46" i="122" s="1"/>
  <c r="AG98" i="122"/>
  <c r="AL98" i="122" s="1"/>
  <c r="AI120" i="122"/>
  <c r="AN120" i="122" s="1"/>
  <c r="AH94" i="122"/>
  <c r="AM94" i="122" s="1"/>
  <c r="AH87" i="122"/>
  <c r="AM87" i="122" s="1"/>
  <c r="AF147" i="122"/>
  <c r="AK147" i="122" s="1"/>
  <c r="AF132" i="122"/>
  <c r="AK132" i="122" s="1"/>
  <c r="AG9" i="122"/>
  <c r="AL9" i="122" s="1"/>
  <c r="AG88" i="122"/>
  <c r="AL88" i="122" s="1"/>
  <c r="AH105" i="122"/>
  <c r="AM105" i="122" s="1"/>
  <c r="AG86" i="122"/>
  <c r="AL86" i="122" s="1"/>
  <c r="AI70" i="122"/>
  <c r="AN70" i="122" s="1"/>
  <c r="AF86" i="122"/>
  <c r="AK86" i="122" s="1"/>
  <c r="AH106" i="122"/>
  <c r="AM106" i="122" s="1"/>
  <c r="AH112" i="122"/>
  <c r="AM112" i="122" s="1"/>
  <c r="AF74" i="122"/>
  <c r="AK74" i="122" s="1"/>
  <c r="AF37" i="122"/>
  <c r="AK37" i="122" s="1"/>
  <c r="AH120" i="122"/>
  <c r="AM120" i="122" s="1"/>
  <c r="AG72" i="122"/>
  <c r="AL72" i="122" s="1"/>
  <c r="AG94" i="122"/>
  <c r="AL94" i="122" s="1"/>
  <c r="AH113" i="122"/>
  <c r="AM113" i="122" s="1"/>
  <c r="AG147" i="122"/>
  <c r="AL147" i="122" s="1"/>
  <c r="AF69" i="122"/>
  <c r="AK69" i="122" s="1"/>
  <c r="AI132" i="122"/>
  <c r="AN132" i="122" s="1"/>
  <c r="AG152" i="122"/>
  <c r="AL152" i="122" s="1"/>
  <c r="AF77" i="122"/>
  <c r="AK77" i="122" s="1"/>
  <c r="AI88" i="122"/>
  <c r="AN88" i="122" s="1"/>
  <c r="AH70" i="122"/>
  <c r="AM70" i="122" s="1"/>
  <c r="AH129" i="122"/>
  <c r="AM129" i="122" s="1"/>
  <c r="AG34" i="122"/>
  <c r="AL34" i="122" s="1"/>
  <c r="AH84" i="122"/>
  <c r="AM84" i="122" s="1"/>
  <c r="AF84" i="122"/>
  <c r="AK84" i="122" s="1"/>
  <c r="AG54" i="122"/>
  <c r="AL54" i="122" s="1"/>
  <c r="AG133" i="122"/>
  <c r="AL133" i="122" s="1"/>
  <c r="AH9" i="122"/>
  <c r="AM9" i="122" s="1"/>
  <c r="AI148" i="122"/>
  <c r="AN148" i="122" s="1"/>
  <c r="AI25" i="122"/>
  <c r="AN25" i="122" s="1"/>
  <c r="AI143" i="122"/>
  <c r="AN143" i="122" s="1"/>
  <c r="AI113" i="122"/>
  <c r="AN113" i="122" s="1"/>
  <c r="AF27" i="122"/>
  <c r="AK27" i="122" s="1"/>
  <c r="AH46" i="122"/>
  <c r="AM46" i="122" s="1"/>
  <c r="AF29" i="122"/>
  <c r="AK29" i="122" s="1"/>
  <c r="AF17" i="122"/>
  <c r="AK17" i="122" s="1"/>
  <c r="AH93" i="122"/>
  <c r="AM93" i="122" s="1"/>
  <c r="AH127" i="122"/>
  <c r="AM127" i="122" s="1"/>
  <c r="AI151" i="122"/>
  <c r="AN151" i="122" s="1"/>
  <c r="AH34" i="122"/>
  <c r="AM34" i="122" s="1"/>
  <c r="AI66" i="122"/>
  <c r="AN66" i="122" s="1"/>
  <c r="AI123" i="122"/>
  <c r="AN123" i="122" s="1"/>
  <c r="AH65" i="122"/>
  <c r="AM65" i="122" s="1"/>
  <c r="AF82" i="122"/>
  <c r="AK82" i="122" s="1"/>
  <c r="AF23" i="122"/>
  <c r="AK23" i="122" s="1"/>
  <c r="AG50" i="122"/>
  <c r="AL50" i="122" s="1"/>
  <c r="AH140" i="122"/>
  <c r="AM140" i="122" s="1"/>
  <c r="AH135" i="122"/>
  <c r="AM135" i="122" s="1"/>
  <c r="AH115" i="122"/>
  <c r="AM115" i="122" s="1"/>
  <c r="AI34" i="122"/>
  <c r="AN34" i="122" s="1"/>
  <c r="AI104" i="122"/>
  <c r="AN104" i="122" s="1"/>
  <c r="AH68" i="122"/>
  <c r="AM68" i="122" s="1"/>
  <c r="AI97" i="122"/>
  <c r="AN97" i="122" s="1"/>
  <c r="AF110" i="122"/>
  <c r="AK110" i="122" s="1"/>
  <c r="AH59" i="122"/>
  <c r="AM59" i="122" s="1"/>
  <c r="AH50" i="122"/>
  <c r="AM50" i="122" s="1"/>
  <c r="AI140" i="122"/>
  <c r="AN140" i="122" s="1"/>
  <c r="AH76" i="122"/>
  <c r="AM76" i="122" s="1"/>
  <c r="AH131" i="122"/>
  <c r="AM131" i="122" s="1"/>
  <c r="AG22" i="122"/>
  <c r="AL22" i="122" s="1"/>
  <c r="AI146" i="122"/>
  <c r="AN146" i="122" s="1"/>
  <c r="AH64" i="122"/>
  <c r="AM64" i="122" s="1"/>
  <c r="AI115" i="122"/>
  <c r="AN115" i="122" s="1"/>
  <c r="AG17" i="122"/>
  <c r="AL17" i="122" s="1"/>
  <c r="AH151" i="122"/>
  <c r="AM151" i="122" s="1"/>
  <c r="AF102" i="122"/>
  <c r="AK102" i="122" s="1"/>
  <c r="AG104" i="122"/>
  <c r="AL104" i="122" s="1"/>
  <c r="AF131" i="122"/>
  <c r="AK131" i="122" s="1"/>
  <c r="AH110" i="122"/>
  <c r="AM110" i="122" s="1"/>
  <c r="AI59" i="122"/>
  <c r="AN59" i="122" s="1"/>
  <c r="AI82" i="122"/>
  <c r="AN82" i="122" s="1"/>
  <c r="AH104" i="122"/>
  <c r="AM104" i="122" s="1"/>
  <c r="AI50" i="122"/>
  <c r="AN50" i="122" s="1"/>
  <c r="AI76" i="122"/>
  <c r="AN76" i="122" s="1"/>
  <c r="AF127" i="122"/>
  <c r="AK127" i="122" s="1"/>
  <c r="AG110" i="122"/>
  <c r="AL110" i="122" s="1"/>
  <c r="AG64" i="122"/>
  <c r="AL64" i="122" s="1"/>
  <c r="AG135" i="122"/>
  <c r="AL135" i="122" s="1"/>
  <c r="AF135" i="122"/>
  <c r="AK135" i="122" s="1"/>
  <c r="AH146" i="122"/>
  <c r="AM146" i="122" s="1"/>
  <c r="AH92" i="122"/>
  <c r="AM92" i="122" s="1"/>
  <c r="AH57" i="122"/>
  <c r="AM57" i="122" s="1"/>
  <c r="AH83" i="122"/>
  <c r="AM83" i="122" s="1"/>
  <c r="AG71" i="122"/>
  <c r="AL71" i="122" s="1"/>
  <c r="AG45" i="122"/>
  <c r="AL45" i="122" s="1"/>
  <c r="AF21" i="122"/>
  <c r="AK21" i="122" s="1"/>
  <c r="AH13" i="122"/>
  <c r="AM13" i="122" s="1"/>
  <c r="AH36" i="122"/>
  <c r="AM36" i="122" s="1"/>
  <c r="AG60" i="122"/>
  <c r="AL60" i="122" s="1"/>
  <c r="AG27" i="122"/>
  <c r="AL27" i="122" s="1"/>
  <c r="AI46" i="122"/>
  <c r="AN46" i="122" s="1"/>
  <c r="AH43" i="122"/>
  <c r="AM43" i="122" s="1"/>
  <c r="AG43" i="122"/>
  <c r="AL43" i="122" s="1"/>
  <c r="AI103" i="122"/>
  <c r="AN103" i="122" s="1"/>
  <c r="AG103" i="122"/>
  <c r="AL103" i="122" s="1"/>
  <c r="AF123" i="122"/>
  <c r="AK123" i="122" s="1"/>
  <c r="AH123" i="122"/>
  <c r="AM123" i="122" s="1"/>
  <c r="AI47" i="122"/>
  <c r="AN47" i="122" s="1"/>
  <c r="AF80" i="122"/>
  <c r="AK80" i="122" s="1"/>
  <c r="AG6" i="122"/>
  <c r="AL6" i="122" s="1"/>
  <c r="AH11" i="122"/>
  <c r="AM11" i="122" s="1"/>
  <c r="AI83" i="122"/>
  <c r="AN83" i="122" s="1"/>
  <c r="AI16" i="122"/>
  <c r="AN16" i="122" s="1"/>
  <c r="AH7" i="122"/>
  <c r="AM7" i="122" s="1"/>
  <c r="AI9" i="122"/>
  <c r="AN9" i="122" s="1"/>
  <c r="AG25" i="122"/>
  <c r="AL25" i="122" s="1"/>
  <c r="AG63" i="122"/>
  <c r="AL63" i="122" s="1"/>
  <c r="AF25" i="122"/>
  <c r="AK25" i="122" s="1"/>
  <c r="AF64" i="122"/>
  <c r="AK64" i="122" s="1"/>
  <c r="AI72" i="122"/>
  <c r="AN72" i="122" s="1"/>
  <c r="AI11" i="122"/>
  <c r="AN11" i="122" s="1"/>
  <c r="AF83" i="122"/>
  <c r="AK83" i="122" s="1"/>
  <c r="AF105" i="122"/>
  <c r="AK105" i="122" s="1"/>
  <c r="AG16" i="122"/>
  <c r="AL16" i="122" s="1"/>
  <c r="AF4" i="122"/>
  <c r="AK4" i="122" s="1"/>
  <c r="AH4" i="122"/>
  <c r="AM4" i="122" s="1"/>
  <c r="AH85" i="122"/>
  <c r="AM85" i="122" s="1"/>
  <c r="AG47" i="122"/>
  <c r="AL47" i="122" s="1"/>
  <c r="AH63" i="122"/>
  <c r="AM63" i="122" s="1"/>
  <c r="AF47" i="122"/>
  <c r="AK47" i="122" s="1"/>
  <c r="AH58" i="122"/>
  <c r="AM58" i="122" s="1"/>
  <c r="AI58" i="122"/>
  <c r="AN58" i="122" s="1"/>
  <c r="AF51" i="122"/>
  <c r="AK51" i="122" s="1"/>
  <c r="AI27" i="122"/>
  <c r="AN27" i="122" s="1"/>
  <c r="AF43" i="122"/>
  <c r="AK43" i="122" s="1"/>
  <c r="AG58" i="122"/>
  <c r="AL58" i="122" s="1"/>
  <c r="AF15" i="122"/>
  <c r="AK15" i="122" s="1"/>
  <c r="AG85" i="122"/>
  <c r="AL85" i="122" s="1"/>
  <c r="AG15" i="122"/>
  <c r="AL15" i="122" s="1"/>
  <c r="AF92" i="122"/>
  <c r="AK92" i="122" s="1"/>
  <c r="AF85" i="122"/>
  <c r="AK85" i="122" s="1"/>
  <c r="AG67" i="122"/>
  <c r="AL67" i="122" s="1"/>
  <c r="AI51" i="122"/>
  <c r="AN51" i="122" s="1"/>
  <c r="AH74" i="122"/>
  <c r="AM74" i="122" s="1"/>
  <c r="AG74" i="122"/>
  <c r="AL74" i="122" s="1"/>
  <c r="AG92" i="122"/>
  <c r="AL92" i="122" s="1"/>
  <c r="AI96" i="122"/>
  <c r="AN96" i="122" s="1"/>
  <c r="AH67" i="122"/>
  <c r="AM67" i="122" s="1"/>
  <c r="AH51" i="122"/>
  <c r="AM51" i="122" s="1"/>
  <c r="AF59" i="122"/>
  <c r="AK59" i="122" s="1"/>
  <c r="AF22" i="122"/>
  <c r="AK22" i="122" s="1"/>
  <c r="AH22" i="122"/>
  <c r="AM22" i="122" s="1"/>
  <c r="AG33" i="122"/>
  <c r="AL33" i="122" s="1"/>
  <c r="AI33" i="122"/>
  <c r="AN33" i="122" s="1"/>
  <c r="F505" i="121"/>
  <c r="AH20" i="122"/>
  <c r="AM20" i="122" s="1"/>
  <c r="AI45" i="122"/>
  <c r="AN45" i="122" s="1"/>
  <c r="AI42" i="122"/>
  <c r="AN42" i="122" s="1"/>
  <c r="AF101" i="122"/>
  <c r="AK101" i="122" s="1"/>
  <c r="AH12" i="122"/>
  <c r="AM12" i="122" s="1"/>
  <c r="AH8" i="122"/>
  <c r="AM8" i="122" s="1"/>
  <c r="AH75" i="122"/>
  <c r="AM75" i="122" s="1"/>
  <c r="AF95" i="122"/>
  <c r="AK95" i="122" s="1"/>
  <c r="AI31" i="122"/>
  <c r="AN31" i="122" s="1"/>
  <c r="AH81" i="122"/>
  <c r="AM81" i="122" s="1"/>
  <c r="AF20" i="122"/>
  <c r="AK20" i="122" s="1"/>
  <c r="AF45" i="122"/>
  <c r="AK45" i="122" s="1"/>
  <c r="AH101" i="122"/>
  <c r="AM101" i="122" s="1"/>
  <c r="AI95" i="122"/>
  <c r="AN95" i="122" s="1"/>
  <c r="AG37" i="122"/>
  <c r="AL37" i="122" s="1"/>
  <c r="AG101" i="122"/>
  <c r="AL101" i="122" s="1"/>
  <c r="F506" i="121"/>
  <c r="AH95" i="122"/>
  <c r="AM95" i="122" s="1"/>
  <c r="AH37" i="122"/>
  <c r="AM37" i="122" s="1"/>
  <c r="AG38" i="122"/>
  <c r="AL38" i="122" s="1"/>
  <c r="AI38" i="122"/>
  <c r="AN38" i="122" s="1"/>
  <c r="AG5" i="122"/>
  <c r="AL5" i="122" s="1"/>
  <c r="AI5" i="122"/>
  <c r="AN5" i="122" s="1"/>
  <c r="AI36" i="122"/>
  <c r="AN36" i="122" s="1"/>
  <c r="AG36" i="122"/>
  <c r="AL36" i="122" s="1"/>
  <c r="AH39" i="122"/>
  <c r="AM39" i="122" s="1"/>
  <c r="AI39" i="122"/>
  <c r="AN39" i="122" s="1"/>
  <c r="AH96" i="122"/>
  <c r="AM96" i="122" s="1"/>
  <c r="AG96" i="122"/>
  <c r="AL96" i="122" s="1"/>
  <c r="AG31" i="122"/>
  <c r="AL31" i="122" s="1"/>
  <c r="AH31" i="122"/>
  <c r="AM31" i="122" s="1"/>
  <c r="AF8" i="122"/>
  <c r="AK8" i="122" s="1"/>
  <c r="AG8" i="122"/>
  <c r="AL8" i="122" s="1"/>
  <c r="AI78" i="122"/>
  <c r="AN78" i="122" s="1"/>
  <c r="AG78" i="122"/>
  <c r="AL78" i="122" s="1"/>
  <c r="AF78" i="122"/>
  <c r="AK78" i="122" s="1"/>
  <c r="AH78" i="122"/>
  <c r="AM78" i="122" s="1"/>
  <c r="AH91" i="122"/>
  <c r="AM91" i="122" s="1"/>
  <c r="AG91" i="122"/>
  <c r="AL91" i="122" s="1"/>
  <c r="AF91" i="122"/>
  <c r="AK91" i="122" s="1"/>
  <c r="AI91" i="122"/>
  <c r="AN91" i="122" s="1"/>
  <c r="AF97" i="122"/>
  <c r="AK97" i="122" s="1"/>
  <c r="AG97" i="122"/>
  <c r="AL97" i="122" s="1"/>
  <c r="AG68" i="122"/>
  <c r="AL68" i="122" s="1"/>
  <c r="AF68" i="122"/>
  <c r="AK68" i="122" s="1"/>
  <c r="AF65" i="122"/>
  <c r="AK65" i="122" s="1"/>
  <c r="AI65" i="122"/>
  <c r="AN65" i="122" s="1"/>
  <c r="AG23" i="122"/>
  <c r="AL23" i="122" s="1"/>
  <c r="AH23" i="122"/>
  <c r="AM23" i="122" s="1"/>
  <c r="AH111" i="122"/>
  <c r="AM111" i="122" s="1"/>
  <c r="AG111" i="122"/>
  <c r="AL111" i="122" s="1"/>
  <c r="AF111" i="122"/>
  <c r="AK111" i="122" s="1"/>
  <c r="AI111" i="122"/>
  <c r="AN111" i="122" s="1"/>
  <c r="AI71" i="122"/>
  <c r="AN71" i="122" s="1"/>
  <c r="AF71" i="122"/>
  <c r="AK71" i="122" s="1"/>
  <c r="AI89" i="122"/>
  <c r="AN89" i="122" s="1"/>
  <c r="AH89" i="122"/>
  <c r="AM89" i="122" s="1"/>
  <c r="AG52" i="122"/>
  <c r="AL52" i="122" s="1"/>
  <c r="AF52" i="122"/>
  <c r="AK52" i="122" s="1"/>
  <c r="AI52" i="122"/>
  <c r="AN52" i="122" s="1"/>
  <c r="AG57" i="122"/>
  <c r="AL57" i="122" s="1"/>
  <c r="AI57" i="122"/>
  <c r="AN57" i="122" s="1"/>
  <c r="AH21" i="122"/>
  <c r="AM21" i="122" s="1"/>
  <c r="AI21" i="122"/>
  <c r="AN21" i="122" s="1"/>
  <c r="AF75" i="122"/>
  <c r="AK75" i="122" s="1"/>
  <c r="AI75" i="122"/>
  <c r="AN75" i="122" s="1"/>
  <c r="AF42" i="122"/>
  <c r="AK42" i="122" s="1"/>
  <c r="AG42" i="122"/>
  <c r="AL42" i="122" s="1"/>
  <c r="AG12" i="122"/>
  <c r="AL12" i="122" s="1"/>
  <c r="AF12" i="122"/>
  <c r="AK12" i="122" s="1"/>
  <c r="AF89" i="122"/>
  <c r="AK89" i="122" s="1"/>
  <c r="AI87" i="122"/>
  <c r="AN87" i="122" s="1"/>
  <c r="AG87" i="122"/>
  <c r="AL87" i="122" s="1"/>
  <c r="AH99" i="122"/>
  <c r="AM99" i="122" s="1"/>
  <c r="AG99" i="122"/>
  <c r="AL99" i="122" s="1"/>
  <c r="AF99" i="122"/>
  <c r="AK99" i="122" s="1"/>
  <c r="AI99" i="122"/>
  <c r="AN99" i="122" s="1"/>
  <c r="AF73" i="122"/>
  <c r="AK73" i="122" s="1"/>
  <c r="AH73" i="122"/>
  <c r="AM73" i="122" s="1"/>
  <c r="AH69" i="122"/>
  <c r="AM69" i="122" s="1"/>
  <c r="AI69" i="122"/>
  <c r="AN69" i="122" s="1"/>
  <c r="AH30" i="122"/>
  <c r="AM30" i="122" s="1"/>
  <c r="AI30" i="122"/>
  <c r="AN30" i="122" s="1"/>
  <c r="AF19" i="122"/>
  <c r="AK19" i="122" s="1"/>
  <c r="AG19" i="122"/>
  <c r="AL19" i="122" s="1"/>
  <c r="AF108" i="122"/>
  <c r="AK108" i="122" s="1"/>
  <c r="AG108" i="122"/>
  <c r="AL108" i="122" s="1"/>
  <c r="AI108" i="122"/>
  <c r="AN108" i="122" s="1"/>
  <c r="AH108" i="122"/>
  <c r="AM108" i="122" s="1"/>
  <c r="C23" i="123" l="1"/>
  <c r="B2" i="146" s="1"/>
  <c r="C25" i="123"/>
  <c r="B4" i="146" s="1"/>
  <c r="B4" i="148" s="1"/>
  <c r="C28" i="123"/>
  <c r="B7" i="146" s="1"/>
  <c r="B7" i="148" s="1"/>
  <c r="C27" i="123"/>
  <c r="B6" i="146" s="1"/>
  <c r="B6" i="148" s="1"/>
  <c r="C24" i="123"/>
  <c r="B3" i="146" s="1"/>
  <c r="B3" i="148" s="1"/>
  <c r="C33" i="123"/>
  <c r="B12" i="146" s="1"/>
  <c r="B12" i="148" s="1"/>
  <c r="C29" i="123"/>
  <c r="B8" i="146" s="1"/>
  <c r="B8" i="148" s="1"/>
  <c r="C30" i="123"/>
  <c r="B9" i="146" s="1"/>
  <c r="B9" i="148" s="1"/>
  <c r="C32" i="123"/>
  <c r="B11" i="146" s="1"/>
  <c r="B11" i="148" s="1"/>
  <c r="C31" i="123"/>
  <c r="B10" i="146" s="1"/>
  <c r="B10" i="148" s="1"/>
  <c r="C26" i="123"/>
  <c r="B5" i="146" s="1"/>
  <c r="B5" i="148" s="1"/>
  <c r="I11" i="122"/>
  <c r="K5" i="122"/>
  <c r="J6" i="122"/>
  <c r="I6" i="122"/>
  <c r="AN2006" i="122"/>
  <c r="AL2007" i="122"/>
  <c r="AN2007" i="122"/>
  <c r="J12" i="122"/>
  <c r="AL2006" i="122"/>
  <c r="AM2007" i="122"/>
  <c r="H12" i="122"/>
  <c r="J5" i="122"/>
  <c r="H11" i="122"/>
  <c r="H5" i="122"/>
  <c r="I12" i="122"/>
  <c r="K6" i="122"/>
  <c r="AM2006" i="122"/>
  <c r="AK2006" i="122"/>
  <c r="I5" i="122"/>
  <c r="AK2007" i="122"/>
  <c r="H6" i="122"/>
  <c r="H10" i="122"/>
  <c r="B2" i="148" l="1"/>
  <c r="B13" i="148" s="1" a="1"/>
  <c r="B13" i="148" s="1"/>
  <c r="B13" i="146" a="1"/>
  <c r="B13" i="146" s="1"/>
</calcChain>
</file>

<file path=xl/sharedStrings.xml><?xml version="1.0" encoding="utf-8"?>
<sst xmlns="http://schemas.openxmlformats.org/spreadsheetml/2006/main" count="29984" uniqueCount="10362">
  <si>
    <t>MSCI Emerging Markets</t>
  </si>
  <si>
    <t>ML Global HY</t>
  </si>
  <si>
    <t>MSCI Europe</t>
  </si>
  <si>
    <t>MSCI North America</t>
  </si>
  <si>
    <t>MSCI Pacific</t>
  </si>
  <si>
    <t>Asset Class</t>
  </si>
  <si>
    <t>PESI</t>
  </si>
  <si>
    <t>naive</t>
  </si>
  <si>
    <t>view</t>
  </si>
  <si>
    <t xml:space="preserve">E(r) </t>
  </si>
  <si>
    <t>s</t>
  </si>
  <si>
    <t>Weights</t>
  </si>
  <si>
    <t>PORTFOLIO</t>
  </si>
  <si>
    <t>Rand</t>
  </si>
  <si>
    <t>MODELLO MONTECARLO</t>
  </si>
  <si>
    <t>DATI DA UNIFORME (0;1)</t>
  </si>
  <si>
    <t>Calcolare valore della Norm standardizzata</t>
  </si>
  <si>
    <t>calcola norm stand con correlazioni</t>
  </si>
  <si>
    <t>Simulazioni finali</t>
  </si>
  <si>
    <t>Cholesky</t>
  </si>
  <si>
    <t>MSCI USA</t>
  </si>
  <si>
    <t>MSCI Japan</t>
  </si>
  <si>
    <t>MSCI EM</t>
  </si>
  <si>
    <t>From ESTIMATION……</t>
  </si>
  <si>
    <t>…. To SIMULATION</t>
  </si>
  <si>
    <t xml:space="preserve">E(R) </t>
  </si>
  <si>
    <t>HIGH CONFIDENCE</t>
  </si>
  <si>
    <t>Rend. Sim</t>
  </si>
  <si>
    <t>Rischi Sim.</t>
  </si>
  <si>
    <t>Wmn</t>
  </si>
  <si>
    <t>S</t>
  </si>
  <si>
    <t>rf</t>
  </si>
  <si>
    <t>lambda</t>
  </si>
  <si>
    <t>t</t>
  </si>
  <si>
    <t>Rend BL</t>
  </si>
  <si>
    <t>t*S</t>
  </si>
  <si>
    <t>P</t>
  </si>
  <si>
    <t>Q</t>
  </si>
  <si>
    <t>C</t>
  </si>
  <si>
    <t>W</t>
  </si>
  <si>
    <t>rand numb</t>
  </si>
  <si>
    <t>simul returns</t>
  </si>
  <si>
    <r>
      <rPr>
        <sz val="10"/>
        <rFont val="Symbol"/>
        <family val="1"/>
        <charset val="2"/>
      </rPr>
      <t>P</t>
    </r>
    <r>
      <rPr>
        <sz val="10"/>
        <rFont val="MS Sans Serif"/>
        <family val="2"/>
      </rPr>
      <t xml:space="preserve"> MN</t>
    </r>
  </si>
  <si>
    <t>ISIN</t>
  </si>
  <si>
    <t>BB Ticker</t>
  </si>
  <si>
    <t>Name</t>
  </si>
  <si>
    <t>Gics Sector</t>
  </si>
  <si>
    <t>Gics Industry Group</t>
  </si>
  <si>
    <t>Gics Industry</t>
  </si>
  <si>
    <t>Country</t>
  </si>
  <si>
    <t>Currency</t>
  </si>
  <si>
    <t>Weight</t>
  </si>
  <si>
    <t>Sectors</t>
  </si>
  <si>
    <t>US0378331005</t>
  </si>
  <si>
    <t>AAPL UW</t>
  </si>
  <si>
    <t>APPLE INC</t>
  </si>
  <si>
    <t>Information Technology</t>
  </si>
  <si>
    <t>Technology Hardware &amp; Equipmen</t>
  </si>
  <si>
    <t>Computers &amp; Peripherals</t>
  </si>
  <si>
    <t>UNITED STATES</t>
  </si>
  <si>
    <t>USD</t>
  </si>
  <si>
    <t>US30231G1022</t>
  </si>
  <si>
    <t>XOM UN</t>
  </si>
  <si>
    <t>EXXON MOBIL CORP</t>
  </si>
  <si>
    <t>Energy</t>
  </si>
  <si>
    <t>Oil, Gas &amp; Consumable Fuels</t>
  </si>
  <si>
    <t>US5949181045</t>
  </si>
  <si>
    <t>MSFT UW</t>
  </si>
  <si>
    <t>MICROSOFT CORP</t>
  </si>
  <si>
    <t>Software &amp; Services</t>
  </si>
  <si>
    <t>Software</t>
  </si>
  <si>
    <t>Consumer Staples</t>
  </si>
  <si>
    <t>US4592001014</t>
  </si>
  <si>
    <t>IBM UN</t>
  </si>
  <si>
    <t>INTL BUSINESS MACHINES CORP</t>
  </si>
  <si>
    <t>IT Services</t>
  </si>
  <si>
    <t>Industrials</t>
  </si>
  <si>
    <t>US1667641005</t>
  </si>
  <si>
    <t>CVX UN</t>
  </si>
  <si>
    <t>CHEVRON CORP</t>
  </si>
  <si>
    <t>Telecommunication Services</t>
  </si>
  <si>
    <t>CH0038863350</t>
  </si>
  <si>
    <t>NESN VX</t>
  </si>
  <si>
    <t>NESTLE SA-REG</t>
  </si>
  <si>
    <t>Food Beverage &amp; Tobacco</t>
  </si>
  <si>
    <t>Food Products</t>
  </si>
  <si>
    <t>SWITZERLAND</t>
  </si>
  <si>
    <t>CHF</t>
  </si>
  <si>
    <t>Health Care</t>
  </si>
  <si>
    <t>US3696041033</t>
  </si>
  <si>
    <t>GE UN</t>
  </si>
  <si>
    <t>GENERAL ELECTRIC CO</t>
  </si>
  <si>
    <t>Capital Goods</t>
  </si>
  <si>
    <t>Industrial Conglomerates</t>
  </si>
  <si>
    <t>Financials</t>
  </si>
  <si>
    <t>US7427181091</t>
  </si>
  <si>
    <t>PG UN</t>
  </si>
  <si>
    <t>PROCTER &amp; GAMBLE CO/THE</t>
  </si>
  <si>
    <t>Household &amp; Personal Products</t>
  </si>
  <si>
    <t>Household Products</t>
  </si>
  <si>
    <t>Materials</t>
  </si>
  <si>
    <t>US00206R1023</t>
  </si>
  <si>
    <t>T UN</t>
  </si>
  <si>
    <t>AT&amp;T INC</t>
  </si>
  <si>
    <t>Diversified Telecommunication</t>
  </si>
  <si>
    <t>Consumer Discretionary</t>
  </si>
  <si>
    <t>US4781601046</t>
  </si>
  <si>
    <t>JNJ UN</t>
  </si>
  <si>
    <t>JOHNSON &amp; JOHNSON</t>
  </si>
  <si>
    <t>Pharmaceuticals, Biotechnology</t>
  </si>
  <si>
    <t>Pharmaceuticals</t>
  </si>
  <si>
    <t>Utilities</t>
  </si>
  <si>
    <t>US7170811035</t>
  </si>
  <si>
    <t>PFE UN</t>
  </si>
  <si>
    <t>PFIZER INC</t>
  </si>
  <si>
    <t>GB0005405286</t>
  </si>
  <si>
    <t>HSBA LN</t>
  </si>
  <si>
    <t>HSBC HOLDINGS PLC</t>
  </si>
  <si>
    <t>Banks</t>
  </si>
  <si>
    <t>Commercial Banks</t>
  </si>
  <si>
    <t>BRITAIN</t>
  </si>
  <si>
    <t>GBp</t>
  </si>
  <si>
    <t>Currencies</t>
  </si>
  <si>
    <t>US38259P5089</t>
  </si>
  <si>
    <t>GOOG UW</t>
  </si>
  <si>
    <t>GOOGLE INC-CL A</t>
  </si>
  <si>
    <t>Internet Software &amp; Services</t>
  </si>
  <si>
    <t>US9497461015</t>
  </si>
  <si>
    <t>WFC UN</t>
  </si>
  <si>
    <t>WELLS FARGO &amp; CO</t>
  </si>
  <si>
    <t>US46625H1005</t>
  </si>
  <si>
    <t>JPM UN</t>
  </si>
  <si>
    <t>JPMORGAN CHASE &amp; CO</t>
  </si>
  <si>
    <t>Diversified Financials</t>
  </si>
  <si>
    <t>Diversified Financial Services</t>
  </si>
  <si>
    <t>GB0007980591</t>
  </si>
  <si>
    <t>BP/ LN</t>
  </si>
  <si>
    <t>BP PLC</t>
  </si>
  <si>
    <t>AUD</t>
  </si>
  <si>
    <t>US7181721090</t>
  </si>
  <si>
    <t>PM UN</t>
  </si>
  <si>
    <t>PHILIP MORRIS INTERNATIONAL</t>
  </si>
  <si>
    <t>Tobacco</t>
  </si>
  <si>
    <t>EUR</t>
  </si>
  <si>
    <t>US1912161007</t>
  </si>
  <si>
    <t>KO UN</t>
  </si>
  <si>
    <t>COCA-COLA CO/THE</t>
  </si>
  <si>
    <t>Beverages</t>
  </si>
  <si>
    <t>KRW</t>
  </si>
  <si>
    <t>US4581401001</t>
  </si>
  <si>
    <t>INTC UW</t>
  </si>
  <si>
    <t>INTEL CORP</t>
  </si>
  <si>
    <t>Semiconductors &amp; Semiconductor</t>
  </si>
  <si>
    <t>JPY</t>
  </si>
  <si>
    <t>GB00B16GWD56</t>
  </si>
  <si>
    <t>VOD LN</t>
  </si>
  <si>
    <t>VODAFONE GROUP PLC</t>
  </si>
  <si>
    <t>Wireless Telecommunication Ser</t>
  </si>
  <si>
    <t>CAD</t>
  </si>
  <si>
    <t>GB00B03MLX29</t>
  </si>
  <si>
    <t>RDSA LN</t>
  </si>
  <si>
    <t>ROYAL DUTCH SHELL PLC-A SHS</t>
  </si>
  <si>
    <t>RUB</t>
  </si>
  <si>
    <t>CH0012005267</t>
  </si>
  <si>
    <t>NOVN VX</t>
  </si>
  <si>
    <t>NOVARTIS AG-REG</t>
  </si>
  <si>
    <t>TWD</t>
  </si>
  <si>
    <t>AU000000BHP4</t>
  </si>
  <si>
    <t>BHP AT</t>
  </si>
  <si>
    <t>BHP BILLITON LTD</t>
  </si>
  <si>
    <t>Metals &amp; Mining</t>
  </si>
  <si>
    <t>AUSTRALIA</t>
  </si>
  <si>
    <t>HKD</t>
  </si>
  <si>
    <t>CH0012032048</t>
  </si>
  <si>
    <t>ROG VX</t>
  </si>
  <si>
    <t>ROCHE HOLDING AG-GENUSSCHEIN</t>
  </si>
  <si>
    <t>DKK</t>
  </si>
  <si>
    <t>FR0000120271</t>
  </si>
  <si>
    <t>FP FP</t>
  </si>
  <si>
    <t>TOTAL SA</t>
  </si>
  <si>
    <t>FRANCE</t>
  </si>
  <si>
    <t>BRL</t>
  </si>
  <si>
    <t>KR7005930003</t>
  </si>
  <si>
    <t>005930 KP</t>
  </si>
  <si>
    <t>SAMSUNG ELECTRONICS CO LTD</t>
  </si>
  <si>
    <t>SOUTH KOREA</t>
  </si>
  <si>
    <t>MXN</t>
  </si>
  <si>
    <t>US68389X1054</t>
  </si>
  <si>
    <t>ORCL UW</t>
  </si>
  <si>
    <t>ORACLE CORP</t>
  </si>
  <si>
    <t>ILs</t>
  </si>
  <si>
    <t>US58933Y1055</t>
  </si>
  <si>
    <t>MRK UN</t>
  </si>
  <si>
    <t>MERCK &amp; CO. INC.</t>
  </si>
  <si>
    <t>SEK</t>
  </si>
  <si>
    <t>JP3633400001</t>
  </si>
  <si>
    <t>7203 JT</t>
  </si>
  <si>
    <t>TOYOTA MOTOR CORP</t>
  </si>
  <si>
    <t>Automobiles &amp; Components</t>
  </si>
  <si>
    <t>Automobiles</t>
  </si>
  <si>
    <t>JAPAN</t>
  </si>
  <si>
    <t>NOK</t>
  </si>
  <si>
    <t>GB0009252882</t>
  </si>
  <si>
    <t>GSK LN</t>
  </si>
  <si>
    <t>GLAXOSMITHKLINE PLC</t>
  </si>
  <si>
    <t>ZAr</t>
  </si>
  <si>
    <t>US9311421039</t>
  </si>
  <si>
    <t>WMT UN</t>
  </si>
  <si>
    <t>WAL-MART STORES INC</t>
  </si>
  <si>
    <t>Food &amp; Staples Retailing</t>
  </si>
  <si>
    <t>INR</t>
  </si>
  <si>
    <t>US17275R1023</t>
  </si>
  <si>
    <t>CSCO UW</t>
  </si>
  <si>
    <t>CISCO SYSTEMS INC</t>
  </si>
  <si>
    <t>Communications Equipment</t>
  </si>
  <si>
    <t>SGD</t>
  </si>
  <si>
    <t>US92343V1044</t>
  </si>
  <si>
    <t>VZ UN</t>
  </si>
  <si>
    <t>VERIZON COMMUNICATIONS INC</t>
  </si>
  <si>
    <t>IDR</t>
  </si>
  <si>
    <t>AN8068571086</t>
  </si>
  <si>
    <t>SLB UN</t>
  </si>
  <si>
    <t>SCHLUMBERGER LTD</t>
  </si>
  <si>
    <t>Energy Equipment &amp; Services</t>
  </si>
  <si>
    <t>COP</t>
  </si>
  <si>
    <t>US7475251036</t>
  </si>
  <si>
    <t>QCOM UW</t>
  </si>
  <si>
    <t>QUALCOMM INC</t>
  </si>
  <si>
    <t>MYR</t>
  </si>
  <si>
    <t>US5801351017</t>
  </si>
  <si>
    <t>MCD UN</t>
  </si>
  <si>
    <t>MCDONALD'S CORP</t>
  </si>
  <si>
    <t>Consumer Services</t>
  </si>
  <si>
    <t>Hotels Restaurants &amp; Leisure</t>
  </si>
  <si>
    <t>THB</t>
  </si>
  <si>
    <t>GB0002875804</t>
  </si>
  <si>
    <t>BATS LN</t>
  </si>
  <si>
    <t>BRITISH AMERICAN TOBACCO PLC</t>
  </si>
  <si>
    <t>TRY</t>
  </si>
  <si>
    <t>GB00B03MM408</t>
  </si>
  <si>
    <t>RDSB LN</t>
  </si>
  <si>
    <t>ROYAL DUTCH SHELL PLC-B SHS</t>
  </si>
  <si>
    <t>CLP</t>
  </si>
  <si>
    <t>US20825C1045</t>
  </si>
  <si>
    <t>COP UN</t>
  </si>
  <si>
    <t>CONOCOPHILLIPS</t>
  </si>
  <si>
    <t>CZK</t>
  </si>
  <si>
    <t>US7134481081</t>
  </si>
  <si>
    <t>PEP UN</t>
  </si>
  <si>
    <t>PEPSICO INC</t>
  </si>
  <si>
    <t>PLN</t>
  </si>
  <si>
    <t>US1729674242</t>
  </si>
  <si>
    <t>C UN</t>
  </si>
  <si>
    <t>CITIGROUP INC</t>
  </si>
  <si>
    <t>HUF</t>
  </si>
  <si>
    <t>US0028241000</t>
  </si>
  <si>
    <t>ABT UN</t>
  </si>
  <si>
    <t>ABBOTT LABORATORIES</t>
  </si>
  <si>
    <t>EGP</t>
  </si>
  <si>
    <t>FR0000120578</t>
  </si>
  <si>
    <t>SAN FP</t>
  </si>
  <si>
    <t>SANOFI</t>
  </si>
  <si>
    <t>NZD</t>
  </si>
  <si>
    <t>US6745991058</t>
  </si>
  <si>
    <t>OXY UN</t>
  </si>
  <si>
    <t>OCCIDENTAL PETROLEUM CORP</t>
  </si>
  <si>
    <t>MAD</t>
  </si>
  <si>
    <t>AU000000CBA7</t>
  </si>
  <si>
    <t>CBA AT</t>
  </si>
  <si>
    <t>COMMONWEALTH BANK OF AUSTRAL</t>
  </si>
  <si>
    <t>PHP</t>
  </si>
  <si>
    <t>DE0007236101</t>
  </si>
  <si>
    <t>SIE GY</t>
  </si>
  <si>
    <t>SIEMENS AG-REG</t>
  </si>
  <si>
    <t>GERMANY</t>
  </si>
  <si>
    <t>PEN</t>
  </si>
  <si>
    <t>GB0008762899</t>
  </si>
  <si>
    <t>BG/ LN</t>
  </si>
  <si>
    <t>BG GROUP PLC</t>
  </si>
  <si>
    <t>CA7800871021</t>
  </si>
  <si>
    <t>RY CT</t>
  </si>
  <si>
    <t>ROYAL BANK OF CANADA</t>
  </si>
  <si>
    <t>CANADA</t>
  </si>
  <si>
    <t>Countries</t>
  </si>
  <si>
    <t>DE000BASF111</t>
  </si>
  <si>
    <t>BAS GY</t>
  </si>
  <si>
    <t>BASF SE</t>
  </si>
  <si>
    <t>Chemicals</t>
  </si>
  <si>
    <t>US0605051046</t>
  </si>
  <si>
    <t>BAC UN</t>
  </si>
  <si>
    <t>BANK OF AMERICA CORP</t>
  </si>
  <si>
    <t>GB0007188757</t>
  </si>
  <si>
    <t>RIO LN</t>
  </si>
  <si>
    <t>RIO TINTO PLC</t>
  </si>
  <si>
    <t>US4370761029</t>
  </si>
  <si>
    <t>HD UN</t>
  </si>
  <si>
    <t>HOME DEPOT INC</t>
  </si>
  <si>
    <t>Retailing</t>
  </si>
  <si>
    <t>Specialty Retail</t>
  </si>
  <si>
    <t>US2546871060</t>
  </si>
  <si>
    <t>DIS UN</t>
  </si>
  <si>
    <t>WALT DISNEY CO/THE</t>
  </si>
  <si>
    <t>Media</t>
  </si>
  <si>
    <t>US1491231015</t>
  </si>
  <si>
    <t>CAT UN</t>
  </si>
  <si>
    <t>CATERPILLAR INC</t>
  </si>
  <si>
    <t>Machinery</t>
  </si>
  <si>
    <t>CA8911605092</t>
  </si>
  <si>
    <t>TD CT</t>
  </si>
  <si>
    <t>TORONTO-DOMINION BANK</t>
  </si>
  <si>
    <t>US9130171096</t>
  </si>
  <si>
    <t>UTX UN</t>
  </si>
  <si>
    <t>UNITED TECHNOLOGIES CORP</t>
  </si>
  <si>
    <t>Aerospace &amp; Defense</t>
  </si>
  <si>
    <t>US0846707026</t>
  </si>
  <si>
    <t>BRK/B UN</t>
  </si>
  <si>
    <t>BERKSHIRE HATHAWAY INC-CL B</t>
  </si>
  <si>
    <t>Insurance</t>
  </si>
  <si>
    <t>RU0007661625</t>
  </si>
  <si>
    <t>GAZP RX</t>
  </si>
  <si>
    <t>GAZPROM OAO</t>
  </si>
  <si>
    <t>RUSSIA</t>
  </si>
  <si>
    <t>ES0113900J37</t>
  </si>
  <si>
    <t>SAN SQ</t>
  </si>
  <si>
    <t>BANCO SANTANDER SA</t>
  </si>
  <si>
    <t>SPAIN</t>
  </si>
  <si>
    <t>ES0178430E18</t>
  </si>
  <si>
    <t>TEF SQ</t>
  </si>
  <si>
    <t>TELEFONICA SA</t>
  </si>
  <si>
    <t>TAIWAN</t>
  </si>
  <si>
    <t>GB0000566504</t>
  </si>
  <si>
    <t>BLT LN</t>
  </si>
  <si>
    <t>BHP BILLITON PLC</t>
  </si>
  <si>
    <t>CHINA</t>
  </si>
  <si>
    <t>AU000000WBC1</t>
  </si>
  <si>
    <t>WBC AT</t>
  </si>
  <si>
    <t>WESTPAC BANKING CORP</t>
  </si>
  <si>
    <t>DENMARK</t>
  </si>
  <si>
    <t>TW0002330008</t>
  </si>
  <si>
    <t>2330 TT</t>
  </si>
  <si>
    <t>TAIWAN SEMICONDUCTOR MANUFAC</t>
  </si>
  <si>
    <t>BRAZIL</t>
  </si>
  <si>
    <t>JP3902900004</t>
  </si>
  <si>
    <t>8306 JT</t>
  </si>
  <si>
    <t>MITSUBISHI UFJ FINANCIAL GRO</t>
  </si>
  <si>
    <t>ITALY</t>
  </si>
  <si>
    <t>US0231351067</t>
  </si>
  <si>
    <t>AMZN UW</t>
  </si>
  <si>
    <t>AMAZON.COM INC</t>
  </si>
  <si>
    <t>Internet &amp; Catalog Retail</t>
  </si>
  <si>
    <t>NETHERLANDS</t>
  </si>
  <si>
    <t>HK0941009539</t>
  </si>
  <si>
    <t>941 HK</t>
  </si>
  <si>
    <t>CHINA MOBILE LTD</t>
  </si>
  <si>
    <t>BELGIUM</t>
  </si>
  <si>
    <t>US50075N1046</t>
  </si>
  <si>
    <t>KFT UN</t>
  </si>
  <si>
    <t>KRAFT FOODS INC-CLASS A</t>
  </si>
  <si>
    <t>MEXICO</t>
  </si>
  <si>
    <t>US02209S1033</t>
  </si>
  <si>
    <t>MO UN</t>
  </si>
  <si>
    <t>ALTRIA GROUP INC</t>
  </si>
  <si>
    <t>ISRAEL</t>
  </si>
  <si>
    <t>AU000000ANZ3</t>
  </si>
  <si>
    <t>ANZ AT</t>
  </si>
  <si>
    <t>AUST AND NZ BANKING GROUP</t>
  </si>
  <si>
    <t>SWEDEN</t>
  </si>
  <si>
    <t>JP3854600008</t>
  </si>
  <si>
    <t>7267 JT</t>
  </si>
  <si>
    <t>HONDA MOTOR CO LTD</t>
  </si>
  <si>
    <t>NORWAY</t>
  </si>
  <si>
    <t>DE0007164600</t>
  </si>
  <si>
    <t>SAP GY</t>
  </si>
  <si>
    <t>SAP AG</t>
  </si>
  <si>
    <t>HONG KONG</t>
  </si>
  <si>
    <t>GB0004082847</t>
  </si>
  <si>
    <t>STAN LN</t>
  </si>
  <si>
    <t>STANDARD CHARTERED PLC</t>
  </si>
  <si>
    <t>SOUTH AFRICA</t>
  </si>
  <si>
    <t>DE000BAY0017</t>
  </si>
  <si>
    <t>BAYN GY</t>
  </si>
  <si>
    <t>BAYER AG-REG</t>
  </si>
  <si>
    <t>INDIA</t>
  </si>
  <si>
    <t>US20030N1019</t>
  </si>
  <si>
    <t>CMCSA UW</t>
  </si>
  <si>
    <t>COMCAST CORP-CLASS A</t>
  </si>
  <si>
    <t>SINGAPORE</t>
  </si>
  <si>
    <t>US1266501006</t>
  </si>
  <si>
    <t>CVS UN</t>
  </si>
  <si>
    <t>CVS CAREMARK CORP</t>
  </si>
  <si>
    <t>FINLAND</t>
  </si>
  <si>
    <t>US92826C8394</t>
  </si>
  <si>
    <t>V UN</t>
  </si>
  <si>
    <t>VISA INC-CLASS A SHARES</t>
  </si>
  <si>
    <t>INDONESIA</t>
  </si>
  <si>
    <t>GB0009895292</t>
  </si>
  <si>
    <t>AZN LN</t>
  </si>
  <si>
    <t>ASTRAZENECA PLC</t>
  </si>
  <si>
    <t>IRELAND</t>
  </si>
  <si>
    <t>GB0002374006</t>
  </si>
  <si>
    <t>DGE LN</t>
  </si>
  <si>
    <t>DIAGEO PLC</t>
  </si>
  <si>
    <t>COLOMBIA</t>
  </si>
  <si>
    <t>US91324P1021</t>
  </si>
  <si>
    <t>UNH UN</t>
  </si>
  <si>
    <t>UNITEDHEALTH GROUP INC</t>
  </si>
  <si>
    <t>Health Care Equipment &amp; Servic</t>
  </si>
  <si>
    <t>Health Care Providers &amp; Servic</t>
  </si>
  <si>
    <t>MALAYSIA</t>
  </si>
  <si>
    <t>DK0060102614</t>
  </si>
  <si>
    <t>NOVOB DC</t>
  </si>
  <si>
    <t>NOVO NORDISK A/S-B</t>
  </si>
  <si>
    <t>THAILAND</t>
  </si>
  <si>
    <t>BRPETRACNPR6</t>
  </si>
  <si>
    <t>PETR4 BS</t>
  </si>
  <si>
    <t>PETROBRAS - PETROLEO BRAS-PR</t>
  </si>
  <si>
    <t>PERU</t>
  </si>
  <si>
    <t>US88579Y1010</t>
  </si>
  <si>
    <t>MMM UN</t>
  </si>
  <si>
    <t>3M CO</t>
  </si>
  <si>
    <t>TURKEY</t>
  </si>
  <si>
    <t>CA0641491075</t>
  </si>
  <si>
    <t>BNS CT</t>
  </si>
  <si>
    <t>BANK OF NOVA SCOTIA</t>
  </si>
  <si>
    <t>CHILE</t>
  </si>
  <si>
    <t>US2686481027</t>
  </si>
  <si>
    <t>EMC UN</t>
  </si>
  <si>
    <t>EMC CORP/MASS</t>
  </si>
  <si>
    <t>CZECH</t>
  </si>
  <si>
    <t>CA8672241079</t>
  </si>
  <si>
    <t>SU CT</t>
  </si>
  <si>
    <t>SUNCOR ENERGY INC</t>
  </si>
  <si>
    <t>POLAND</t>
  </si>
  <si>
    <t>US0258161092</t>
  </si>
  <si>
    <t>AXP UN</t>
  </si>
  <si>
    <t>AMERICAN EXPRESS CO</t>
  </si>
  <si>
    <t>Consumer Finance</t>
  </si>
  <si>
    <t>AUSTRIA</t>
  </si>
  <si>
    <t>US9113121068</t>
  </si>
  <si>
    <t>UPS UN</t>
  </si>
  <si>
    <t>UNITED PARCEL SERVICE-CL B</t>
  </si>
  <si>
    <t>Transportation</t>
  </si>
  <si>
    <t>Air Freight &amp; Logistics</t>
  </si>
  <si>
    <t>PORTUGAL</t>
  </si>
  <si>
    <t>US9029733048</t>
  </si>
  <si>
    <t>USB UN</t>
  </si>
  <si>
    <t>US BANCORP</t>
  </si>
  <si>
    <t>HUNGARY</t>
  </si>
  <si>
    <t>AU000000NAB4</t>
  </si>
  <si>
    <t>NAB AT</t>
  </si>
  <si>
    <t>NATIONAL AUSTRALIA BANK LTD</t>
  </si>
  <si>
    <t>EGYPT</t>
  </si>
  <si>
    <t>GB00B1XZS820</t>
  </si>
  <si>
    <t>AAL LN</t>
  </si>
  <si>
    <t>ANGLO AMERICAN PLC</t>
  </si>
  <si>
    <t>NEW ZEALAND</t>
  </si>
  <si>
    <t>IT0003132476</t>
  </si>
  <si>
    <t>ENI IM</t>
  </si>
  <si>
    <t>ENI SPA</t>
  </si>
  <si>
    <t>GREECE</t>
  </si>
  <si>
    <t>DE0008404005</t>
  </si>
  <si>
    <t>ALV GY</t>
  </si>
  <si>
    <t>ALLIANZ SE-REG</t>
  </si>
  <si>
    <t>MOROCCO</t>
  </si>
  <si>
    <t>US38141G1040</t>
  </si>
  <si>
    <t>GS UN</t>
  </si>
  <si>
    <t>GOLDMAN SACHS GROUP INC</t>
  </si>
  <si>
    <t>Capital Markets</t>
  </si>
  <si>
    <t>PHILIPPINES</t>
  </si>
  <si>
    <t>DE0007100000</t>
  </si>
  <si>
    <t>DAI GY</t>
  </si>
  <si>
    <t>DAIMLER AG-REGISTERED SHARES</t>
  </si>
  <si>
    <t>US1101221083</t>
  </si>
  <si>
    <t>BMY UN</t>
  </si>
  <si>
    <t>BRISTOL-MYERS SQUIBB CO</t>
  </si>
  <si>
    <t>NL0000009355</t>
  </si>
  <si>
    <t>UNA NA</t>
  </si>
  <si>
    <t>UNILEVER NV-CVA</t>
  </si>
  <si>
    <t>BE0003793107</t>
  </si>
  <si>
    <t>ABI BB</t>
  </si>
  <si>
    <t>ANHEUSER-BUSCH INBEV NV</t>
  </si>
  <si>
    <t>US0311621009</t>
  </si>
  <si>
    <t>AMGN UW</t>
  </si>
  <si>
    <t>AMGEN INC</t>
  </si>
  <si>
    <t>Biotechnology</t>
  </si>
  <si>
    <t>US9078181081</t>
  </si>
  <si>
    <t>UNP UN</t>
  </si>
  <si>
    <t>UNION PACIFIC CORP</t>
  </si>
  <si>
    <t>Road &amp; Rail</t>
  </si>
  <si>
    <t>US0970231058</t>
  </si>
  <si>
    <t>BA UN</t>
  </si>
  <si>
    <t>BOEING CO/THE</t>
  </si>
  <si>
    <t>US4282361033</t>
  </si>
  <si>
    <t>HPQ UN</t>
  </si>
  <si>
    <t>HEWLETT-PACKARD CO</t>
  </si>
  <si>
    <t>JP3242800005</t>
  </si>
  <si>
    <t>7751 JT</t>
  </si>
  <si>
    <t>CANON INC</t>
  </si>
  <si>
    <t>Office Electronics</t>
  </si>
  <si>
    <t>CH0024899483</t>
  </si>
  <si>
    <t>UBSN VX</t>
  </si>
  <si>
    <t>UBS AG-REG</t>
  </si>
  <si>
    <t>CNE1000002H1</t>
  </si>
  <si>
    <t>939 HK</t>
  </si>
  <si>
    <t>CHINA CONSTRUCTION BANK-H</t>
  </si>
  <si>
    <t>BRVALEACNPA3</t>
  </si>
  <si>
    <t>VALE5 BS</t>
  </si>
  <si>
    <t>VALE SA-PREF</t>
  </si>
  <si>
    <t>BRITUBACNPR1</t>
  </si>
  <si>
    <t>ITUB4 BS</t>
  </si>
  <si>
    <t>ITAU UNIBANCO HOLDING S-PREF</t>
  </si>
  <si>
    <t>MXP001691213</t>
  </si>
  <si>
    <t>AMXL MM</t>
  </si>
  <si>
    <t>AMERICA MOVIL SAB DE C-SER L</t>
  </si>
  <si>
    <t>CA0679011084</t>
  </si>
  <si>
    <t>ABX CT</t>
  </si>
  <si>
    <t>BARRICK GOLD CORP</t>
  </si>
  <si>
    <t>US2635341090</t>
  </si>
  <si>
    <t>DD UN</t>
  </si>
  <si>
    <t>DU PONT (E.I.) DE NEMOURS</t>
  </si>
  <si>
    <t>FR0000131104</t>
  </si>
  <si>
    <t>BNP FP</t>
  </si>
  <si>
    <t>BNP PARIBAS</t>
  </si>
  <si>
    <t>JP3890350006</t>
  </si>
  <si>
    <t>8316 JT</t>
  </si>
  <si>
    <t>SUMITOMO MITSUI FINANCIAL GR</t>
  </si>
  <si>
    <t>US57636Q1040</t>
  </si>
  <si>
    <t>MA UN</t>
  </si>
  <si>
    <t>MASTERCARD INC-CLASS A</t>
  </si>
  <si>
    <t>GB0031348658</t>
  </si>
  <si>
    <t>BARC LN</t>
  </si>
  <si>
    <t>BARCLAYS PLC</t>
  </si>
  <si>
    <t>US1941621039</t>
  </si>
  <si>
    <t>CL UN</t>
  </si>
  <si>
    <t>COLGATE-PALMOLIVE CO</t>
  </si>
  <si>
    <t>CH0012221716</t>
  </si>
  <si>
    <t>ABBN VX</t>
  </si>
  <si>
    <t>ABB LTD-REG</t>
  </si>
  <si>
    <t>Electrical Equipment</t>
  </si>
  <si>
    <t>CNE1000003G1</t>
  </si>
  <si>
    <t>1398 HK</t>
  </si>
  <si>
    <t>IND &amp; COMM BK OF CHINA-H</t>
  </si>
  <si>
    <t>BRPETRACNOR9</t>
  </si>
  <si>
    <t>PETR3 BS</t>
  </si>
  <si>
    <t>PETROBRAS - PETROLEO BRAS</t>
  </si>
  <si>
    <t>US4385161066</t>
  </si>
  <si>
    <t>HON UN</t>
  </si>
  <si>
    <t>HONEYWELL INTERNATIONAL INC</t>
  </si>
  <si>
    <t>US3453708600</t>
  </si>
  <si>
    <t>F UN</t>
  </si>
  <si>
    <t>FORD MOTOR CO</t>
  </si>
  <si>
    <t>DE0005140008</t>
  </si>
  <si>
    <t>DBK GY</t>
  </si>
  <si>
    <t>DEUTSCHE BANK AG-REGISTERED</t>
  </si>
  <si>
    <t>FR0000121014</t>
  </si>
  <si>
    <t>MC FP</t>
  </si>
  <si>
    <t>LVMH MOET HENNESSY LOUIS VUI</t>
  </si>
  <si>
    <t>Consumer Durables &amp; Apparel</t>
  </si>
  <si>
    <t>Textiles, Apparel &amp; Luxury Goo</t>
  </si>
  <si>
    <t>IL0006290147</t>
  </si>
  <si>
    <t>TEVA IT</t>
  </si>
  <si>
    <t>TEVA PHARMACEUTICAL IND LTD</t>
  </si>
  <si>
    <t>US0325111070</t>
  </si>
  <si>
    <t>APC UN</t>
  </si>
  <si>
    <t>ANADARKO PETROLEUM CORP</t>
  </si>
  <si>
    <t>GB00B10RZP78</t>
  </si>
  <si>
    <t>ULVR LN</t>
  </si>
  <si>
    <t>UNILEVER PLC</t>
  </si>
  <si>
    <t>DE000ENAG999</t>
  </si>
  <si>
    <t>EOAN GY</t>
  </si>
  <si>
    <t>E.ON AG</t>
  </si>
  <si>
    <t>Electric Utilities</t>
  </si>
  <si>
    <t>US2786421030</t>
  </si>
  <si>
    <t>EBAY UW</t>
  </si>
  <si>
    <t>EBAY INC</t>
  </si>
  <si>
    <t>US0374111054</t>
  </si>
  <si>
    <t>APA UN</t>
  </si>
  <si>
    <t>APACHE CORP</t>
  </si>
  <si>
    <t>US61166W1018</t>
  </si>
  <si>
    <t>MON UN</t>
  </si>
  <si>
    <t>MONSANTO CO</t>
  </si>
  <si>
    <t>ES0113211835</t>
  </si>
  <si>
    <t>BBVA SQ</t>
  </si>
  <si>
    <t>BANCO BILBAO VIZCAYA ARGENTA</t>
  </si>
  <si>
    <t>HK0883013259</t>
  </si>
  <si>
    <t>883 HK</t>
  </si>
  <si>
    <t>CNOOC LTD</t>
  </si>
  <si>
    <t>CA1363851017</t>
  </si>
  <si>
    <t>CNQ CT</t>
  </si>
  <si>
    <t>CANADIAN NATURAL RESOURCES</t>
  </si>
  <si>
    <t>US5324571083</t>
  </si>
  <si>
    <t>LLY UN</t>
  </si>
  <si>
    <t>ELI LILLY &amp; CO</t>
  </si>
  <si>
    <t>US59156R1086</t>
  </si>
  <si>
    <t>MET UN</t>
  </si>
  <si>
    <t>METLIFE INC</t>
  </si>
  <si>
    <t>GB0008847096</t>
  </si>
  <si>
    <t>TSCO LN</t>
  </si>
  <si>
    <t>TESCO PLC</t>
  </si>
  <si>
    <t>US5850551061</t>
  </si>
  <si>
    <t>MDT UN</t>
  </si>
  <si>
    <t>MEDTRONIC INC</t>
  </si>
  <si>
    <t>Health Care Equipment &amp; Suppli</t>
  </si>
  <si>
    <t>US35671D8570</t>
  </si>
  <si>
    <t>FCX UN</t>
  </si>
  <si>
    <t>FREEPORT-MCMORAN COPPER</t>
  </si>
  <si>
    <t>GB0004544929</t>
  </si>
  <si>
    <t>IMT LN</t>
  </si>
  <si>
    <t>IMPERIAL TOBACCO GROUP PLC</t>
  </si>
  <si>
    <t>CA73755L1076</t>
  </si>
  <si>
    <t>POT CT</t>
  </si>
  <si>
    <t>POTASH CORP OF SASKATCHEWAN</t>
  </si>
  <si>
    <t>US8288061091</t>
  </si>
  <si>
    <t>SPG UN</t>
  </si>
  <si>
    <t>SIMON PROPERTY GROUP INC</t>
  </si>
  <si>
    <t>Real Estate</t>
  </si>
  <si>
    <t>Real Estate Investment Trusts</t>
  </si>
  <si>
    <t>GB0031411001</t>
  </si>
  <si>
    <t>XTA LN</t>
  </si>
  <si>
    <t>XSTRATA PLC</t>
  </si>
  <si>
    <t>FR0000120644</t>
  </si>
  <si>
    <t>BN FP</t>
  </si>
  <si>
    <t>DANONE</t>
  </si>
  <si>
    <t>US2605431038</t>
  </si>
  <si>
    <t>DOW UN</t>
  </si>
  <si>
    <t>DOW CHEMICAL CO/THE</t>
  </si>
  <si>
    <t>CA3809564097</t>
  </si>
  <si>
    <t>G CT</t>
  </si>
  <si>
    <t>GOLDCORP INC</t>
  </si>
  <si>
    <t>US8873173038</t>
  </si>
  <si>
    <t>TWX UN</t>
  </si>
  <si>
    <t>TIME WARNER INC</t>
  </si>
  <si>
    <t>GB0004835483</t>
  </si>
  <si>
    <t>SAB LN</t>
  </si>
  <si>
    <t>SABMILLER PLC</t>
  </si>
  <si>
    <t>US6541061031</t>
  </si>
  <si>
    <t>NKE UN</t>
  </si>
  <si>
    <t>NIKE INC -CL B</t>
  </si>
  <si>
    <t>US8825081040</t>
  </si>
  <si>
    <t>TXN UW</t>
  </si>
  <si>
    <t>TEXAS INSTRUMENTS INC</t>
  </si>
  <si>
    <t>IE00B4BNMY34</t>
  </si>
  <si>
    <t>ACN UN</t>
  </si>
  <si>
    <t>ACCENTURE PLC-CL A</t>
  </si>
  <si>
    <t>JP3885780001</t>
  </si>
  <si>
    <t>8411 JT</t>
  </si>
  <si>
    <t>MIZUHO FINANCIAL GROUP INC</t>
  </si>
  <si>
    <t>US8425871071</t>
  </si>
  <si>
    <t>SO UN</t>
  </si>
  <si>
    <t>SOUTHERN CO/THE</t>
  </si>
  <si>
    <t>US22160K1051</t>
  </si>
  <si>
    <t>COST UW</t>
  </si>
  <si>
    <t>COSTCO WHOLESALE CORP</t>
  </si>
  <si>
    <t>CA0636711016</t>
  </si>
  <si>
    <t>BMO CT</t>
  </si>
  <si>
    <t>BANK OF MONTREAL</t>
  </si>
  <si>
    <t>US2910111044</t>
  </si>
  <si>
    <t>EMR UN</t>
  </si>
  <si>
    <t>EMERSON ELECTRIC CO</t>
  </si>
  <si>
    <t>FR0000120073</t>
  </si>
  <si>
    <t>AI FP</t>
  </si>
  <si>
    <t>AIR LIQUIDE SA</t>
  </si>
  <si>
    <t>SE0000106270</t>
  </si>
  <si>
    <t>HMB SS</t>
  </si>
  <si>
    <t>HENNES &amp; MAURITZ AB-B SHS</t>
  </si>
  <si>
    <t>CH0011075394</t>
  </si>
  <si>
    <t>ZURN VX</t>
  </si>
  <si>
    <t>ZURICH FINANCIAL SERVICES AG</t>
  </si>
  <si>
    <t>GB00B08SNH34</t>
  </si>
  <si>
    <t>NG/ LN</t>
  </si>
  <si>
    <t>NATIONAL GRID PLC</t>
  </si>
  <si>
    <t>Multi-Utilities</t>
  </si>
  <si>
    <t>US87612E1064</t>
  </si>
  <si>
    <t>TGT UN</t>
  </si>
  <si>
    <t>TARGET CORP</t>
  </si>
  <si>
    <t>Multiline Retail</t>
  </si>
  <si>
    <t>US65248E1047</t>
  </si>
  <si>
    <t>NWSA UW</t>
  </si>
  <si>
    <t>NEWS CORP-CL A</t>
  </si>
  <si>
    <t>US8552441094</t>
  </si>
  <si>
    <t>SBUX UW</t>
  </si>
  <si>
    <t>STARBUCKS CORP</t>
  </si>
  <si>
    <t>JP3463000004</t>
  </si>
  <si>
    <t>4502 JT</t>
  </si>
  <si>
    <t>TAKEDA PHARMACEUTICAL CO LTD</t>
  </si>
  <si>
    <t>US5486611073</t>
  </si>
  <si>
    <t>LOW UN</t>
  </si>
  <si>
    <t>LOWE'S COS INC</t>
  </si>
  <si>
    <t>US3755581036</t>
  </si>
  <si>
    <t>GILD UW</t>
  </si>
  <si>
    <t>GILEAD SCIENCES INC</t>
  </si>
  <si>
    <t>US6370711011</t>
  </si>
  <si>
    <t>NOV UN</t>
  </si>
  <si>
    <t>NATIONAL OILWELL VARCO INC</t>
  </si>
  <si>
    <t>CA1363751027</t>
  </si>
  <si>
    <t>CNR CT</t>
  </si>
  <si>
    <t>CANADIAN NATL RAILWAY CO</t>
  </si>
  <si>
    <t>JP3802400006</t>
  </si>
  <si>
    <t>6954 JT</t>
  </si>
  <si>
    <t>FANUC CORP</t>
  </si>
  <si>
    <t>BRBBDCACNPR8</t>
  </si>
  <si>
    <t>BBDC4 BS</t>
  </si>
  <si>
    <t>BANCO BRADESCO SA-PREF</t>
  </si>
  <si>
    <t>JP3898400001</t>
  </si>
  <si>
    <t>8058 JT</t>
  </si>
  <si>
    <t>MITSUBISHI CORP</t>
  </si>
  <si>
    <t>Trading Companies &amp; Distributo</t>
  </si>
  <si>
    <t>GB00B24CGK77</t>
  </si>
  <si>
    <t>RB/ LN</t>
  </si>
  <si>
    <t>RECKITT BENCKISER GROUP PLC</t>
  </si>
  <si>
    <t>US2441991054</t>
  </si>
  <si>
    <t>DE UN</t>
  </si>
  <si>
    <t>DEERE &amp; CO</t>
  </si>
  <si>
    <t>US25490A1016</t>
  </si>
  <si>
    <t>DTV UW</t>
  </si>
  <si>
    <t>DIRECTV-CLASS A</t>
  </si>
  <si>
    <t>NL0000303600</t>
  </si>
  <si>
    <t>INGA NA</t>
  </si>
  <si>
    <t>ING GROEP NV-CVA</t>
  </si>
  <si>
    <t>US1510201049</t>
  </si>
  <si>
    <t>CELG UW</t>
  </si>
  <si>
    <t>CELGENE CORP</t>
  </si>
  <si>
    <t>US4062161017</t>
  </si>
  <si>
    <t>HAL UN</t>
  </si>
  <si>
    <t>HALLIBURTON CO</t>
  </si>
  <si>
    <t>FR0000121972</t>
  </si>
  <si>
    <t>SU FP</t>
  </si>
  <si>
    <t>SCHNEIDER ELECTRIC SA</t>
  </si>
  <si>
    <t>AU000000WOW2</t>
  </si>
  <si>
    <t>WOW AT</t>
  </si>
  <si>
    <t>WOOLWORTHS LTD</t>
  </si>
  <si>
    <t>US0718131099</t>
  </si>
  <si>
    <t>BAX UN</t>
  </si>
  <si>
    <t>BAXTER INTERNATIONAL INC</t>
  </si>
  <si>
    <t>BRVALEACNOR0</t>
  </si>
  <si>
    <t>VALE3 BS</t>
  </si>
  <si>
    <t>VALE SA</t>
  </si>
  <si>
    <t>DE0005557508</t>
  </si>
  <si>
    <t>DTE GY</t>
  </si>
  <si>
    <t>DEUTSCHE TELEKOM AG-REG</t>
  </si>
  <si>
    <t>US74005P1049</t>
  </si>
  <si>
    <t>PX UN</t>
  </si>
  <si>
    <t>PRAXAIR INC</t>
  </si>
  <si>
    <t>RU0009024277</t>
  </si>
  <si>
    <t>LKOH RX</t>
  </si>
  <si>
    <t>LUKOIL OAO</t>
  </si>
  <si>
    <t>FR0010208488</t>
  </si>
  <si>
    <t>GSZ FP</t>
  </si>
  <si>
    <t>GDF SUEZ</t>
  </si>
  <si>
    <t>CH0045039655</t>
  </si>
  <si>
    <t>CFR VX</t>
  </si>
  <si>
    <t>CIE FINANCIERE RICHEMON-BR A</t>
  </si>
  <si>
    <t>NO0010096985</t>
  </si>
  <si>
    <t>STL NO</t>
  </si>
  <si>
    <t>STATOIL ASA</t>
  </si>
  <si>
    <t>HK0000069689</t>
  </si>
  <si>
    <t>1299 HK</t>
  </si>
  <si>
    <t>AIA GROUP LTD</t>
  </si>
  <si>
    <t>CNE1000003W8</t>
  </si>
  <si>
    <t>857 HK</t>
  </si>
  <si>
    <t>PETROCHINA CO LTD-H</t>
  </si>
  <si>
    <t>AU000000RIO1</t>
  </si>
  <si>
    <t>RIO AT</t>
  </si>
  <si>
    <t>RIO TINTO LTD</t>
  </si>
  <si>
    <t>TW0002317005</t>
  </si>
  <si>
    <t>2317 TT</t>
  </si>
  <si>
    <t>HON HAI PRECISION INDUSTRY</t>
  </si>
  <si>
    <t>Electronic Equip., Instruments</t>
  </si>
  <si>
    <t>AU000000WES1</t>
  </si>
  <si>
    <t>WES AT</t>
  </si>
  <si>
    <t>WESFARMERS LTD</t>
  </si>
  <si>
    <t>US6934751057</t>
  </si>
  <si>
    <t>PNC UN</t>
  </si>
  <si>
    <t>PNC FINANCIAL SERVICES GROUP</t>
  </si>
  <si>
    <t>US7415034039</t>
  </si>
  <si>
    <t>PCLN UW</t>
  </si>
  <si>
    <t>PRICELINE.COM INC</t>
  </si>
  <si>
    <t>CA89353D1078</t>
  </si>
  <si>
    <t>TRP CT</t>
  </si>
  <si>
    <t>TRANSCANADA CORP</t>
  </si>
  <si>
    <t>CA1360691010</t>
  </si>
  <si>
    <t>CM CT</t>
  </si>
  <si>
    <t>CAN IMPERIAL BK OF COMMERCE</t>
  </si>
  <si>
    <t>CH0011037469</t>
  </si>
  <si>
    <t>SYNN VX</t>
  </si>
  <si>
    <t>SYNGENTA AG-REG</t>
  </si>
  <si>
    <t>CH0012138530</t>
  </si>
  <si>
    <t>CSGN VX</t>
  </si>
  <si>
    <t>CREDIT SUISSE GROUP AG-REG</t>
  </si>
  <si>
    <t>US2358511028</t>
  </si>
  <si>
    <t>DHR UN</t>
  </si>
  <si>
    <t>DANAHER CORP</t>
  </si>
  <si>
    <t>ZAE000042164</t>
  </si>
  <si>
    <t>MTN SJ</t>
  </si>
  <si>
    <t>MTN GROUP LTD</t>
  </si>
  <si>
    <t>DE0005190003</t>
  </si>
  <si>
    <t>BMW GY</t>
  </si>
  <si>
    <t>BAYERISCHE MOTOREN WERKE AG</t>
  </si>
  <si>
    <t>US9884981013</t>
  </si>
  <si>
    <t>YUM UN</t>
  </si>
  <si>
    <t>YUM! BRANDS INC</t>
  </si>
  <si>
    <t>US26875P1012</t>
  </si>
  <si>
    <t>EOG UN</t>
  </si>
  <si>
    <t>EOG RESOURCES INC</t>
  </si>
  <si>
    <t>SE0000108656</t>
  </si>
  <si>
    <t>ERICB SS</t>
  </si>
  <si>
    <t>ERICSSON LM-B SHS</t>
  </si>
  <si>
    <t>BRAMBVACNPR1</t>
  </si>
  <si>
    <t>AMBV4 BS</t>
  </si>
  <si>
    <t>CIA DE BEBIDAS DAS AME-PREF</t>
  </si>
  <si>
    <t>JP3893600001</t>
  </si>
  <si>
    <t>8031 JT</t>
  </si>
  <si>
    <t>MITSUI &amp; CO LTD</t>
  </si>
  <si>
    <t>US9314221097</t>
  </si>
  <si>
    <t>WAG UN</t>
  </si>
  <si>
    <t>WALGREEN CO</t>
  </si>
  <si>
    <t>KR7005380001</t>
  </si>
  <si>
    <t>005380 KP</t>
  </si>
  <si>
    <t>HYUNDAI MOTOR CO</t>
  </si>
  <si>
    <t>RU0009029540</t>
  </si>
  <si>
    <t>SBER RX</t>
  </si>
  <si>
    <t>SBERBANK</t>
  </si>
  <si>
    <t>US7443201022</t>
  </si>
  <si>
    <t>PRU UN</t>
  </si>
  <si>
    <t>PRUDENTIAL FINANCIAL INC</t>
  </si>
  <si>
    <t>CA15135U1093</t>
  </si>
  <si>
    <t>CVE CT</t>
  </si>
  <si>
    <t>CENOVUS ENERGY INC</t>
  </si>
  <si>
    <t>US6516391066</t>
  </si>
  <si>
    <t>NEM UN</t>
  </si>
  <si>
    <t>NEWMONT MINING CORP</t>
  </si>
  <si>
    <t>ZAE000006896</t>
  </si>
  <si>
    <t>SOL SJ</t>
  </si>
  <si>
    <t>SASOL LTD</t>
  </si>
  <si>
    <t>CNE1000001Z5</t>
  </si>
  <si>
    <t>3988 HK</t>
  </si>
  <si>
    <t>BANK OF CHINA LTD-H</t>
  </si>
  <si>
    <t>US25179M1036</t>
  </si>
  <si>
    <t>DVN UN</t>
  </si>
  <si>
    <t>DEVON ENERGY CORPORATION</t>
  </si>
  <si>
    <t>GB0007099541</t>
  </si>
  <si>
    <t>PRU LN</t>
  </si>
  <si>
    <t>PRUDENTIAL PLC</t>
  </si>
  <si>
    <t>US25746U1097</t>
  </si>
  <si>
    <t>D UN</t>
  </si>
  <si>
    <t>DOMINION RESOURCES INC/VA</t>
  </si>
  <si>
    <t>US4943681035</t>
  </si>
  <si>
    <t>KMB UN</t>
  </si>
  <si>
    <t>KIMBERLY-CLARK CORP</t>
  </si>
  <si>
    <t>CA29250N1050</t>
  </si>
  <si>
    <t>ENB CT</t>
  </si>
  <si>
    <t>ENBRIDGE INC</t>
  </si>
  <si>
    <t>DE0006483001</t>
  </si>
  <si>
    <t>LIN GY</t>
  </si>
  <si>
    <t>LINDE AG</t>
  </si>
  <si>
    <t>FR0000133308</t>
  </si>
  <si>
    <t>FTE FP</t>
  </si>
  <si>
    <t>FRANCE TELECOM SA</t>
  </si>
  <si>
    <t>US24702R1014</t>
  </si>
  <si>
    <t>DELL UW</t>
  </si>
  <si>
    <t>DELL INC</t>
  </si>
  <si>
    <t>JP3304200003</t>
  </si>
  <si>
    <t>6301 JT</t>
  </si>
  <si>
    <t>KOMATSU LTD</t>
  </si>
  <si>
    <t>FR0000120628</t>
  </si>
  <si>
    <t>CS FP</t>
  </si>
  <si>
    <t>AXA SA</t>
  </si>
  <si>
    <t>US8725401090</t>
  </si>
  <si>
    <t>TJX UN</t>
  </si>
  <si>
    <t>TJX COMPANIES INC</t>
  </si>
  <si>
    <t>US26441C1053</t>
  </si>
  <si>
    <t>DUK UN</t>
  </si>
  <si>
    <t>DUKE ENERGY CORP</t>
  </si>
  <si>
    <t>AU000000NCM7</t>
  </si>
  <si>
    <t>NCM AT</t>
  </si>
  <si>
    <t>NEWCREST MINING LTD</t>
  </si>
  <si>
    <t>US0184901025</t>
  </si>
  <si>
    <t>AGN UN</t>
  </si>
  <si>
    <t>ALLERGAN INC</t>
  </si>
  <si>
    <t>FR0000120321</t>
  </si>
  <si>
    <t>OR FP</t>
  </si>
  <si>
    <t>L'OREAL</t>
  </si>
  <si>
    <t>Personal Products</t>
  </si>
  <si>
    <t>US0640581007</t>
  </si>
  <si>
    <t>BK UN</t>
  </si>
  <si>
    <t>BANK OF NEW YORK MELLON CORP</t>
  </si>
  <si>
    <t>DE0007664039</t>
  </si>
  <si>
    <t>VOW3 GY</t>
  </si>
  <si>
    <t>VOLKSWAGEN AG-PFD</t>
  </si>
  <si>
    <t>US31428X1063</t>
  </si>
  <si>
    <t>FDX UN</t>
  </si>
  <si>
    <t>FEDEX CORP</t>
  </si>
  <si>
    <t>FR0000127771</t>
  </si>
  <si>
    <t>VIV FP</t>
  </si>
  <si>
    <t>VIVENDI</t>
  </si>
  <si>
    <t>US09062X1037</t>
  </si>
  <si>
    <t>BIIB UW</t>
  </si>
  <si>
    <t>BIOGEN IDEC INC</t>
  </si>
  <si>
    <t>US6174464486</t>
  </si>
  <si>
    <t>MS UN</t>
  </si>
  <si>
    <t>MORGAN STANLEY</t>
  </si>
  <si>
    <t>GB0030913577</t>
  </si>
  <si>
    <t>BT/A LN</t>
  </si>
  <si>
    <t>BT GROUP PLC</t>
  </si>
  <si>
    <t>US0530151036</t>
  </si>
  <si>
    <t>ADP UW</t>
  </si>
  <si>
    <t>AUTOMATIC DATA PROCESSING</t>
  </si>
  <si>
    <t>IT0003128367</t>
  </si>
  <si>
    <t>ENEL IM</t>
  </si>
  <si>
    <t>ENEL SPA</t>
  </si>
  <si>
    <t>JP3436100006</t>
  </si>
  <si>
    <t>9984 JT</t>
  </si>
  <si>
    <t>SOFTBANK CORP</t>
  </si>
  <si>
    <t>JP3788600009</t>
  </si>
  <si>
    <t>6501 JT</t>
  </si>
  <si>
    <t>HITACHI LTD</t>
  </si>
  <si>
    <t>KYG875721485</t>
  </si>
  <si>
    <t>700 HK</t>
  </si>
  <si>
    <t>TENCENT HOLDINGS LTD</t>
  </si>
  <si>
    <t>DE0008430026</t>
  </si>
  <si>
    <t>MUV2 GY</t>
  </si>
  <si>
    <t>MUENCHENER RUECKVER AG-REG</t>
  </si>
  <si>
    <t>JP3165650007</t>
  </si>
  <si>
    <t>9437 JT</t>
  </si>
  <si>
    <t>NTT DOCOMO INC</t>
  </si>
  <si>
    <t>US58405U1025</t>
  </si>
  <si>
    <t>MHS UN</t>
  </si>
  <si>
    <t>MEDCO HEALTH SOLUTIONS INC</t>
  </si>
  <si>
    <t>US30161N1019</t>
  </si>
  <si>
    <t>EXC UN</t>
  </si>
  <si>
    <t>EXELON CORP</t>
  </si>
  <si>
    <t>IE00B68SQD29</t>
  </si>
  <si>
    <t>COV UN</t>
  </si>
  <si>
    <t>COVIDIEN PLC</t>
  </si>
  <si>
    <t>US88732J2078</t>
  </si>
  <si>
    <t>TWC UN</t>
  </si>
  <si>
    <t>TIME WARNER CABLE</t>
  </si>
  <si>
    <t>JP3672400003</t>
  </si>
  <si>
    <t>7201 JT</t>
  </si>
  <si>
    <t>NISSAN MOTOR CO LTD</t>
  </si>
  <si>
    <t>AU000000WPL2</t>
  </si>
  <si>
    <t>WPL AT</t>
  </si>
  <si>
    <t>WOODSIDE PETROLEUM LTD</t>
  </si>
  <si>
    <t>SE0000427361</t>
  </si>
  <si>
    <t>NDA SS</t>
  </si>
  <si>
    <t>NORDEA BANK AB</t>
  </si>
  <si>
    <t>INE009A01021</t>
  </si>
  <si>
    <t>INFO IS</t>
  </si>
  <si>
    <t>INFOSYS LTD</t>
  </si>
  <si>
    <t>US5398301094</t>
  </si>
  <si>
    <t>LMT UN</t>
  </si>
  <si>
    <t>LOCKHEED MARTIN CORP</t>
  </si>
  <si>
    <t>GB00B033F229</t>
  </si>
  <si>
    <t>CNA LN</t>
  </si>
  <si>
    <t>CENTRICA PLC</t>
  </si>
  <si>
    <t>US92553P2011</t>
  </si>
  <si>
    <t>VIAB UW</t>
  </si>
  <si>
    <t>VIACOM INC-CLASS B</t>
  </si>
  <si>
    <t>US1567001060</t>
  </si>
  <si>
    <t>CTL UN</t>
  </si>
  <si>
    <t>CENTURYLINK INC</t>
  </si>
  <si>
    <t>US03027X1000</t>
  </si>
  <si>
    <t>AMT UN</t>
  </si>
  <si>
    <t>AMERICAN TOWER CORP</t>
  </si>
  <si>
    <t>US3703341046</t>
  </si>
  <si>
    <t>GIS UN</t>
  </si>
  <si>
    <t>GENERAL MILLS INC</t>
  </si>
  <si>
    <t>US3021821000</t>
  </si>
  <si>
    <t>ESRX UW</t>
  </si>
  <si>
    <t>EXPRESS SCRIPTS INC</t>
  </si>
  <si>
    <t>US4523081093</t>
  </si>
  <si>
    <t>ITW UN</t>
  </si>
  <si>
    <t>ILLINOIS TOOL WORKS</t>
  </si>
  <si>
    <t>GB00B63H8491</t>
  </si>
  <si>
    <t>RR/ LN</t>
  </si>
  <si>
    <t>ROLLS-ROYCE HOLDINGS PLC</t>
  </si>
  <si>
    <t>KR7005490008</t>
  </si>
  <si>
    <t>005490 KP</t>
  </si>
  <si>
    <t>POSCO</t>
  </si>
  <si>
    <t>US89417E1091</t>
  </si>
  <si>
    <t>TRV UN</t>
  </si>
  <si>
    <t>TRAVELERS COS INC/THE</t>
  </si>
  <si>
    <t>CH0044328745</t>
  </si>
  <si>
    <t>ACE UN</t>
  </si>
  <si>
    <t>ACE LTD</t>
  </si>
  <si>
    <t>US5658491064</t>
  </si>
  <si>
    <t>MRO UN</t>
  </si>
  <si>
    <t>MARATHON OIL CORP</t>
  </si>
  <si>
    <t>US7401891053</t>
  </si>
  <si>
    <t>PCP UN</t>
  </si>
  <si>
    <t>PRECISION CASTPARTS CORP</t>
  </si>
  <si>
    <t>CH0100383485</t>
  </si>
  <si>
    <t>TYC UN</t>
  </si>
  <si>
    <t>TYCO INTERNATIONAL LTD</t>
  </si>
  <si>
    <t>JP3726800000</t>
  </si>
  <si>
    <t>2914 JT</t>
  </si>
  <si>
    <t>JAPAN TOBACCO INC</t>
  </si>
  <si>
    <t>US6558441084</t>
  </si>
  <si>
    <t>NSC UN</t>
  </si>
  <si>
    <t>NORFOLK SOUTHERN CORP</t>
  </si>
  <si>
    <t>US65339F1012</t>
  </si>
  <si>
    <t>NEE UN</t>
  </si>
  <si>
    <t>NEXTERA ENERGY INC</t>
  </si>
  <si>
    <t>US94973V1070</t>
  </si>
  <si>
    <t>WLP UN</t>
  </si>
  <si>
    <t>WELLPOINT INC</t>
  </si>
  <si>
    <t>FR0000125486</t>
  </si>
  <si>
    <t>DG FP</t>
  </si>
  <si>
    <t>VINCI SA</t>
  </si>
  <si>
    <t>Construction &amp; Engineering</t>
  </si>
  <si>
    <t>CA8787422044</t>
  </si>
  <si>
    <t>TCK/B CT</t>
  </si>
  <si>
    <t>TECK RESOURCES LTD-CLS B</t>
  </si>
  <si>
    <t>US14040H1059</t>
  </si>
  <si>
    <t>COF UN</t>
  </si>
  <si>
    <t>CAPITAL ONE FINANCIAL CORP</t>
  </si>
  <si>
    <t>CNE1000002L3</t>
  </si>
  <si>
    <t>2628 HK</t>
  </si>
  <si>
    <t>CHINA LIFE INSURANCE CO-H</t>
  </si>
  <si>
    <t>US1264081035</t>
  </si>
  <si>
    <t>CSX UN</t>
  </si>
  <si>
    <t>CSX CORP</t>
  </si>
  <si>
    <t>GB0008706128</t>
  </si>
  <si>
    <t>LLOY LN</t>
  </si>
  <si>
    <t>LLOYDS BANKING GROUP PLC</t>
  </si>
  <si>
    <t>ES0144580Y14</t>
  </si>
  <si>
    <t>IBE SQ</t>
  </si>
  <si>
    <t>IBERDROLA SA</t>
  </si>
  <si>
    <t>JP3899600005</t>
  </si>
  <si>
    <t>8802 JT</t>
  </si>
  <si>
    <t>MITSUBISHI ESTATE CO LTD</t>
  </si>
  <si>
    <t>Real Estate Management &amp; Devel</t>
  </si>
  <si>
    <t>JP3735400008</t>
  </si>
  <si>
    <t>9432 JT</t>
  </si>
  <si>
    <t>NIPPON TELEGRAPH &amp; TELEPHONE</t>
  </si>
  <si>
    <t>US3695501086</t>
  </si>
  <si>
    <t>GD UN</t>
  </si>
  <si>
    <t>GENERAL DYNAMICS CORP</t>
  </si>
  <si>
    <t>CA56501R1064</t>
  </si>
  <si>
    <t>MFC CT</t>
  </si>
  <si>
    <t>MANULIFE FINANCIAL CORP</t>
  </si>
  <si>
    <t>DE0007037129</t>
  </si>
  <si>
    <t>RWE GY</t>
  </si>
  <si>
    <t>RWE AG</t>
  </si>
  <si>
    <t>US2310211063</t>
  </si>
  <si>
    <t>CMI UN</t>
  </si>
  <si>
    <t>CUMMINS INC</t>
  </si>
  <si>
    <t>US4783661071</t>
  </si>
  <si>
    <t>JCI UN</t>
  </si>
  <si>
    <t>JOHNSON CONTROLS INC</t>
  </si>
  <si>
    <t>Auto Components</t>
  </si>
  <si>
    <t>US0010551028</t>
  </si>
  <si>
    <t>AFL UN</t>
  </si>
  <si>
    <t>AFLAC INC</t>
  </si>
  <si>
    <t>JP3371200001</t>
  </si>
  <si>
    <t>4063 JT</t>
  </si>
  <si>
    <t>SHIN-ETSU CHEMICAL CO LTD</t>
  </si>
  <si>
    <t>US0572241075</t>
  </si>
  <si>
    <t>BHI UN</t>
  </si>
  <si>
    <t>BAKER HUGHES INC</t>
  </si>
  <si>
    <t>INE002A01018</t>
  </si>
  <si>
    <t>RIL IS</t>
  </si>
  <si>
    <t>RELIANCE INDUSTRIES LTD</t>
  </si>
  <si>
    <t>JP3783600004</t>
  </si>
  <si>
    <t>9020 JT</t>
  </si>
  <si>
    <t>EAST JAPAN RAILWAY CO</t>
  </si>
  <si>
    <t>HK0016000132</t>
  </si>
  <si>
    <t>16 HK</t>
  </si>
  <si>
    <t>SUN HUNG KAI PROPERTIES</t>
  </si>
  <si>
    <t>US1897541041</t>
  </si>
  <si>
    <t>COH UN</t>
  </si>
  <si>
    <t>COACH INC</t>
  </si>
  <si>
    <t>US8835561023</t>
  </si>
  <si>
    <t>TMO UN</t>
  </si>
  <si>
    <t>THERMO FISHER SCIENTIFIC INC</t>
  </si>
  <si>
    <t>Life Sciences Tools &amp; Services</t>
  </si>
  <si>
    <t>ZAE000015889</t>
  </si>
  <si>
    <t>NPN SJ</t>
  </si>
  <si>
    <t>NASPERS LTD-N SHS</t>
  </si>
  <si>
    <t>JP3435000009</t>
  </si>
  <si>
    <t>6758 JT</t>
  </si>
  <si>
    <t>SONY CORP</t>
  </si>
  <si>
    <t>Household Durables</t>
  </si>
  <si>
    <t>US1924461023</t>
  </si>
  <si>
    <t>CTSH UW</t>
  </si>
  <si>
    <t>COGNIZANT TECH SOLUTIONS-A</t>
  </si>
  <si>
    <t>US28336L1098</t>
  </si>
  <si>
    <t>EP UN</t>
  </si>
  <si>
    <t>EL PASO CORP</t>
  </si>
  <si>
    <t>FR0000130809</t>
  </si>
  <si>
    <t>GLE FP</t>
  </si>
  <si>
    <t>SOCIETE GENERALE</t>
  </si>
  <si>
    <t>US8574771031</t>
  </si>
  <si>
    <t>STT UN</t>
  </si>
  <si>
    <t>STATE STREET CORP</t>
  </si>
  <si>
    <t>GB0001500809</t>
  </si>
  <si>
    <t>TLW LN</t>
  </si>
  <si>
    <t>TULLOW OIL PLC</t>
  </si>
  <si>
    <t>NL0000009538</t>
  </si>
  <si>
    <t>PHIA NA</t>
  </si>
  <si>
    <t>KONINKLIJKE PHILIPS ELECTRON</t>
  </si>
  <si>
    <t>HK0013000119</t>
  </si>
  <si>
    <t>13 HK</t>
  </si>
  <si>
    <t>HUTCHISON WHAMPOA LTD</t>
  </si>
  <si>
    <t>IT0004781412</t>
  </si>
  <si>
    <t>UCG IM</t>
  </si>
  <si>
    <t>UNICREDIT SPA</t>
  </si>
  <si>
    <t>US0394831020</t>
  </si>
  <si>
    <t>ADM UN</t>
  </si>
  <si>
    <t>ARCHER-DANIELS-MIDLAND CO</t>
  </si>
  <si>
    <t>JP3422950000</t>
  </si>
  <si>
    <t>3382 JT</t>
  </si>
  <si>
    <t>SEVEN &amp; I HOLDINGS CO LTD</t>
  </si>
  <si>
    <t>AU000000WDC7</t>
  </si>
  <si>
    <t>WDC AT</t>
  </si>
  <si>
    <t>WESTFIELD GROUP</t>
  </si>
  <si>
    <t>ES0173516115</t>
  </si>
  <si>
    <t>REP SQ</t>
  </si>
  <si>
    <t>REPSOL YPF SA</t>
  </si>
  <si>
    <t>JP3866800000</t>
  </si>
  <si>
    <t>6752 JT</t>
  </si>
  <si>
    <t>PANASONIC CORP</t>
  </si>
  <si>
    <t>FR0000120693</t>
  </si>
  <si>
    <t>RI FP</t>
  </si>
  <si>
    <t>PERNOD-RICARD SA</t>
  </si>
  <si>
    <t>US58155Q1031</t>
  </si>
  <si>
    <t>MCK UN</t>
  </si>
  <si>
    <t>MCKESSON CORP</t>
  </si>
  <si>
    <t>CH0126881561</t>
  </si>
  <si>
    <t>SREN VX</t>
  </si>
  <si>
    <t>SWISS RE AG</t>
  </si>
  <si>
    <t>US2193501051</t>
  </si>
  <si>
    <t>GLW UN</t>
  </si>
  <si>
    <t>CORNING INC</t>
  </si>
  <si>
    <t>US0549371070</t>
  </si>
  <si>
    <t>BBT UN</t>
  </si>
  <si>
    <t>BB&amp;T CORP</t>
  </si>
  <si>
    <t>US8475601097</t>
  </si>
  <si>
    <t>SE UN</t>
  </si>
  <si>
    <t>SPECTRA ENERGY CORP</t>
  </si>
  <si>
    <t>SE0000115446</t>
  </si>
  <si>
    <t>VOLVB SS</t>
  </si>
  <si>
    <t>VOLVO AB-B SHS</t>
  </si>
  <si>
    <t>HK0001000014</t>
  </si>
  <si>
    <t>1 HK</t>
  </si>
  <si>
    <t>CHEUNG KONG HOLDINGS LTD</t>
  </si>
  <si>
    <t>US37045V1008</t>
  </si>
  <si>
    <t>GM UN</t>
  </si>
  <si>
    <t>GENERAL MOTORS CO</t>
  </si>
  <si>
    <t>US5178341070</t>
  </si>
  <si>
    <t>LVS UN</t>
  </si>
  <si>
    <t>LAS VEGAS SANDS CORP</t>
  </si>
  <si>
    <t>SG1T75931496</t>
  </si>
  <si>
    <t>ST SP</t>
  </si>
  <si>
    <t>SINGAPORE TELECOM LTD</t>
  </si>
  <si>
    <t>ES0148396015</t>
  </si>
  <si>
    <t>ITX SQ</t>
  </si>
  <si>
    <t>INDITEX</t>
  </si>
  <si>
    <t>JP3910660004</t>
  </si>
  <si>
    <t>8766 JT</t>
  </si>
  <si>
    <t>TOKIO MARINE HOLDINGS INC</t>
  </si>
  <si>
    <t>SG1L01001701</t>
  </si>
  <si>
    <t>DBS SP</t>
  </si>
  <si>
    <t>DBS GROUP HOLDINGS LTD</t>
  </si>
  <si>
    <t>US46120E6023</t>
  </si>
  <si>
    <t>ISRG UW</t>
  </si>
  <si>
    <t>INTUITIVE SURGICAL INC</t>
  </si>
  <si>
    <t>NL0006034001</t>
  </si>
  <si>
    <t>ASML NA</t>
  </si>
  <si>
    <t>ASML HOLDING NV</t>
  </si>
  <si>
    <t>US42809H1077</t>
  </si>
  <si>
    <t>HES UN</t>
  </si>
  <si>
    <t>HESS CORP</t>
  </si>
  <si>
    <t>FI0009000681</t>
  </si>
  <si>
    <t>NOK1V FH</t>
  </si>
  <si>
    <t>NOKIA OYJ</t>
  </si>
  <si>
    <t>JE00B2QKY057</t>
  </si>
  <si>
    <t>SHP LN</t>
  </si>
  <si>
    <t>SHIRE PLC</t>
  </si>
  <si>
    <t>IT0000072618</t>
  </si>
  <si>
    <t>ISP IM</t>
  </si>
  <si>
    <t>INTESA SANPAOLO</t>
  </si>
  <si>
    <t>MXP810081010</t>
  </si>
  <si>
    <t>WALMEXV MM</t>
  </si>
  <si>
    <t>WALMART DE MEXICO-SER V</t>
  </si>
  <si>
    <t>US74460D1090</t>
  </si>
  <si>
    <t>PSA UN</t>
  </si>
  <si>
    <t>PUBLIC STORAGE</t>
  </si>
  <si>
    <t>US1712321017</t>
  </si>
  <si>
    <t>CB UN</t>
  </si>
  <si>
    <t>CHUBB CORP</t>
  </si>
  <si>
    <t>GB0007908733</t>
  </si>
  <si>
    <t>SSE LN</t>
  </si>
  <si>
    <t>SSE PLC</t>
  </si>
  <si>
    <t>US0091581068</t>
  </si>
  <si>
    <t>APD UN</t>
  </si>
  <si>
    <t>AIR PRODUCTS &amp; CHEMICALS INC</t>
  </si>
  <si>
    <t>CNE1000002Q2</t>
  </si>
  <si>
    <t>386 HK</t>
  </si>
  <si>
    <t>CHINA PETROLEUM &amp; CHEMICAL-H</t>
  </si>
  <si>
    <t>FR0000125007</t>
  </si>
  <si>
    <t>SGO FP</t>
  </si>
  <si>
    <t>COMPAGNIE DE SAINT-GOBAIN</t>
  </si>
  <si>
    <t>Building Products</t>
  </si>
  <si>
    <t>HK0388045442</t>
  </si>
  <si>
    <t>388 HK</t>
  </si>
  <si>
    <t>HONG KONG EXCHANGES &amp; CLEAR</t>
  </si>
  <si>
    <t>GB0005331532</t>
  </si>
  <si>
    <t>CPG LN</t>
  </si>
  <si>
    <t>COMPASS GROUP PLC</t>
  </si>
  <si>
    <t>IT0000062072</t>
  </si>
  <si>
    <t>G IM</t>
  </si>
  <si>
    <t>ASSICURAZIONI GENERALI</t>
  </si>
  <si>
    <t>US09247X1019</t>
  </si>
  <si>
    <t>BLK UN</t>
  </si>
  <si>
    <t>BLACKROCK INC</t>
  </si>
  <si>
    <t>US1248572026</t>
  </si>
  <si>
    <t>CBS UN</t>
  </si>
  <si>
    <t>CBS CORP-CLASS B NON VOTING</t>
  </si>
  <si>
    <t>US20030N2009</t>
  </si>
  <si>
    <t>CMCSK UW</t>
  </si>
  <si>
    <t>COMCAST CORP-SPECIAL CL A</t>
  </si>
  <si>
    <t>AU000000CSL8</t>
  </si>
  <si>
    <t>CSL AT</t>
  </si>
  <si>
    <t>CSL LTD</t>
  </si>
  <si>
    <t>JP3496400007</t>
  </si>
  <si>
    <t>9433 JT</t>
  </si>
  <si>
    <t>KDDI CORP</t>
  </si>
  <si>
    <t>US3379321074</t>
  </si>
  <si>
    <t>FE UN</t>
  </si>
  <si>
    <t>FIRSTENERGY CORP</t>
  </si>
  <si>
    <t>CH0048265513</t>
  </si>
  <si>
    <t>RIGN VX</t>
  </si>
  <si>
    <t>TRANSOCEAN LTD</t>
  </si>
  <si>
    <t>US12572Q1058</t>
  </si>
  <si>
    <t>CME UW</t>
  </si>
  <si>
    <t>CME GROUP INC</t>
  </si>
  <si>
    <t>JP3942400007</t>
  </si>
  <si>
    <t>4503 JT</t>
  </si>
  <si>
    <t>ASTELLAS PHARMA INC</t>
  </si>
  <si>
    <t>SG1S04926220</t>
  </si>
  <si>
    <t>OCBC SP</t>
  </si>
  <si>
    <t>OVERSEA-CHINESE BANKING CORP</t>
  </si>
  <si>
    <t>US3546131018</t>
  </si>
  <si>
    <t>BEN UN</t>
  </si>
  <si>
    <t>FRANKLIN RESOURCES INC</t>
  </si>
  <si>
    <t>US79466L3024</t>
  </si>
  <si>
    <t>CRM UN</t>
  </si>
  <si>
    <t>SALESFORCE.COM INC</t>
  </si>
  <si>
    <t>SG1M31001969</t>
  </si>
  <si>
    <t>UOB SP</t>
  </si>
  <si>
    <t>UNITED OVERSEAS BANK LTD</t>
  </si>
  <si>
    <t>LU0323134006</t>
  </si>
  <si>
    <t>MT NA</t>
  </si>
  <si>
    <t>ARCELORMITTAL</t>
  </si>
  <si>
    <t>US0255371017</t>
  </si>
  <si>
    <t>AEP UN</t>
  </si>
  <si>
    <t>AMERICAN ELECTRIC POWER</t>
  </si>
  <si>
    <t>US5441471019</t>
  </si>
  <si>
    <t>LO UN</t>
  </si>
  <si>
    <t>LORILLARD INC</t>
  </si>
  <si>
    <t>US2788651006</t>
  </si>
  <si>
    <t>ECL UN</t>
  </si>
  <si>
    <t>ECOLAB INC</t>
  </si>
  <si>
    <t>US1113201073</t>
  </si>
  <si>
    <t>BRCM UW</t>
  </si>
  <si>
    <t>BROADCOM CORP-CL A</t>
  </si>
  <si>
    <t>US7551115071</t>
  </si>
  <si>
    <t>RTN UN</t>
  </si>
  <si>
    <t>RAYTHEON COMPANY</t>
  </si>
  <si>
    <t>FR0000124711</t>
  </si>
  <si>
    <t>UL FP</t>
  </si>
  <si>
    <t>UNIBAIL-RODAMCO SE</t>
  </si>
  <si>
    <t>US9843321061</t>
  </si>
  <si>
    <t>YHOO UW</t>
  </si>
  <si>
    <t>YAHOO! INC</t>
  </si>
  <si>
    <t>JP3592200004</t>
  </si>
  <si>
    <t>6502 JT</t>
  </si>
  <si>
    <t>TOSHIBA CORP</t>
  </si>
  <si>
    <t>US61945C1036</t>
  </si>
  <si>
    <t>MOS UN</t>
  </si>
  <si>
    <t>MOSAIC CO/THE</t>
  </si>
  <si>
    <t>ZAE000109815</t>
  </si>
  <si>
    <t>SBK SJ</t>
  </si>
  <si>
    <t>STANDARD BANK GROUP LTD</t>
  </si>
  <si>
    <t>SE0000101032</t>
  </si>
  <si>
    <t>ATCOA SS</t>
  </si>
  <si>
    <t>ATLAS COPCO AB-A SHS</t>
  </si>
  <si>
    <t>US9694571004</t>
  </si>
  <si>
    <t>WMB UN</t>
  </si>
  <si>
    <t>WILLIAMS COS INC</t>
  </si>
  <si>
    <t>CA1125851040</t>
  </si>
  <si>
    <t>BAM/A CT</t>
  </si>
  <si>
    <t>BROOKFIELD ASSET MANAGE-CL A</t>
  </si>
  <si>
    <t>US00817Y1082</t>
  </si>
  <si>
    <t>AET UN</t>
  </si>
  <si>
    <t>AETNA INC</t>
  </si>
  <si>
    <t>US8718291078</t>
  </si>
  <si>
    <t>SYY UN</t>
  </si>
  <si>
    <t>SYSCO CORP</t>
  </si>
  <si>
    <t>JP3902400005</t>
  </si>
  <si>
    <t>6503 JT</t>
  </si>
  <si>
    <t>MITSUBISHI ELECTRIC CORP</t>
  </si>
  <si>
    <t>KR7012330007</t>
  </si>
  <si>
    <t>012330 KP</t>
  </si>
  <si>
    <t>HYUNDAI MOBIS</t>
  </si>
  <si>
    <t>US6550441058</t>
  </si>
  <si>
    <t>NBL UN</t>
  </si>
  <si>
    <t>NOBLE ENERGY INC</t>
  </si>
  <si>
    <t>JP3143600009</t>
  </si>
  <si>
    <t>8001 JT</t>
  </si>
  <si>
    <t>ITOCHU CORP</t>
  </si>
  <si>
    <t>HK0002007356</t>
  </si>
  <si>
    <t>2 HK</t>
  </si>
  <si>
    <t>CLP HOLDINGS LTD</t>
  </si>
  <si>
    <t>US2091151041</t>
  </si>
  <si>
    <t>ED UN</t>
  </si>
  <si>
    <t>CONSOLIDATED EDISON INC</t>
  </si>
  <si>
    <t>US2780581029</t>
  </si>
  <si>
    <t>ETN UN</t>
  </si>
  <si>
    <t>EATON CORP</t>
  </si>
  <si>
    <t>US4230741039</t>
  </si>
  <si>
    <t>HNZ UN</t>
  </si>
  <si>
    <t>HJ HEINZ CO</t>
  </si>
  <si>
    <t>US5717481023</t>
  </si>
  <si>
    <t>MMC UN</t>
  </si>
  <si>
    <t>MARSH &amp; MCLENNAN COS</t>
  </si>
  <si>
    <t>US29476L1070</t>
  </si>
  <si>
    <t>EQR UN</t>
  </si>
  <si>
    <t>EQUITY RESIDENTIAL</t>
  </si>
  <si>
    <t>GB0002162385</t>
  </si>
  <si>
    <t>AV/ LN</t>
  </si>
  <si>
    <t>AVIVA PLC</t>
  </si>
  <si>
    <t>JP3762600009</t>
  </si>
  <si>
    <t>8604 JT</t>
  </si>
  <si>
    <t>NOMURA HOLDINGS INC</t>
  </si>
  <si>
    <t>GB0002634946</t>
  </si>
  <si>
    <t>BA/ LN</t>
  </si>
  <si>
    <t>BAE SYSTEMS PLC</t>
  </si>
  <si>
    <t>US69331C1080</t>
  </si>
  <si>
    <t>PCG UN</t>
  </si>
  <si>
    <t>P G &amp; E CORP</t>
  </si>
  <si>
    <t>JP3404600003</t>
  </si>
  <si>
    <t>8053 JT</t>
  </si>
  <si>
    <t>SUMITOMO CORP</t>
  </si>
  <si>
    <t>ZAE000043485</t>
  </si>
  <si>
    <t>ANG SJ</t>
  </si>
  <si>
    <t>ANGLOGOLD ASHANTI LTD</t>
  </si>
  <si>
    <t>US4612021034</t>
  </si>
  <si>
    <t>INTU UW</t>
  </si>
  <si>
    <t>INTUIT INC</t>
  </si>
  <si>
    <t>US0758871091</t>
  </si>
  <si>
    <t>BDX UN</t>
  </si>
  <si>
    <t>BECTON DICKINSON AND CO</t>
  </si>
  <si>
    <t>SE0000193120</t>
  </si>
  <si>
    <t>SHBA SS</t>
  </si>
  <si>
    <t>SVENSKA HANDELSBANKEN-A SHS</t>
  </si>
  <si>
    <t>US1651671075</t>
  </si>
  <si>
    <t>CHK UN</t>
  </si>
  <si>
    <t>CHESAPEAKE ENERGY CORP</t>
  </si>
  <si>
    <t>KR7051910008</t>
  </si>
  <si>
    <t>051910 KP</t>
  </si>
  <si>
    <t>LG CHEM LTD</t>
  </si>
  <si>
    <t>KR7055550008</t>
  </si>
  <si>
    <t>055550 KP</t>
  </si>
  <si>
    <t>SHINHAN FINANCIAL GROUP LTD</t>
  </si>
  <si>
    <t>DE000A1EWWW0</t>
  </si>
  <si>
    <t>ADS GY</t>
  </si>
  <si>
    <t>ADIDAS AG</t>
  </si>
  <si>
    <t>US69351T1060</t>
  </si>
  <si>
    <t>PPL UN</t>
  </si>
  <si>
    <t>PPL CORPORATION</t>
  </si>
  <si>
    <t>TW0002498003</t>
  </si>
  <si>
    <t>2498 TT</t>
  </si>
  <si>
    <t>HTC CORP</t>
  </si>
  <si>
    <t>US2547091080</t>
  </si>
  <si>
    <t>DFS UN</t>
  </si>
  <si>
    <t>DISCOVER FINANCIAL SERVICES</t>
  </si>
  <si>
    <t>US00724F1012</t>
  </si>
  <si>
    <t>ADBE UW</t>
  </si>
  <si>
    <t>ADOBE SYSTEMS INC</t>
  </si>
  <si>
    <t>US0200021014</t>
  </si>
  <si>
    <t>ALL UN</t>
  </si>
  <si>
    <t>ALLSTATE CORP</t>
  </si>
  <si>
    <t>US55616P1049</t>
  </si>
  <si>
    <t>M UN</t>
  </si>
  <si>
    <t>MACY'S INC</t>
  </si>
  <si>
    <t>JE00B3DMTY01</t>
  </si>
  <si>
    <t>WPP LN</t>
  </si>
  <si>
    <t>WPP PLC</t>
  </si>
  <si>
    <t>JP3551500006</t>
  </si>
  <si>
    <t>6902 JT</t>
  </si>
  <si>
    <t>DENSO CORP</t>
  </si>
  <si>
    <t>BRITSAACNPR7</t>
  </si>
  <si>
    <t>ITSA4 BS</t>
  </si>
  <si>
    <t>ITAUSA-INVESTIMENTOS ITAU-PR</t>
  </si>
  <si>
    <t>US0382221051</t>
  </si>
  <si>
    <t>AMAT UW</t>
  </si>
  <si>
    <t>APPLIED MATERIALS INC</t>
  </si>
  <si>
    <t>NL0006033250</t>
  </si>
  <si>
    <t>AH NA</t>
  </si>
  <si>
    <t>KONINKLIJKE AHOLD NV</t>
  </si>
  <si>
    <t>US0357104092</t>
  </si>
  <si>
    <t>NLY UN</t>
  </si>
  <si>
    <t>ANNALY CAPITAL MANAGEMENT IN</t>
  </si>
  <si>
    <t>US40414L1098</t>
  </si>
  <si>
    <t>HCP UN</t>
  </si>
  <si>
    <t>HCP INC</t>
  </si>
  <si>
    <t>US92276F1003</t>
  </si>
  <si>
    <t>VTR UN</t>
  </si>
  <si>
    <t>VENTAS INC</t>
  </si>
  <si>
    <t>FR0000121667</t>
  </si>
  <si>
    <t>EI FP</t>
  </si>
  <si>
    <t>ESSILOR INTERNATIONAL</t>
  </si>
  <si>
    <t>CH0012214059</t>
  </si>
  <si>
    <t>HOLN VX</t>
  </si>
  <si>
    <t>HOLCIM LTD-REG</t>
  </si>
  <si>
    <t>Construction Materials</t>
  </si>
  <si>
    <t>NL0000009082</t>
  </si>
  <si>
    <t>KPN NA</t>
  </si>
  <si>
    <t>KONINKLIJKE KPN NV</t>
  </si>
  <si>
    <t>INE040A01026</t>
  </si>
  <si>
    <t>HDFCB IS</t>
  </si>
  <si>
    <t>HDFC BANK LIMITED</t>
  </si>
  <si>
    <t>JP3893200000</t>
  </si>
  <si>
    <t>8801 JT</t>
  </si>
  <si>
    <t>MITSUI FUDOSAN CO LTD</t>
  </si>
  <si>
    <t>ID1000057607</t>
  </si>
  <si>
    <t>ASII IJ</t>
  </si>
  <si>
    <t>ASTRA INTERNATIONAL TBK PT</t>
  </si>
  <si>
    <t>CA7751092007</t>
  </si>
  <si>
    <t>RCI/B CT</t>
  </si>
  <si>
    <t>ROGERS COMMUNICATIONS INC-B</t>
  </si>
  <si>
    <t>SE0000667925</t>
  </si>
  <si>
    <t>TLSN SS</t>
  </si>
  <si>
    <t>TELIASONERA AB</t>
  </si>
  <si>
    <t>US5828391061</t>
  </si>
  <si>
    <t>MJN UN</t>
  </si>
  <si>
    <t>MEAD JOHNSON NUTRITION CO</t>
  </si>
  <si>
    <t>US64110D1046</t>
  </si>
  <si>
    <t>NTAP UW</t>
  </si>
  <si>
    <t>NETAPP INC</t>
  </si>
  <si>
    <t>CH0102993182</t>
  </si>
  <si>
    <t>TEL UN</t>
  </si>
  <si>
    <t>TE CONNECTIVITY LTD</t>
  </si>
  <si>
    <t>US6668071029</t>
  </si>
  <si>
    <t>NOC UN</t>
  </si>
  <si>
    <t>NORTHROP GRUMMAN CORP</t>
  </si>
  <si>
    <t>US74144T1088</t>
  </si>
  <si>
    <t>TROW UW</t>
  </si>
  <si>
    <t>T ROWE PRICE GROUP INC</t>
  </si>
  <si>
    <t>US3823881061</t>
  </si>
  <si>
    <t>GR UN</t>
  </si>
  <si>
    <t>GOODRICH CORP</t>
  </si>
  <si>
    <t>JP3830800003</t>
  </si>
  <si>
    <t>5108 JT</t>
  </si>
  <si>
    <t>BRIDGESTONE CORP</t>
  </si>
  <si>
    <t>CNE1000002R0</t>
  </si>
  <si>
    <t>1088 HK</t>
  </si>
  <si>
    <t>CHINA SHENHUA ENERGY CO-H</t>
  </si>
  <si>
    <t>US94106L1098</t>
  </si>
  <si>
    <t>WM UN</t>
  </si>
  <si>
    <t>WASTE MANAGEMENT INC</t>
  </si>
  <si>
    <t>Commercial &amp; Professional Serv</t>
  </si>
  <si>
    <t>Commercial Services &amp; Supplies</t>
  </si>
  <si>
    <t>AU000000ORG5</t>
  </si>
  <si>
    <t>ORG AT</t>
  </si>
  <si>
    <t>ORIGIN ENERGY LTD</t>
  </si>
  <si>
    <t>JP3294460005</t>
  </si>
  <si>
    <t>1605 JT</t>
  </si>
  <si>
    <t>INPEX CORP</t>
  </si>
  <si>
    <t>US7432631056</t>
  </si>
  <si>
    <t>PGN UN</t>
  </si>
  <si>
    <t>PROGRESS ENERGY INC</t>
  </si>
  <si>
    <t>GB0006776081</t>
  </si>
  <si>
    <t>PSON LN</t>
  </si>
  <si>
    <t>PEARSON PLC</t>
  </si>
  <si>
    <t>US8636671013</t>
  </si>
  <si>
    <t>SYK UN</t>
  </si>
  <si>
    <t>STRYKER CORP</t>
  </si>
  <si>
    <t>US7445731067</t>
  </si>
  <si>
    <t>PEG UN</t>
  </si>
  <si>
    <t>PUBLIC SERVICE ENTERPRISE GP</t>
  </si>
  <si>
    <t>AU000000TLS2</t>
  </si>
  <si>
    <t>TLS AT</t>
  </si>
  <si>
    <t>TELSTRA CORP LTD</t>
  </si>
  <si>
    <t>US0153511094</t>
  </si>
  <si>
    <t>ALXN UW</t>
  </si>
  <si>
    <t>ALEXION PHARMACEUTICALS INC</t>
  </si>
  <si>
    <t>US74340W1036</t>
  </si>
  <si>
    <t>PLD UN</t>
  </si>
  <si>
    <t>PROLOGIS INC</t>
  </si>
  <si>
    <t>SE0000667891</t>
  </si>
  <si>
    <t>SAND SS</t>
  </si>
  <si>
    <t>SANDVIK AB</t>
  </si>
  <si>
    <t>IE0001827041</t>
  </si>
  <si>
    <t>CRH ID</t>
  </si>
  <si>
    <t>CRH PLC</t>
  </si>
  <si>
    <t>US6200763075</t>
  </si>
  <si>
    <t>MSI UN</t>
  </si>
  <si>
    <t>MOTOROLA SOLUTIONS INC</t>
  </si>
  <si>
    <t>US00846U1016</t>
  </si>
  <si>
    <t>A UN</t>
  </si>
  <si>
    <t>AGILENT TECHNOLOGIES INC</t>
  </si>
  <si>
    <t>CA91911K1021</t>
  </si>
  <si>
    <t>VRX CT</t>
  </si>
  <si>
    <t>VALEANT PHARMACEUTICALS INTE</t>
  </si>
  <si>
    <t>GB00B19NLV48</t>
  </si>
  <si>
    <t>EXPN LN</t>
  </si>
  <si>
    <t>EXPERIAN PLC</t>
  </si>
  <si>
    <t>Professional Services</t>
  </si>
  <si>
    <t>KR7000270009</t>
  </si>
  <si>
    <t>000270 KP</t>
  </si>
  <si>
    <t>KIA MOTORS CORPORATION</t>
  </si>
  <si>
    <t>US6937181088</t>
  </si>
  <si>
    <t>PCAR UW</t>
  </si>
  <si>
    <t>PACCAR INC</t>
  </si>
  <si>
    <t>CA2925051047</t>
  </si>
  <si>
    <t>ECA CT</t>
  </si>
  <si>
    <t>ENCANA CORP</t>
  </si>
  <si>
    <t>CNE1000003X6</t>
  </si>
  <si>
    <t>2318 HK</t>
  </si>
  <si>
    <t>PING AN INSURANCE GROUP CO-H</t>
  </si>
  <si>
    <t>NL0000235190</t>
  </si>
  <si>
    <t>EAD FP</t>
  </si>
  <si>
    <t>EADS NV</t>
  </si>
  <si>
    <t>US8085131055</t>
  </si>
  <si>
    <t>SCHW UN</t>
  </si>
  <si>
    <t>SCHWAB (CHARLES) CORP</t>
  </si>
  <si>
    <t>US1011211018</t>
  </si>
  <si>
    <t>BXP UN</t>
  </si>
  <si>
    <t>BOSTON PROPERTIES INC</t>
  </si>
  <si>
    <t>DE0005552004</t>
  </si>
  <si>
    <t>DPW GY</t>
  </si>
  <si>
    <t>DEUTSCHE POST AG-REG</t>
  </si>
  <si>
    <t>US0758961009</t>
  </si>
  <si>
    <t>BBBY UW</t>
  </si>
  <si>
    <t>BED BATH &amp; BEYOND INC</t>
  </si>
  <si>
    <t>US2282271046</t>
  </si>
  <si>
    <t>CCI UN</t>
  </si>
  <si>
    <t>CROWN CASTLE INTL CORP</t>
  </si>
  <si>
    <t>US56585A1025</t>
  </si>
  <si>
    <t>MPC UN</t>
  </si>
  <si>
    <t>MARATHON PETROLEUM CORP</t>
  </si>
  <si>
    <t>US3119001044</t>
  </si>
  <si>
    <t>FAST UW</t>
  </si>
  <si>
    <t>FASTENAL CO</t>
  </si>
  <si>
    <t>JP3381000003</t>
  </si>
  <si>
    <t>5401 JT</t>
  </si>
  <si>
    <t>NIPPON STEEL CORP</t>
  </si>
  <si>
    <t>INE001A01036</t>
  </si>
  <si>
    <t>HDFC IS</t>
  </si>
  <si>
    <t>HOUSING DEVELOPMENT FINANCE</t>
  </si>
  <si>
    <t>Thrifts &amp; Mortgage Finance</t>
  </si>
  <si>
    <t>DE0005785802</t>
  </si>
  <si>
    <t>FME GY</t>
  </si>
  <si>
    <t>FRESENIUS MEDICAL CARE AG &amp;</t>
  </si>
  <si>
    <t>JP3756600007</t>
  </si>
  <si>
    <t>7974 JO</t>
  </si>
  <si>
    <t>NINTENDO CO LTD</t>
  </si>
  <si>
    <t>AU000000STO6</t>
  </si>
  <si>
    <t>STO AT</t>
  </si>
  <si>
    <t>SANTOS LTD</t>
  </si>
  <si>
    <t>US7617131062</t>
  </si>
  <si>
    <t>RAI UN</t>
  </si>
  <si>
    <t>REYNOLDS AMERICAN INC</t>
  </si>
  <si>
    <t>US4601461035</t>
  </si>
  <si>
    <t>IP UN</t>
  </si>
  <si>
    <t>INTERNATIONAL PAPER CO</t>
  </si>
  <si>
    <t>Paper &amp; Forest Products</t>
  </si>
  <si>
    <t>FR0000120172</t>
  </si>
  <si>
    <t>CA FP</t>
  </si>
  <si>
    <t>CARREFOUR SA</t>
  </si>
  <si>
    <t>US4448591028</t>
  </si>
  <si>
    <t>HUM UN</t>
  </si>
  <si>
    <t>HUMANA INC</t>
  </si>
  <si>
    <t>US6935061076</t>
  </si>
  <si>
    <t>PPG UN</t>
  </si>
  <si>
    <t>PPG INDUSTRIES INC</t>
  </si>
  <si>
    <t>MXP320321310</t>
  </si>
  <si>
    <t>FEMSAUBD MM</t>
  </si>
  <si>
    <t>FOMENTO ECONOMICO MEXICA-UBD</t>
  </si>
  <si>
    <t>US14149Y1082</t>
  </si>
  <si>
    <t>CAH UN</t>
  </si>
  <si>
    <t>CARDINAL HEALTH INC</t>
  </si>
  <si>
    <t>JP3900000005</t>
  </si>
  <si>
    <t>7011 JT</t>
  </si>
  <si>
    <t>MITSUBISHI HEAVY INDUSTRIES</t>
  </si>
  <si>
    <t>CA4530384086</t>
  </si>
  <si>
    <t>IMO CT</t>
  </si>
  <si>
    <t>IMPERIAL OIL LTD</t>
  </si>
  <si>
    <t>CA87425E1034</t>
  </si>
  <si>
    <t>TLM CT</t>
  </si>
  <si>
    <t>TALISMAN ENERGY INC</t>
  </si>
  <si>
    <t>JP3386450005</t>
  </si>
  <si>
    <t>5020 JT</t>
  </si>
  <si>
    <t>JX HOLDINGS INC</t>
  </si>
  <si>
    <t>US1773761002</t>
  </si>
  <si>
    <t>CTXS UW</t>
  </si>
  <si>
    <t>CITRIX SYSTEMS INC</t>
  </si>
  <si>
    <t>KR7000660001</t>
  </si>
  <si>
    <t>000660 KP</t>
  </si>
  <si>
    <t>HYNIX SEMICONDUCTOR INC</t>
  </si>
  <si>
    <t>GB0007389926</t>
  </si>
  <si>
    <t>OML LN</t>
  </si>
  <si>
    <t>OLD MUTUAL PLC</t>
  </si>
  <si>
    <t>CH0012255151</t>
  </si>
  <si>
    <t>UHR VX</t>
  </si>
  <si>
    <t>SWATCH GROUP AG/THE-BR</t>
  </si>
  <si>
    <t>US5806451093</t>
  </si>
  <si>
    <t>MHP UN</t>
  </si>
  <si>
    <t>MCGRAW-HILL COMPANIES INC</t>
  </si>
  <si>
    <t>US91913Y1001</t>
  </si>
  <si>
    <t>VLO UN</t>
  </si>
  <si>
    <t>VALERO ENERGY CORP</t>
  </si>
  <si>
    <t>US5184391044</t>
  </si>
  <si>
    <t>EL UN</t>
  </si>
  <si>
    <t>ESTEE LAUDER COMPANIES-CL A</t>
  </si>
  <si>
    <t>US7010941042</t>
  </si>
  <si>
    <t>PH UN</t>
  </si>
  <si>
    <t>PARKER HANNIFIN CORP</t>
  </si>
  <si>
    <t>SE0000242455</t>
  </si>
  <si>
    <t>SWEDA SS</t>
  </si>
  <si>
    <t>SWEDBANK AB - A SHARES</t>
  </si>
  <si>
    <t>US0268747849</t>
  </si>
  <si>
    <t>AIG UN</t>
  </si>
  <si>
    <t>AMERICAN INTERNATIONAL GROUP</t>
  </si>
  <si>
    <t>US7908491035</t>
  </si>
  <si>
    <t>STJ UN</t>
  </si>
  <si>
    <t>ST JUDE MEDICAL INC</t>
  </si>
  <si>
    <t>PA1436583006</t>
  </si>
  <si>
    <t>CCL UN</t>
  </si>
  <si>
    <t>CARNIVAL CORP</t>
  </si>
  <si>
    <t>US6819191064</t>
  </si>
  <si>
    <t>OMC UN</t>
  </si>
  <si>
    <t>OMNICOM GROUP</t>
  </si>
  <si>
    <t>US6703461052</t>
  </si>
  <si>
    <t>NUE UN</t>
  </si>
  <si>
    <t>NUCOR CORP</t>
  </si>
  <si>
    <t>US0373891037</t>
  </si>
  <si>
    <t>AON UN</t>
  </si>
  <si>
    <t>AON CORP</t>
  </si>
  <si>
    <t>NL0000009165</t>
  </si>
  <si>
    <t>HEIA NA</t>
  </si>
  <si>
    <t>HEINEKEN NV</t>
  </si>
  <si>
    <t>AU000000QBE9</t>
  </si>
  <si>
    <t>QBE AT</t>
  </si>
  <si>
    <t>QBE INSURANCE GROUP LTD</t>
  </si>
  <si>
    <t>BMG7945E1057</t>
  </si>
  <si>
    <t>SDRL NO</t>
  </si>
  <si>
    <t>SEADRILL LTD</t>
  </si>
  <si>
    <t>BRBRFSACNOR8</t>
  </si>
  <si>
    <t>BRFS3 BS</t>
  </si>
  <si>
    <t>BRF - BRASIL FOODS SA</t>
  </si>
  <si>
    <t>US5010441013</t>
  </si>
  <si>
    <t>KR UN</t>
  </si>
  <si>
    <t>KROGER CO</t>
  </si>
  <si>
    <t>US13342B1052</t>
  </si>
  <si>
    <t>CAM UN</t>
  </si>
  <si>
    <t>CAMERON INTERNATIONAL CORP</t>
  </si>
  <si>
    <t>JP3249600002</t>
  </si>
  <si>
    <t>6971 JT</t>
  </si>
  <si>
    <t>KYOCERA CORP</t>
  </si>
  <si>
    <t>CA8283361076</t>
  </si>
  <si>
    <t>SLW CT</t>
  </si>
  <si>
    <t>SILVER WHEATON CORP</t>
  </si>
  <si>
    <t>US9290421091</t>
  </si>
  <si>
    <t>VNO UN</t>
  </si>
  <si>
    <t>VORNADO REALTY TRUST</t>
  </si>
  <si>
    <t>JP3205800000</t>
  </si>
  <si>
    <t>4452 JT</t>
  </si>
  <si>
    <t>KAO CORP</t>
  </si>
  <si>
    <t>KR7105560007</t>
  </si>
  <si>
    <t>105560 KP</t>
  </si>
  <si>
    <t>KB FINANCIAL GROUP INC</t>
  </si>
  <si>
    <t>CA0089161081</t>
  </si>
  <si>
    <t>AGU CT</t>
  </si>
  <si>
    <t>AGRIUM INC</t>
  </si>
  <si>
    <t>US8168511090</t>
  </si>
  <si>
    <t>SRE UN</t>
  </si>
  <si>
    <t>SEMPRA ENERGY</t>
  </si>
  <si>
    <t>IT0000068525</t>
  </si>
  <si>
    <t>SPM IM</t>
  </si>
  <si>
    <t>SAIPEM SPA</t>
  </si>
  <si>
    <t>NO0010063308</t>
  </si>
  <si>
    <t>TEL NO</t>
  </si>
  <si>
    <t>TELENOR ASA</t>
  </si>
  <si>
    <t>US1252691001</t>
  </si>
  <si>
    <t>CF UN</t>
  </si>
  <si>
    <t>CF INDUSTRIES HOLDINGS INC</t>
  </si>
  <si>
    <t>US4878361082</t>
  </si>
  <si>
    <t>K UN</t>
  </si>
  <si>
    <t>KELLOGG CO</t>
  </si>
  <si>
    <t>US5002551043</t>
  </si>
  <si>
    <t>KSS UN</t>
  </si>
  <si>
    <t>KOHLS CORP</t>
  </si>
  <si>
    <t>IE00B6330302</t>
  </si>
  <si>
    <t>IR UN</t>
  </si>
  <si>
    <t>INGERSOLL-RAND PLC</t>
  </si>
  <si>
    <t>US6698881090</t>
  </si>
  <si>
    <t>NVTK LI</t>
  </si>
  <si>
    <t>NOVATEK OAO-SPONS GDR REG S</t>
  </si>
  <si>
    <t>US8715031089</t>
  </si>
  <si>
    <t>SYMC UW</t>
  </si>
  <si>
    <t>SYMANTEC CORP</t>
  </si>
  <si>
    <t>NL0000009132</t>
  </si>
  <si>
    <t>AKZA NA</t>
  </si>
  <si>
    <t>AKZO NOBEL</t>
  </si>
  <si>
    <t>US03076C1062</t>
  </si>
  <si>
    <t>AMP UN</t>
  </si>
  <si>
    <t>AMERIPRISE FINANCIAL INC</t>
  </si>
  <si>
    <t>BMG5485F1692</t>
  </si>
  <si>
    <t>494 HK</t>
  </si>
  <si>
    <t>LI &amp; FUNG LTD</t>
  </si>
  <si>
    <t>Distributors</t>
  </si>
  <si>
    <t>CA98462Y1007</t>
  </si>
  <si>
    <t>YRI CT</t>
  </si>
  <si>
    <t>YAMANA GOLD INC</t>
  </si>
  <si>
    <t>BRBVMFACNOR3</t>
  </si>
  <si>
    <t>BVMF3 BS</t>
  </si>
  <si>
    <t>BM&amp;FBOVESPA SA</t>
  </si>
  <si>
    <t>DE0005810055</t>
  </si>
  <si>
    <t>DB1 GY</t>
  </si>
  <si>
    <t>DEUTSCHE BOERSE AG</t>
  </si>
  <si>
    <t>FR0000121485</t>
  </si>
  <si>
    <t>PP FP</t>
  </si>
  <si>
    <t>PPR</t>
  </si>
  <si>
    <t>US7433151039</t>
  </si>
  <si>
    <t>PGR UN</t>
  </si>
  <si>
    <t>PROGRESSIVE CORP</t>
  </si>
  <si>
    <t>US2810201077</t>
  </si>
  <si>
    <t>EIX UN</t>
  </si>
  <si>
    <t>EDISON INTERNATIONAL</t>
  </si>
  <si>
    <t>KR7005931001</t>
  </si>
  <si>
    <t>005935 KP</t>
  </si>
  <si>
    <t>SAMSUNG ELECTRONICS-PREF</t>
  </si>
  <si>
    <t>US98389B1008</t>
  </si>
  <si>
    <t>XEL UN</t>
  </si>
  <si>
    <t>XCEL ENERGY INC</t>
  </si>
  <si>
    <t>BROGXPACNOR3</t>
  </si>
  <si>
    <t>OGXP3 BS</t>
  </si>
  <si>
    <t>OGX PETROLEO E GAS PARTICIPA</t>
  </si>
  <si>
    <t>CA8667961053</t>
  </si>
  <si>
    <t>SLF CT</t>
  </si>
  <si>
    <t>SUN LIFE FINANCIAL INC</t>
  </si>
  <si>
    <t>US9182041080</t>
  </si>
  <si>
    <t>VFC UN</t>
  </si>
  <si>
    <t>VF CORP</t>
  </si>
  <si>
    <t>CA13645T1003</t>
  </si>
  <si>
    <t>CP CT</t>
  </si>
  <si>
    <t>CANADIAN PACIFIC RAILWAY LTD</t>
  </si>
  <si>
    <t>KR7009540006</t>
  </si>
  <si>
    <t>009540 KP</t>
  </si>
  <si>
    <t>HYUNDAI HEAVY INDUSTRIES</t>
  </si>
  <si>
    <t>CA6330671034</t>
  </si>
  <si>
    <t>NA CT</t>
  </si>
  <si>
    <t>NATIONAL BANK OF CANADA</t>
  </si>
  <si>
    <t>SG1U68934629</t>
  </si>
  <si>
    <t>KEP SP</t>
  </si>
  <si>
    <t>KEPPEL CORP LTD</t>
  </si>
  <si>
    <t>CA4969024047</t>
  </si>
  <si>
    <t>K CT</t>
  </si>
  <si>
    <t>KINROSS GOLD CORP</t>
  </si>
  <si>
    <t>US5404241086</t>
  </si>
  <si>
    <t>L UN</t>
  </si>
  <si>
    <t>LOEWS CORP</t>
  </si>
  <si>
    <t>NO0010031479</t>
  </si>
  <si>
    <t>DNB NO</t>
  </si>
  <si>
    <t>DNB ASA</t>
  </si>
  <si>
    <t>US1255091092</t>
  </si>
  <si>
    <t>CI UN</t>
  </si>
  <si>
    <t>CIGNA CORP</t>
  </si>
  <si>
    <t>JP3526600006</t>
  </si>
  <si>
    <t>9502 JT</t>
  </si>
  <si>
    <t>CHUBU ELECTRIC POWER CO INC</t>
  </si>
  <si>
    <t>US3167731005</t>
  </si>
  <si>
    <t>FITB UW</t>
  </si>
  <si>
    <t>FIFTH THIRD BANCORP</t>
  </si>
  <si>
    <t>JP3228600007</t>
  </si>
  <si>
    <t>9503 JT</t>
  </si>
  <si>
    <t>KANSAI ELECTRIC POWER CO INC</t>
  </si>
  <si>
    <t>US0214411003</t>
  </si>
  <si>
    <t>ALTR UW</t>
  </si>
  <si>
    <t>ALTERA CORP</t>
  </si>
  <si>
    <t>FR0000121261</t>
  </si>
  <si>
    <t>ML FP</t>
  </si>
  <si>
    <t>MICHELIN (CGDE)</t>
  </si>
  <si>
    <t>US7782961038</t>
  </si>
  <si>
    <t>ROST UW</t>
  </si>
  <si>
    <t>ROSS STORES INC</t>
  </si>
  <si>
    <t>TW0001301000</t>
  </si>
  <si>
    <t>1301 TT</t>
  </si>
  <si>
    <t>FORMOSA PLASTICS CORP</t>
  </si>
  <si>
    <t>JP3566800003</t>
  </si>
  <si>
    <t>9022 JT</t>
  </si>
  <si>
    <t>CENTRAL JAPAN RAILWAY CO</t>
  </si>
  <si>
    <t>JP3475350009</t>
  </si>
  <si>
    <t>4568 JT</t>
  </si>
  <si>
    <t>DAIICHI SANKYO CO LTD</t>
  </si>
  <si>
    <t>NL0009434992</t>
  </si>
  <si>
    <t>LYB UN</t>
  </si>
  <si>
    <t>LYONDELLBASELL INDU-CL A</t>
  </si>
  <si>
    <t>US8679141031</t>
  </si>
  <si>
    <t>STI UN</t>
  </si>
  <si>
    <t>SUNTRUST BANKS INC</t>
  </si>
  <si>
    <t>US3848021040</t>
  </si>
  <si>
    <t>GWW UN</t>
  </si>
  <si>
    <t>WW GRAINGER INC</t>
  </si>
  <si>
    <t>RU000A0J2Q06</t>
  </si>
  <si>
    <t>ROSN RX</t>
  </si>
  <si>
    <t>ROSNEFT OIL COMPANY</t>
  </si>
  <si>
    <t>GB0000595859</t>
  </si>
  <si>
    <t>ARM LN</t>
  </si>
  <si>
    <t>ARM HOLDINGS PLC</t>
  </si>
  <si>
    <t>JP3890310000</t>
  </si>
  <si>
    <t>8725 JT</t>
  </si>
  <si>
    <t>MS&amp;AD INSURANCE GROUP HOLDIN</t>
  </si>
  <si>
    <t>US8545021011</t>
  </si>
  <si>
    <t>SWK UN</t>
  </si>
  <si>
    <t>STANLEY BLACK &amp; DECKER INC</t>
  </si>
  <si>
    <t>US1696561059</t>
  </si>
  <si>
    <t>CMG UN</t>
  </si>
  <si>
    <t>CHIPOTLE MEXICAN GRILL INC</t>
  </si>
  <si>
    <t>AU000000AMP6</t>
  </si>
  <si>
    <t>AMP AT</t>
  </si>
  <si>
    <t>AMP LTD</t>
  </si>
  <si>
    <t>US0534841012</t>
  </si>
  <si>
    <t>AVB UN</t>
  </si>
  <si>
    <t>AVALONBAY COMMUNITIES INC</t>
  </si>
  <si>
    <t>GB0001411924</t>
  </si>
  <si>
    <t>BSY LN</t>
  </si>
  <si>
    <t>BRITISH SKY BROADCASTING GRO</t>
  </si>
  <si>
    <t>US9668371068</t>
  </si>
  <si>
    <t>WFM UW</t>
  </si>
  <si>
    <t>WHOLE FOODS MARKET INC</t>
  </si>
  <si>
    <t>US48203R1041</t>
  </si>
  <si>
    <t>JNPR UN</t>
  </si>
  <si>
    <t>JUNIPER NETWORKS INC</t>
  </si>
  <si>
    <t>JP3914400001</t>
  </si>
  <si>
    <t>6981 JO</t>
  </si>
  <si>
    <t>MURATA MANUFACTURING CO LTD</t>
  </si>
  <si>
    <t>CH0038838394</t>
  </si>
  <si>
    <t>WFT UN</t>
  </si>
  <si>
    <t>WEATHERFORD INTL LTD</t>
  </si>
  <si>
    <t>US30249U1016</t>
  </si>
  <si>
    <t>FTI UN</t>
  </si>
  <si>
    <t>FMC TECHNOLOGIES INC</t>
  </si>
  <si>
    <t>MXP370841019</t>
  </si>
  <si>
    <t>GMEXICOB MM</t>
  </si>
  <si>
    <t>GRUPO MEXICO SAB DE CV-SER B</t>
  </si>
  <si>
    <t>HK0003000038</t>
  </si>
  <si>
    <t>3 HK</t>
  </si>
  <si>
    <t>HONG KONG &amp; CHINA GAS</t>
  </si>
  <si>
    <t>Gas Utilities</t>
  </si>
  <si>
    <t>US2600031080</t>
  </si>
  <si>
    <t>DOV UN</t>
  </si>
  <si>
    <t>DOVER CORP</t>
  </si>
  <si>
    <t>COC04PA00016</t>
  </si>
  <si>
    <t>ECOPETL CX</t>
  </si>
  <si>
    <t>ECOPETROL SA</t>
  </si>
  <si>
    <t>JP3476480003</t>
  </si>
  <si>
    <t>8750 JT</t>
  </si>
  <si>
    <t>DAI-ICHI LIFE INSURANCE</t>
  </si>
  <si>
    <t>FI0009003305</t>
  </si>
  <si>
    <t>SAMAS FH</t>
  </si>
  <si>
    <t>SAMPO OYJ-A SHS</t>
  </si>
  <si>
    <t>JP3877600001</t>
  </si>
  <si>
    <t>8002 JT</t>
  </si>
  <si>
    <t>MARUBENI CORP</t>
  </si>
  <si>
    <t>US80004C1018</t>
  </si>
  <si>
    <t>SNDK UW</t>
  </si>
  <si>
    <t>SANDISK CORP</t>
  </si>
  <si>
    <t>DE0005785604</t>
  </si>
  <si>
    <t>FRE GY</t>
  </si>
  <si>
    <t>FRESENIUS SE &amp; CO KGAA</t>
  </si>
  <si>
    <t>DK0010274414</t>
  </si>
  <si>
    <t>DANSKE DC</t>
  </si>
  <si>
    <t>DANSKE BANK A/S</t>
  </si>
  <si>
    <t>US29364G1031</t>
  </si>
  <si>
    <t>ETR UN</t>
  </si>
  <si>
    <t>ENTERGY CORP</t>
  </si>
  <si>
    <t>JP3814000000</t>
  </si>
  <si>
    <t>4901 JT</t>
  </si>
  <si>
    <t>FUJIFILM HOLDINGS CORP</t>
  </si>
  <si>
    <t>US5327161072</t>
  </si>
  <si>
    <t>LTD UN</t>
  </si>
  <si>
    <t>LIMITED BRANDS INC</t>
  </si>
  <si>
    <t>CA22576C1014</t>
  </si>
  <si>
    <t>CPG CT</t>
  </si>
  <si>
    <t>CRESCENT POINT ENERGY CORP</t>
  </si>
  <si>
    <t>US6267171022</t>
  </si>
  <si>
    <t>MUR UN</t>
  </si>
  <si>
    <t>MURPHY OIL CORP</t>
  </si>
  <si>
    <t>US67103H1077</t>
  </si>
  <si>
    <t>ORLY UW</t>
  </si>
  <si>
    <t>O'REILLY AUTOMOTIVE INC</t>
  </si>
  <si>
    <t>US0326541051</t>
  </si>
  <si>
    <t>ADI UN</t>
  </si>
  <si>
    <t>ANALOG DEVICES INC</t>
  </si>
  <si>
    <t>TW0002002003</t>
  </si>
  <si>
    <t>2002 TT</t>
  </si>
  <si>
    <t>CHINA STEEL CORP</t>
  </si>
  <si>
    <t>TW0002412004</t>
  </si>
  <si>
    <t>2412 TT</t>
  </si>
  <si>
    <t>CHUNGHWA TELECOM CO LTD</t>
  </si>
  <si>
    <t>INE467B01029</t>
  </si>
  <si>
    <t>TCS IS</t>
  </si>
  <si>
    <t>TATA CONSULTANCY SVCS LTD</t>
  </si>
  <si>
    <t>DE0006048432</t>
  </si>
  <si>
    <t>HEN3 GY</t>
  </si>
  <si>
    <t>HENKEL AG &amp; CO KGAA VORZUG</t>
  </si>
  <si>
    <t>CA13643E1051</t>
  </si>
  <si>
    <t>COS CT</t>
  </si>
  <si>
    <t>CANADIAN OIL SANDS LTD</t>
  </si>
  <si>
    <t>AU000000BXB1</t>
  </si>
  <si>
    <t>BXB AT</t>
  </si>
  <si>
    <t>BRAMBLES LTD</t>
  </si>
  <si>
    <t>TW0001303006</t>
  </si>
  <si>
    <t>1303 TT</t>
  </si>
  <si>
    <t>NAN YA PLASTICS CORP</t>
  </si>
  <si>
    <t>US98956P1021</t>
  </si>
  <si>
    <t>ZMH UN</t>
  </si>
  <si>
    <t>ZIMMER HOLDINGS INC</t>
  </si>
  <si>
    <t>MYL1023OO000</t>
  </si>
  <si>
    <t>CIMB MK</t>
  </si>
  <si>
    <t>CIMB GROUP HOLDINGS BHD</t>
  </si>
  <si>
    <t>US9841211033</t>
  </si>
  <si>
    <t>XRX UN</t>
  </si>
  <si>
    <t>XEROX CORP</t>
  </si>
  <si>
    <t>ZAE000018123</t>
  </si>
  <si>
    <t>GFI SJ</t>
  </si>
  <si>
    <t>GOLD FIELDS LTD</t>
  </si>
  <si>
    <t>US7237871071</t>
  </si>
  <si>
    <t>PXD UN</t>
  </si>
  <si>
    <t>PIONEER NATURAL RESOURCES CO</t>
  </si>
  <si>
    <t>US8454671095</t>
  </si>
  <si>
    <t>SWN UN</t>
  </si>
  <si>
    <t>SOUTHWESTERN ENERGY CO</t>
  </si>
  <si>
    <t>US42217K1060</t>
  </si>
  <si>
    <t>HCN UN</t>
  </si>
  <si>
    <t>HEALTH CARE REIT INC</t>
  </si>
  <si>
    <t>JP3266400005</t>
  </si>
  <si>
    <t>6326 JT</t>
  </si>
  <si>
    <t>KUBOTA CORP</t>
  </si>
  <si>
    <t>US7739031091</t>
  </si>
  <si>
    <t>ROK UN</t>
  </si>
  <si>
    <t>ROCKWELL AUTOMATION INC</t>
  </si>
  <si>
    <t>AU000000SUN6</t>
  </si>
  <si>
    <t>SUN AT</t>
  </si>
  <si>
    <t>SUNCORP GROUP LTD</t>
  </si>
  <si>
    <t>US87162M4096</t>
  </si>
  <si>
    <t>SYST VX</t>
  </si>
  <si>
    <t>SYNTHES INC-144A/REGS</t>
  </si>
  <si>
    <t>ZAE000083648</t>
  </si>
  <si>
    <t>IMP SJ</t>
  </si>
  <si>
    <t>IMPALA PLATINUM HOLDINGS LTD</t>
  </si>
  <si>
    <t>GB0005603997</t>
  </si>
  <si>
    <t>LGEN LN</t>
  </si>
  <si>
    <t>LEGAL &amp; GENERAL GROUP PLC</t>
  </si>
  <si>
    <t>US8031111037</t>
  </si>
  <si>
    <t>SLE UN</t>
  </si>
  <si>
    <t>SARA LEE CORP</t>
  </si>
  <si>
    <t>RU0007661302</t>
  </si>
  <si>
    <t>URKA RX</t>
  </si>
  <si>
    <t>URALKALI</t>
  </si>
  <si>
    <t>JP3573000001</t>
  </si>
  <si>
    <t>9531 JT</t>
  </si>
  <si>
    <t>TOKYO GAS CO LTD</t>
  </si>
  <si>
    <t>US6200971058</t>
  </si>
  <si>
    <t>MMI UN</t>
  </si>
  <si>
    <t>MOTOROLA MOBILITY HOLDINGS I</t>
  </si>
  <si>
    <t>US9621661043</t>
  </si>
  <si>
    <t>WY UN</t>
  </si>
  <si>
    <t>WEYERHAEUSER CO</t>
  </si>
  <si>
    <t>US88076W1036</t>
  </si>
  <si>
    <t>TDC UN</t>
  </si>
  <si>
    <t>TERADATA CORP</t>
  </si>
  <si>
    <t>US44107P1049</t>
  </si>
  <si>
    <t>HST UN</t>
  </si>
  <si>
    <t>HOST HOTELS &amp; RESORTS INC</t>
  </si>
  <si>
    <t>BMG491BT1088</t>
  </si>
  <si>
    <t>IVZ UN</t>
  </si>
  <si>
    <t>INVESCO LTD</t>
  </si>
  <si>
    <t>US5770811025</t>
  </si>
  <si>
    <t>MAT UW</t>
  </si>
  <si>
    <t>MATTEL INC</t>
  </si>
  <si>
    <t>Leisure Equipment &amp; Products</t>
  </si>
  <si>
    <t>JE00B3YWCQ29</t>
  </si>
  <si>
    <t>WOS LN</t>
  </si>
  <si>
    <t>WOLSELEY PLC</t>
  </si>
  <si>
    <t>FI0009007132</t>
  </si>
  <si>
    <t>FUM1V FH</t>
  </si>
  <si>
    <t>FORTUM OYJ</t>
  </si>
  <si>
    <t>DE0006231004</t>
  </si>
  <si>
    <t>IFX GY</t>
  </si>
  <si>
    <t>INFINEON TECHNOLOGIES AG</t>
  </si>
  <si>
    <t>JP3802300008</t>
  </si>
  <si>
    <t>9983 JT</t>
  </si>
  <si>
    <t>FAST RETAILING CO LTD</t>
  </si>
  <si>
    <t>US4128221086</t>
  </si>
  <si>
    <t>HOG UN</t>
  </si>
  <si>
    <t>HARLEY-DAVIDSON INC</t>
  </si>
  <si>
    <t>IE00B58JVZ52</t>
  </si>
  <si>
    <t>STX UW</t>
  </si>
  <si>
    <t>SEAGATE TECHNOLOGY</t>
  </si>
  <si>
    <t>CA8849031056</t>
  </si>
  <si>
    <t>TRI CT</t>
  </si>
  <si>
    <t>THOMSON REUTERS CORP</t>
  </si>
  <si>
    <t>CA3359341052</t>
  </si>
  <si>
    <t>FM CT</t>
  </si>
  <si>
    <t>FIRST QUANTUM MINERALS LTD</t>
  </si>
  <si>
    <t>US9598021098</t>
  </si>
  <si>
    <t>WU UN</t>
  </si>
  <si>
    <t>WESTERN UNION CO</t>
  </si>
  <si>
    <t>JP3236200006</t>
  </si>
  <si>
    <t>6861 JT</t>
  </si>
  <si>
    <t>KEYENCE CORP</t>
  </si>
  <si>
    <t>US12541W2098</t>
  </si>
  <si>
    <t>CHRW UW</t>
  </si>
  <si>
    <t>C.H. ROBINSON WORLDWIDE INC</t>
  </si>
  <si>
    <t>US12673P1057</t>
  </si>
  <si>
    <t>CA UW</t>
  </si>
  <si>
    <t>CA INC</t>
  </si>
  <si>
    <t>US2058871029</t>
  </si>
  <si>
    <t>CAG UN</t>
  </si>
  <si>
    <t>CONAGRA FOODS INC</t>
  </si>
  <si>
    <t>FR0000131708</t>
  </si>
  <si>
    <t>TEC FP</t>
  </si>
  <si>
    <t>TECHNIP SA</t>
  </si>
  <si>
    <t>IT0003497168</t>
  </si>
  <si>
    <t>TIT IM</t>
  </si>
  <si>
    <t>TELECOM ITALIA SPA</t>
  </si>
  <si>
    <t>JP3892100003</t>
  </si>
  <si>
    <t>8309 JT</t>
  </si>
  <si>
    <t>SUMITOMO MITSUI TRUST HOLDIN</t>
  </si>
  <si>
    <t>US0138171014</t>
  </si>
  <si>
    <t>AA UN</t>
  </si>
  <si>
    <t>ALCOA INC</t>
  </si>
  <si>
    <t>US2567461080</t>
  </si>
  <si>
    <t>DLTR UW</t>
  </si>
  <si>
    <t>DOLLAR TREE INC</t>
  </si>
  <si>
    <t>CA65334H1029</t>
  </si>
  <si>
    <t>NXY CT</t>
  </si>
  <si>
    <t>NEXEN INC</t>
  </si>
  <si>
    <t>US53071M1045</t>
  </si>
  <si>
    <t>LINTA UW</t>
  </si>
  <si>
    <t>LIBERTY INTERACTIVE CORP-A</t>
  </si>
  <si>
    <t>GB0033195214</t>
  </si>
  <si>
    <t>KGF LN</t>
  </si>
  <si>
    <t>KINGFISHER PLC</t>
  </si>
  <si>
    <t>HK0011000095</t>
  </si>
  <si>
    <t>11 HK</t>
  </si>
  <si>
    <t>HANG SENG BANK LTD</t>
  </si>
  <si>
    <t>AU000000ORI1</t>
  </si>
  <si>
    <t>ORI AT</t>
  </si>
  <si>
    <t>ORICA LTD</t>
  </si>
  <si>
    <t>US7512121010</t>
  </si>
  <si>
    <t>RL UN</t>
  </si>
  <si>
    <t>RALPH LAUREN CORP</t>
  </si>
  <si>
    <t>GB00B2B0DG97</t>
  </si>
  <si>
    <t>REL LN</t>
  </si>
  <si>
    <t>REED ELSEVIER PLC</t>
  </si>
  <si>
    <t>DK0010244508</t>
  </si>
  <si>
    <t>MAERSKB DC</t>
  </si>
  <si>
    <t>AP MOELLER-MAERSK A/S-B</t>
  </si>
  <si>
    <t>Marine</t>
  </si>
  <si>
    <t>HK0000049939</t>
  </si>
  <si>
    <t>762 HK</t>
  </si>
  <si>
    <t>CHINA UNICOM HONG KONG LTD</t>
  </si>
  <si>
    <t>TW0002454006</t>
  </si>
  <si>
    <t>2454 TT</t>
  </si>
  <si>
    <t>MEDIATEK INC</t>
  </si>
  <si>
    <t>US1567821046</t>
  </si>
  <si>
    <t>CERN UW</t>
  </si>
  <si>
    <t>CERNER CORP</t>
  </si>
  <si>
    <t>Health Care Technology</t>
  </si>
  <si>
    <t>SE0000148884</t>
  </si>
  <si>
    <t>SEBA SS</t>
  </si>
  <si>
    <t>SKANDINAVISKA ENSKILDA BAN-A</t>
  </si>
  <si>
    <t>CA05534B7604</t>
  </si>
  <si>
    <t>BCE CT</t>
  </si>
  <si>
    <t>BCE INC</t>
  </si>
  <si>
    <t>US20605P1012</t>
  </si>
  <si>
    <t>CXO UN</t>
  </si>
  <si>
    <t>CONCHO RESOURCES INC</t>
  </si>
  <si>
    <t>GB00B01C3S32</t>
  </si>
  <si>
    <t>RRS LN</t>
  </si>
  <si>
    <t>RANDGOLD RESOURCES LTD</t>
  </si>
  <si>
    <t>US85590A4013</t>
  </si>
  <si>
    <t>HOT UN</t>
  </si>
  <si>
    <t>STARWOOD HOTELS &amp; RESORTS</t>
  </si>
  <si>
    <t>US3434121022</t>
  </si>
  <si>
    <t>FLR UN</t>
  </si>
  <si>
    <t>FLUOR CORP</t>
  </si>
  <si>
    <t>CH0033347318</t>
  </si>
  <si>
    <t>NE UN</t>
  </si>
  <si>
    <t>NOBLE CORP</t>
  </si>
  <si>
    <t>JP3621000003</t>
  </si>
  <si>
    <t>3402 JT</t>
  </si>
  <si>
    <t>TORAY INDUSTRIES INC</t>
  </si>
  <si>
    <t>DE0007500001</t>
  </si>
  <si>
    <t>TKA GY</t>
  </si>
  <si>
    <t>THYSSENKRUPP AG</t>
  </si>
  <si>
    <t>CA5592224011</t>
  </si>
  <si>
    <t>MG CT</t>
  </si>
  <si>
    <t>MAGNA INTERNATIONAL INC</t>
  </si>
  <si>
    <t>HK2388011192</t>
  </si>
  <si>
    <t>2388 HK</t>
  </si>
  <si>
    <t>BOC HONG KONG HOLDINGS LTD</t>
  </si>
  <si>
    <t>HK0006000050</t>
  </si>
  <si>
    <t>6 HK</t>
  </si>
  <si>
    <t>POWER ASSETS HOLDINGS LTD</t>
  </si>
  <si>
    <t>US8550301027</t>
  </si>
  <si>
    <t>SPLS UW</t>
  </si>
  <si>
    <t>STAPLES INC</t>
  </si>
  <si>
    <t>SE0000112724</t>
  </si>
  <si>
    <t>SCAB SS</t>
  </si>
  <si>
    <t>SVENSKA CELLULOSA AB-B SHS</t>
  </si>
  <si>
    <t>CA2849021035</t>
  </si>
  <si>
    <t>ELD CT</t>
  </si>
  <si>
    <t>ELDORADO GOLD CORP</t>
  </si>
  <si>
    <t>JP3734800000</t>
  </si>
  <si>
    <t>6594 JO</t>
  </si>
  <si>
    <t>NIDEC CORP</t>
  </si>
  <si>
    <t>MXP4987V1378</t>
  </si>
  <si>
    <t>TLEVICPO MM</t>
  </si>
  <si>
    <t>GRUPO TELEVISA SAB-SER CPO</t>
  </si>
  <si>
    <t>CA7078871059</t>
  </si>
  <si>
    <t>PWT CT</t>
  </si>
  <si>
    <t>PENN WEST PETROLEUM LTD</t>
  </si>
  <si>
    <t>CH0002497458</t>
  </si>
  <si>
    <t>SGSN VX</t>
  </si>
  <si>
    <t>SGS SA-REG</t>
  </si>
  <si>
    <t>ID1000109507</t>
  </si>
  <si>
    <t>BBCA IJ</t>
  </si>
  <si>
    <t>BANK CENTRAL ASIA TBK PT</t>
  </si>
  <si>
    <t>TH0646010007</t>
  </si>
  <si>
    <t>PTT TB</t>
  </si>
  <si>
    <t>PTT PCL</t>
  </si>
  <si>
    <t>JP3160400002</t>
  </si>
  <si>
    <t>4523 JT</t>
  </si>
  <si>
    <t>EISAI CO LTD</t>
  </si>
  <si>
    <t>US75281A1097</t>
  </si>
  <si>
    <t>RRC UN</t>
  </si>
  <si>
    <t>RANGE RESOURCES CORP</t>
  </si>
  <si>
    <t>SE0000107419</t>
  </si>
  <si>
    <t>INVEB SS</t>
  </si>
  <si>
    <t>INVESTOR AB-B SHS</t>
  </si>
  <si>
    <t>US7043261079</t>
  </si>
  <si>
    <t>PAYX UW</t>
  </si>
  <si>
    <t>PAYCHEX INC</t>
  </si>
  <si>
    <t>FR0000131906</t>
  </si>
  <si>
    <t>RNO FP</t>
  </si>
  <si>
    <t>RENAULT SA</t>
  </si>
  <si>
    <t>JP3818000006</t>
  </si>
  <si>
    <t>6702 JT</t>
  </si>
  <si>
    <t>FUJITSU LTD</t>
  </si>
  <si>
    <t>JP3837800006</t>
  </si>
  <si>
    <t>7741 JT</t>
  </si>
  <si>
    <t>HOYA CORP</t>
  </si>
  <si>
    <t>US4278661081</t>
  </si>
  <si>
    <t>HSY UN</t>
  </si>
  <si>
    <t>HERSHEY CO/THE</t>
  </si>
  <si>
    <t>US45865V1008</t>
  </si>
  <si>
    <t>ICE UN</t>
  </si>
  <si>
    <t>INTERCONTINENTALEXCHANGE INC</t>
  </si>
  <si>
    <t>JP3200450009</t>
  </si>
  <si>
    <t>8591 JT</t>
  </si>
  <si>
    <t>ORIX CORP</t>
  </si>
  <si>
    <t>GB0006043169</t>
  </si>
  <si>
    <t>MRW LN</t>
  </si>
  <si>
    <t>WM MORRISON SUPERMARKETS</t>
  </si>
  <si>
    <t>IE00B40K9117</t>
  </si>
  <si>
    <t>CBE UN</t>
  </si>
  <si>
    <t>COOPER INDUSTRIES PLC</t>
  </si>
  <si>
    <t>US3156161024</t>
  </si>
  <si>
    <t>FFIV UW</t>
  </si>
  <si>
    <t>F5 NETWORKS INC</t>
  </si>
  <si>
    <t>AU000000MQG1</t>
  </si>
  <si>
    <t>MQG AT</t>
  </si>
  <si>
    <t>MACQUARIE GROUP LTD</t>
  </si>
  <si>
    <t>US03073E1055</t>
  </si>
  <si>
    <t>ABC UN</t>
  </si>
  <si>
    <t>AMERISOURCEBERGEN CORP</t>
  </si>
  <si>
    <t>DE000PAH0038</t>
  </si>
  <si>
    <t>PAH3 GY</t>
  </si>
  <si>
    <t>PORSCHE AUTOMOBIL HLDG-PRF</t>
  </si>
  <si>
    <t>US6285301072</t>
  </si>
  <si>
    <t>MYL UW</t>
  </si>
  <si>
    <t>MYLAN INC</t>
  </si>
  <si>
    <t>JP3421800008</t>
  </si>
  <si>
    <t>9735 JT</t>
  </si>
  <si>
    <t>SECOM CO LTD</t>
  </si>
  <si>
    <t>JP3386030005</t>
  </si>
  <si>
    <t>5411 JT</t>
  </si>
  <si>
    <t>JFE HOLDINGS INC</t>
  </si>
  <si>
    <t>US5719032022</t>
  </si>
  <si>
    <t>MAR UN</t>
  </si>
  <si>
    <t>MARRIOTT INTERNATIONAL-CL A</t>
  </si>
  <si>
    <t>KR7096770003</t>
  </si>
  <si>
    <t>096770 KP</t>
  </si>
  <si>
    <t>SK INNOVATION CO LTD</t>
  </si>
  <si>
    <t>SE0000108227</t>
  </si>
  <si>
    <t>SKFB SS</t>
  </si>
  <si>
    <t>SKF AB-B SHARES</t>
  </si>
  <si>
    <t>BMG169621056</t>
  </si>
  <si>
    <t>BG UN</t>
  </si>
  <si>
    <t>BUNGE LTD</t>
  </si>
  <si>
    <t>GB0031743007</t>
  </si>
  <si>
    <t>BRBY LN</t>
  </si>
  <si>
    <t>BURBERRY GROUP PLC</t>
  </si>
  <si>
    <t>JP3407400005</t>
  </si>
  <si>
    <t>5802 JT</t>
  </si>
  <si>
    <t>SUMITOMO ELECTRIC INDUSTRIES</t>
  </si>
  <si>
    <t>US3724601055</t>
  </si>
  <si>
    <t>GPC UN</t>
  </si>
  <si>
    <t>GENUINE PARTS CO</t>
  </si>
  <si>
    <t>MYL1155OO000</t>
  </si>
  <si>
    <t>MAY MK</t>
  </si>
  <si>
    <t>MALAYAN BANKING BHD</t>
  </si>
  <si>
    <t>US9839191015</t>
  </si>
  <si>
    <t>XLNX UW</t>
  </si>
  <si>
    <t>XILINX INC</t>
  </si>
  <si>
    <t>US5303221064</t>
  </si>
  <si>
    <t>LMCA UW</t>
  </si>
  <si>
    <t>LIBERTY MEDIA CORP - LIBER-A</t>
  </si>
  <si>
    <t>CA13321L1085</t>
  </si>
  <si>
    <t>CCO CT</t>
  </si>
  <si>
    <t>CAMECO CORP</t>
  </si>
  <si>
    <t>JP3258000003</t>
  </si>
  <si>
    <t>2503 JT</t>
  </si>
  <si>
    <t>KIRIN HOLDINGS CO LTD</t>
  </si>
  <si>
    <t>US6658591044</t>
  </si>
  <si>
    <t>NTRS UW</t>
  </si>
  <si>
    <t>NORTHERN TRUST CORP</t>
  </si>
  <si>
    <t>SE0000255648</t>
  </si>
  <si>
    <t>ASSAB SS</t>
  </si>
  <si>
    <t>ASSA ABLOY AB-B</t>
  </si>
  <si>
    <t>US9831341071</t>
  </si>
  <si>
    <t>WYNN UW</t>
  </si>
  <si>
    <t>WYNN RESORTS LTD</t>
  </si>
  <si>
    <t>US7565771026</t>
  </si>
  <si>
    <t>RHT UN</t>
  </si>
  <si>
    <t>RED HAT INC</t>
  </si>
  <si>
    <t>JP3571400005</t>
  </si>
  <si>
    <t>8035 JT</t>
  </si>
  <si>
    <t>TOKYO ELECTRON LTD</t>
  </si>
  <si>
    <t>US1011371077</t>
  </si>
  <si>
    <t>BSX UN</t>
  </si>
  <si>
    <t>BOSTON SCIENTIFIC CORP</t>
  </si>
  <si>
    <t>INE154A01025</t>
  </si>
  <si>
    <t>ITC IS</t>
  </si>
  <si>
    <t>ITC LTD</t>
  </si>
  <si>
    <t>US0320951017</t>
  </si>
  <si>
    <t>APH UN</t>
  </si>
  <si>
    <t>AMPHENOL CORP-CL A</t>
  </si>
  <si>
    <t>HK0004000045</t>
  </si>
  <si>
    <t>4 HK</t>
  </si>
  <si>
    <t>WHARF HOLDINGS LTD</t>
  </si>
  <si>
    <t>US7045491047</t>
  </si>
  <si>
    <t>BTU UN</t>
  </si>
  <si>
    <t>PEABODY ENERGY CORP</t>
  </si>
  <si>
    <t>GB00B4WQ2Z29</t>
  </si>
  <si>
    <t>AGK LN</t>
  </si>
  <si>
    <t>AGGREKO PLC</t>
  </si>
  <si>
    <t>AU000000AMC4</t>
  </si>
  <si>
    <t>AMC AT</t>
  </si>
  <si>
    <t>AMCOR LIMITED</t>
  </si>
  <si>
    <t>Containers &amp; Packaging</t>
  </si>
  <si>
    <t>RU0007288411</t>
  </si>
  <si>
    <t>GMKN RX</t>
  </si>
  <si>
    <t>MMC NORILSK NICKEL OJSC</t>
  </si>
  <si>
    <t>US6074091090</t>
  </si>
  <si>
    <t>MBT UN</t>
  </si>
  <si>
    <t>MOBILE TELESYSTEMS-SP ADR</t>
  </si>
  <si>
    <t>RU0009033591</t>
  </si>
  <si>
    <t>TATN RX</t>
  </si>
  <si>
    <t>TATNEFT-CLS</t>
  </si>
  <si>
    <t>US3377381088</t>
  </si>
  <si>
    <t>FISV UW</t>
  </si>
  <si>
    <t>FISERV INC</t>
  </si>
  <si>
    <t>FR0000120537</t>
  </si>
  <si>
    <t>LG FP</t>
  </si>
  <si>
    <t>LAFARGE SA</t>
  </si>
  <si>
    <t>US0533321024</t>
  </si>
  <si>
    <t>AZO UN</t>
  </si>
  <si>
    <t>AUTOZONE INC</t>
  </si>
  <si>
    <t>US8243481061</t>
  </si>
  <si>
    <t>SHW UN</t>
  </si>
  <si>
    <t>SHERWIN-WILLIAMS CO/THE</t>
  </si>
  <si>
    <t>CH0008742519</t>
  </si>
  <si>
    <t>SCMN VX</t>
  </si>
  <si>
    <t>SWISSCOM AG-REG</t>
  </si>
  <si>
    <t>HK0101000591</t>
  </si>
  <si>
    <t>101 HK</t>
  </si>
  <si>
    <t>HANG LUNG PROPERTIES LTD</t>
  </si>
  <si>
    <t>US18683K1016</t>
  </si>
  <si>
    <t>CLF UN</t>
  </si>
  <si>
    <t>CLIFFS NATURAL RESOURCES INC</t>
  </si>
  <si>
    <t>FI0009013403</t>
  </si>
  <si>
    <t>KNEBV FH</t>
  </si>
  <si>
    <t>KONE OYJ-B</t>
  </si>
  <si>
    <t>JP3657400002</t>
  </si>
  <si>
    <t>7731 JT</t>
  </si>
  <si>
    <t>NIKON CORP</t>
  </si>
  <si>
    <t>CA82509W1032</t>
  </si>
  <si>
    <t>SC CT</t>
  </si>
  <si>
    <t>SHOPPERS DRUG MART CORP</t>
  </si>
  <si>
    <t>US3021301094</t>
  </si>
  <si>
    <t>EXPD UW</t>
  </si>
  <si>
    <t>EXPEDITORS INTL WASH INC</t>
  </si>
  <si>
    <t>NO0010208051</t>
  </si>
  <si>
    <t>YAR NO</t>
  </si>
  <si>
    <t>YARA INTERNATIONAL ASA</t>
  </si>
  <si>
    <t>BRBBASACNOR3</t>
  </si>
  <si>
    <t>BBAS3 BS</t>
  </si>
  <si>
    <t>BANCO DO BRASIL S.A.</t>
  </si>
  <si>
    <t>US19122T1097</t>
  </si>
  <si>
    <t>CCE UN</t>
  </si>
  <si>
    <t>COCA-COLA ENTERPRISES</t>
  </si>
  <si>
    <t>US55261F1049</t>
  </si>
  <si>
    <t>MTB UN</t>
  </si>
  <si>
    <t>M &amp; T BANK CORP</t>
  </si>
  <si>
    <t>JP3162600005</t>
  </si>
  <si>
    <t>6273 JT</t>
  </si>
  <si>
    <t>SMC CORP</t>
  </si>
  <si>
    <t>LU0156801721</t>
  </si>
  <si>
    <t>TEN IM</t>
  </si>
  <si>
    <t>TENARIS SA</t>
  </si>
  <si>
    <t>CNE100000Q43</t>
  </si>
  <si>
    <t>1288 HK</t>
  </si>
  <si>
    <t>AGRICULTURAL BANK OF CHINA-H</t>
  </si>
  <si>
    <t>GB0031274896</t>
  </si>
  <si>
    <t>MKS LN</t>
  </si>
  <si>
    <t>MARKS &amp; SPENCER GROUP PLC</t>
  </si>
  <si>
    <t>US6556641008</t>
  </si>
  <si>
    <t>JWN UN</t>
  </si>
  <si>
    <t>NORDSTROM INC</t>
  </si>
  <si>
    <t>US74834L1008</t>
  </si>
  <si>
    <t>DGX UN</t>
  </si>
  <si>
    <t>QUEST DIAGNOSTICS INC</t>
  </si>
  <si>
    <t>US67066G1040</t>
  </si>
  <si>
    <t>NVDA UW</t>
  </si>
  <si>
    <t>NVIDIA CORP</t>
  </si>
  <si>
    <t>US9581021055</t>
  </si>
  <si>
    <t>WDC UN</t>
  </si>
  <si>
    <t>WESTERN DIGITAL CORP</t>
  </si>
  <si>
    <t>US2333311072</t>
  </si>
  <si>
    <t>DTE UN</t>
  </si>
  <si>
    <t>DTE ENERGY COMPANY</t>
  </si>
  <si>
    <t>US4811651086</t>
  </si>
  <si>
    <t>JOY UN</t>
  </si>
  <si>
    <t>JOY GLOBAL INC</t>
  </si>
  <si>
    <t>JP3112000009</t>
  </si>
  <si>
    <t>5201 JT</t>
  </si>
  <si>
    <t>ASAHI GLASS CO LTD</t>
  </si>
  <si>
    <t>SE0000122467</t>
  </si>
  <si>
    <t>ATCOB SS</t>
  </si>
  <si>
    <t>ATLAS COPCO AB-B SHS</t>
  </si>
  <si>
    <t>US50540R4092</t>
  </si>
  <si>
    <t>LH UN</t>
  </si>
  <si>
    <t>LABORATORY CRP OF AMER HLDGS</t>
  </si>
  <si>
    <t>US7743411016</t>
  </si>
  <si>
    <t>COL UN</t>
  </si>
  <si>
    <t>ROCKWELL COLLINS INC</t>
  </si>
  <si>
    <t>US0997241064</t>
  </si>
  <si>
    <t>BWA UN</t>
  </si>
  <si>
    <t>BORGWARNER INC</t>
  </si>
  <si>
    <t>JP3500610005</t>
  </si>
  <si>
    <t>8308 JT</t>
  </si>
  <si>
    <t>RESONA HOLDINGS INC</t>
  </si>
  <si>
    <t>KYG7800X1079</t>
  </si>
  <si>
    <t>1928 HK</t>
  </si>
  <si>
    <t>SANDS CHINA LTD</t>
  </si>
  <si>
    <t>NL0000303709</t>
  </si>
  <si>
    <t>AGN NA</t>
  </si>
  <si>
    <t>AEGON NV</t>
  </si>
  <si>
    <t>ZAE000066304</t>
  </si>
  <si>
    <t>FSR SJ</t>
  </si>
  <si>
    <t>FIRSTRAND LTD</t>
  </si>
  <si>
    <t>US00130H1059</t>
  </si>
  <si>
    <t>AES UN</t>
  </si>
  <si>
    <t>AES CORP</t>
  </si>
  <si>
    <t>Independent Power Producers &amp;</t>
  </si>
  <si>
    <t>DE0008032004</t>
  </si>
  <si>
    <t>CBK GY</t>
  </si>
  <si>
    <t>COMMERZBANK AG</t>
  </si>
  <si>
    <t>CA4480551031</t>
  </si>
  <si>
    <t>HSE CT</t>
  </si>
  <si>
    <t>HUSKY ENERGY INC</t>
  </si>
  <si>
    <t>CNE1000002M1</t>
  </si>
  <si>
    <t>3968 HK</t>
  </si>
  <si>
    <t>CHINA MERCHANTS BANK-H</t>
  </si>
  <si>
    <t>US3647601083</t>
  </si>
  <si>
    <t>GPS UN</t>
  </si>
  <si>
    <t>GAP INC/THE</t>
  </si>
  <si>
    <t>BRGGBRACNPR8</t>
  </si>
  <si>
    <t>GGBR4 BS</t>
  </si>
  <si>
    <t>GERDAU SA-PREF</t>
  </si>
  <si>
    <t>US7607591002</t>
  </si>
  <si>
    <t>RSG UN</t>
  </si>
  <si>
    <t>REPUBLIC SERVICES INC</t>
  </si>
  <si>
    <t>FR0010220475</t>
  </si>
  <si>
    <t>ALO FP</t>
  </si>
  <si>
    <t>ALSTOM</t>
  </si>
  <si>
    <t>US3458381064</t>
  </si>
  <si>
    <t>FRX UN</t>
  </si>
  <si>
    <t>FOREST LABORATORIES INC</t>
  </si>
  <si>
    <t>US1890541097</t>
  </si>
  <si>
    <t>CLX UN</t>
  </si>
  <si>
    <t>CLOROX COMPANY</t>
  </si>
  <si>
    <t>TW0001326007</t>
  </si>
  <si>
    <t>1326 TT</t>
  </si>
  <si>
    <t>FORMOSA CHEMICALS &amp; FIBRE</t>
  </si>
  <si>
    <t>US65248E2037</t>
  </si>
  <si>
    <t>NWS UW</t>
  </si>
  <si>
    <t>NEWS CORP-B</t>
  </si>
  <si>
    <t>BRVIVTACNPR7</t>
  </si>
  <si>
    <t>VIVT4 BS</t>
  </si>
  <si>
    <t>TELEFONICA BRASIL S.A.-PREF</t>
  </si>
  <si>
    <t>CA7392391016</t>
  </si>
  <si>
    <t>POW CT</t>
  </si>
  <si>
    <t>POWER CORP OF CANADA</t>
  </si>
  <si>
    <t>BRCMIGACNPR3</t>
  </si>
  <si>
    <t>CMIG4 BS</t>
  </si>
  <si>
    <t>CIA ENERGETICA MINAS GER-PRF</t>
  </si>
  <si>
    <t>GB0009223206</t>
  </si>
  <si>
    <t>SN/ LN</t>
  </si>
  <si>
    <t>SMITH &amp; NEPHEW PLC</t>
  </si>
  <si>
    <t>BRCIELACNOR3</t>
  </si>
  <si>
    <t>CIEL3 BS</t>
  </si>
  <si>
    <t>CIELO SA</t>
  </si>
  <si>
    <t>JP3165000005</t>
  </si>
  <si>
    <t>8630 JT</t>
  </si>
  <si>
    <t>NKSJ HOLDINGS INC</t>
  </si>
  <si>
    <t>US7766961061</t>
  </si>
  <si>
    <t>ROP UN</t>
  </si>
  <si>
    <t>ROPER INDUSTRIES INC</t>
  </si>
  <si>
    <t>US4165151048</t>
  </si>
  <si>
    <t>HIG UN</t>
  </si>
  <si>
    <t>HARTFORD FINANCIAL SVCS GRP</t>
  </si>
  <si>
    <t>US8265521018</t>
  </si>
  <si>
    <t>SIAL UW</t>
  </si>
  <si>
    <t>SIGMA-ALDRICH</t>
  </si>
  <si>
    <t>MYL4197OO009</t>
  </si>
  <si>
    <t>SIME MK</t>
  </si>
  <si>
    <t>SIME DARBY BERHAD</t>
  </si>
  <si>
    <t>CA87971M2022</t>
  </si>
  <si>
    <t>T/A CT</t>
  </si>
  <si>
    <t>TELUS CORPORATION -NON VOTE</t>
  </si>
  <si>
    <t>CA88706M1032</t>
  </si>
  <si>
    <t>THI CT</t>
  </si>
  <si>
    <t>TIM HORTONS INC</t>
  </si>
  <si>
    <t>US0527691069</t>
  </si>
  <si>
    <t>ADSK UW</t>
  </si>
  <si>
    <t>AUTODESK INC</t>
  </si>
  <si>
    <t>US74251V1026</t>
  </si>
  <si>
    <t>PFG UN</t>
  </si>
  <si>
    <t>PRINCIPAL FINANCIAL GROUP</t>
  </si>
  <si>
    <t>DE000KSAG888</t>
  </si>
  <si>
    <t>SDF GY</t>
  </si>
  <si>
    <t>K+S AG-REG</t>
  </si>
  <si>
    <t>GB00B16KPT44</t>
  </si>
  <si>
    <t>SL/ LN</t>
  </si>
  <si>
    <t>STANDARD LIFE PLC</t>
  </si>
  <si>
    <t>US8326964058</t>
  </si>
  <si>
    <t>SJM UN</t>
  </si>
  <si>
    <t>JM SMUCKER CO/THE</t>
  </si>
  <si>
    <t>NL0000009827</t>
  </si>
  <si>
    <t>DSM NA</t>
  </si>
  <si>
    <t>KONINKLIJKE DSM NV</t>
  </si>
  <si>
    <t>SE0001174970</t>
  </si>
  <si>
    <t>MIC SS</t>
  </si>
  <si>
    <t>MILLICOM INTL CELLULAR-SDR</t>
  </si>
  <si>
    <t>US6117401017</t>
  </si>
  <si>
    <t>MNST UW</t>
  </si>
  <si>
    <t>MONSTER BEVERAGE CORP</t>
  </si>
  <si>
    <t>US7142901039</t>
  </si>
  <si>
    <t>PRGO UW</t>
  </si>
  <si>
    <t>PERRIGO CO</t>
  </si>
  <si>
    <t>KR7000830000</t>
  </si>
  <si>
    <t>000830 KP</t>
  </si>
  <si>
    <t>SAMSUNG C&amp;T CORP</t>
  </si>
  <si>
    <t>HK0688002218</t>
  </si>
  <si>
    <t>688 HK</t>
  </si>
  <si>
    <t>CHINA OVERSEAS LAND &amp; INVEST</t>
  </si>
  <si>
    <t>US53217V1098</t>
  </si>
  <si>
    <t>LIFE UW</t>
  </si>
  <si>
    <t>LIFE TECHNOLOGIES CORP</t>
  </si>
  <si>
    <t>KR7035420009</t>
  </si>
  <si>
    <t>035420 KP</t>
  </si>
  <si>
    <t>NHN CORP</t>
  </si>
  <si>
    <t>NL0006144495</t>
  </si>
  <si>
    <t>REN NA</t>
  </si>
  <si>
    <t>REED ELSEVIER NV</t>
  </si>
  <si>
    <t>JP3116000005</t>
  </si>
  <si>
    <t>2502 JT</t>
  </si>
  <si>
    <t>ASAHI GROUP HOLDINGS LTD</t>
  </si>
  <si>
    <t>FR0000130403</t>
  </si>
  <si>
    <t>CDI FP</t>
  </si>
  <si>
    <t>CHRISTIAN DIOR</t>
  </si>
  <si>
    <t>CNE1000002V2</t>
  </si>
  <si>
    <t>728 HK</t>
  </si>
  <si>
    <t>CHINA TELECOM CORP LTD-H</t>
  </si>
  <si>
    <t>US82967N1081</t>
  </si>
  <si>
    <t>SIRI UW</t>
  </si>
  <si>
    <t>SIRIUS XM RADIO INC</t>
  </si>
  <si>
    <t>US9285634021</t>
  </si>
  <si>
    <t>VMW UN</t>
  </si>
  <si>
    <t>VMWARE INC-CLASS A</t>
  </si>
  <si>
    <t>DK0010181759</t>
  </si>
  <si>
    <t>CARLB DC</t>
  </si>
  <si>
    <t>CARLSBERG AS-B</t>
  </si>
  <si>
    <t>CH0030170408</t>
  </si>
  <si>
    <t>GEBN VX</t>
  </si>
  <si>
    <t>GEBERIT AG-REG</t>
  </si>
  <si>
    <t>US3931221069</t>
  </si>
  <si>
    <t>GMCR UW</t>
  </si>
  <si>
    <t>GREEN MOUNTAIN COFFEE ROASTE</t>
  </si>
  <si>
    <t>GB0006320161</t>
  </si>
  <si>
    <t>IPR LN</t>
  </si>
  <si>
    <t>INTERNATIONAL POWER PLC</t>
  </si>
  <si>
    <t>HK0823032773</t>
  </si>
  <si>
    <t>823 HK</t>
  </si>
  <si>
    <t>LINK REIT</t>
  </si>
  <si>
    <t>ID1000118201</t>
  </si>
  <si>
    <t>BBRI IJ</t>
  </si>
  <si>
    <t>BANK RAKYAT INDONESIA PERSER</t>
  </si>
  <si>
    <t>US28176E1082</t>
  </si>
  <si>
    <t>EW UN</t>
  </si>
  <si>
    <t>EDWARDS LIFESCIENCES CORP</t>
  </si>
  <si>
    <t>GB0000456144</t>
  </si>
  <si>
    <t>ANTO LN</t>
  </si>
  <si>
    <t>ANTOFAGASTA PLC</t>
  </si>
  <si>
    <t>GB0031809436</t>
  </si>
  <si>
    <t>LAND LN</t>
  </si>
  <si>
    <t>LAND SECURITIES GROUP PLC</t>
  </si>
  <si>
    <t>JP3409000001</t>
  </si>
  <si>
    <t>8830 JT</t>
  </si>
  <si>
    <t>SUMITOMO REALTY &amp; DEVELOPMNT</t>
  </si>
  <si>
    <t>SG9999006241</t>
  </si>
  <si>
    <t>AVGO UW</t>
  </si>
  <si>
    <t>AVAGO TECHNOLOGIES LTD</t>
  </si>
  <si>
    <t>BMG2519Y1084</t>
  </si>
  <si>
    <t>BAP UN</t>
  </si>
  <si>
    <t>CREDICORP LTD</t>
  </si>
  <si>
    <t>INE155A01022</t>
  </si>
  <si>
    <t>TTMT IS</t>
  </si>
  <si>
    <t>TATA MOTORS LTD</t>
  </si>
  <si>
    <t>US26138E1091</t>
  </si>
  <si>
    <t>DPS UN</t>
  </si>
  <si>
    <t>DR PEPPER SNAPPLE GROUP INC</t>
  </si>
  <si>
    <t>CA3039011026</t>
  </si>
  <si>
    <t>FFH CT</t>
  </si>
  <si>
    <t>FAIRFAX FINANCIAL HLDGS LTD</t>
  </si>
  <si>
    <t>HK0019000162</t>
  </si>
  <si>
    <t>19 HK</t>
  </si>
  <si>
    <t>SWIRE PACIFIC LTD-A</t>
  </si>
  <si>
    <t>US57772K1016</t>
  </si>
  <si>
    <t>MXIM UW</t>
  </si>
  <si>
    <t>MAXIM INTEGRATED PRODUCTS</t>
  </si>
  <si>
    <t>IT0004644743</t>
  </si>
  <si>
    <t>FI IM</t>
  </si>
  <si>
    <t>FIAT INDUSTRIAL</t>
  </si>
  <si>
    <t>SE0000310336</t>
  </si>
  <si>
    <t>SWMA SS</t>
  </si>
  <si>
    <t>SWEDISH MATCH AB</t>
  </si>
  <si>
    <t>US9418481035</t>
  </si>
  <si>
    <t>WAT UN</t>
  </si>
  <si>
    <t>WATERS CORP</t>
  </si>
  <si>
    <t>FR0010307819</t>
  </si>
  <si>
    <t>LR FP</t>
  </si>
  <si>
    <t>LEGRAND SA</t>
  </si>
  <si>
    <t>AU000000SGP0</t>
  </si>
  <si>
    <t>SGP AT</t>
  </si>
  <si>
    <t>STOCKLAND</t>
  </si>
  <si>
    <t>JP3546800008</t>
  </si>
  <si>
    <t>4543 JT</t>
  </si>
  <si>
    <t>TERUMO CORP</t>
  </si>
  <si>
    <t>US20854P1093</t>
  </si>
  <si>
    <t>CNX UN</t>
  </si>
  <si>
    <t>CONSOL ENERGY INC</t>
  </si>
  <si>
    <t>CH0102484968</t>
  </si>
  <si>
    <t>BAER VX</t>
  </si>
  <si>
    <t>JULIUS BAER GROUP LTD</t>
  </si>
  <si>
    <t>US6826801036</t>
  </si>
  <si>
    <t>OKE UN</t>
  </si>
  <si>
    <t>ONEOK INC</t>
  </si>
  <si>
    <t>US0673831097</t>
  </si>
  <si>
    <t>BCR UN</t>
  </si>
  <si>
    <t>CR BARD INC</t>
  </si>
  <si>
    <t>US78442P1066</t>
  </si>
  <si>
    <t>SLM UW</t>
  </si>
  <si>
    <t>SLM CORP</t>
  </si>
  <si>
    <t>US92532F1003</t>
  </si>
  <si>
    <t>VRTX UW</t>
  </si>
  <si>
    <t>VERTEX PHARMACEUTICALS INC</t>
  </si>
  <si>
    <t>US23918K1088</t>
  </si>
  <si>
    <t>DVA UN</t>
  </si>
  <si>
    <t>DAVITA INC</t>
  </si>
  <si>
    <t>US4824801009</t>
  </si>
  <si>
    <t>KLAC UW</t>
  </si>
  <si>
    <t>KLA-TENCOR CORPORATION</t>
  </si>
  <si>
    <t>US0543031027</t>
  </si>
  <si>
    <t>AVP UN</t>
  </si>
  <si>
    <t>AVON PRODUCTS INC</t>
  </si>
  <si>
    <t>JP3111200006</t>
  </si>
  <si>
    <t>3407 JT</t>
  </si>
  <si>
    <t>ASAHI KASEI CORP</t>
  </si>
  <si>
    <t>US2479162081</t>
  </si>
  <si>
    <t>DNR UN</t>
  </si>
  <si>
    <t>DENBURY RESOURCES INC</t>
  </si>
  <si>
    <t>JP3397200001</t>
  </si>
  <si>
    <t>7269 JT</t>
  </si>
  <si>
    <t>SUZUKI MOTOR CORP</t>
  </si>
  <si>
    <t>TRAGARAN91N1</t>
  </si>
  <si>
    <t>GARAN TI</t>
  </si>
  <si>
    <t>TURKIYE GARANTI BANKASI</t>
  </si>
  <si>
    <t>FR0000120354</t>
  </si>
  <si>
    <t>VK FP</t>
  </si>
  <si>
    <t>VALLOUREC</t>
  </si>
  <si>
    <t>US6153691059</t>
  </si>
  <si>
    <t>MCO UN</t>
  </si>
  <si>
    <t>MOODY'S CORP</t>
  </si>
  <si>
    <t>US9766571064</t>
  </si>
  <si>
    <t>WEC UN</t>
  </si>
  <si>
    <t>WISCONSIN ENERGY CORP</t>
  </si>
  <si>
    <t>TW0002882008</t>
  </si>
  <si>
    <t>2882 TT</t>
  </si>
  <si>
    <t>CATHAY FINANCIAL HOLDING CO</t>
  </si>
  <si>
    <t>GB0007547838</t>
  </si>
  <si>
    <t>RBS LN</t>
  </si>
  <si>
    <t>ROYAL BANK OF SCOTLAND GROUP</t>
  </si>
  <si>
    <t>GB0043620292</t>
  </si>
  <si>
    <t>GENS SP</t>
  </si>
  <si>
    <t>GENTING SINGAPORE PLC</t>
  </si>
  <si>
    <t>CA45823T1066</t>
  </si>
  <si>
    <t>IFC CT</t>
  </si>
  <si>
    <t>INTACT FINANCIAL CORP</t>
  </si>
  <si>
    <t>GB0004764071</t>
  </si>
  <si>
    <t>JMAT LN</t>
  </si>
  <si>
    <t>JOHNSON MATTHEY PLC</t>
  </si>
  <si>
    <t>FR0000130577</t>
  </si>
  <si>
    <t>PUB FP</t>
  </si>
  <si>
    <t>PUBLICIS GROUPE</t>
  </si>
  <si>
    <t>AU000000TCL6</t>
  </si>
  <si>
    <t>TCL AT</t>
  </si>
  <si>
    <t>TRANSURBAN GROUP</t>
  </si>
  <si>
    <t>Transportation Infrastructure</t>
  </si>
  <si>
    <t>JP3119600009</t>
  </si>
  <si>
    <t>2802 JT</t>
  </si>
  <si>
    <t>AJINOMOTO CO INC</t>
  </si>
  <si>
    <t>US15189T1079</t>
  </si>
  <si>
    <t>CNP UN</t>
  </si>
  <si>
    <t>CENTERPOINT ENERGY INC</t>
  </si>
  <si>
    <t>CH0010645932</t>
  </si>
  <si>
    <t>GIVN VX</t>
  </si>
  <si>
    <t>GIVAUDAN-REG</t>
  </si>
  <si>
    <t>INE090A01013</t>
  </si>
  <si>
    <t>ICICIBC IS</t>
  </si>
  <si>
    <t>ICICI BANK LTD</t>
  </si>
  <si>
    <t>ID1000099104</t>
  </si>
  <si>
    <t>TLKM IJ</t>
  </si>
  <si>
    <t>TELEKOMUNIKASI INDONESIA TBK</t>
  </si>
  <si>
    <t>AU000000WRT1</t>
  </si>
  <si>
    <t>WRT AT</t>
  </si>
  <si>
    <t>WESTFIELD RETAIL TRUST</t>
  </si>
  <si>
    <t>SG1T56930848</t>
  </si>
  <si>
    <t>WIL SP</t>
  </si>
  <si>
    <t>WILMAR INTERNATIONAL LTD</t>
  </si>
  <si>
    <t>US0865161014</t>
  </si>
  <si>
    <t>BBY UN</t>
  </si>
  <si>
    <t>BEST BUY CO INC</t>
  </si>
  <si>
    <t>KYG4412G1010</t>
  </si>
  <si>
    <t>HLF UN</t>
  </si>
  <si>
    <t>HERBALIFE LTD</t>
  </si>
  <si>
    <t>KR7066570003</t>
  </si>
  <si>
    <t>066570 KP</t>
  </si>
  <si>
    <t>LG ELECTRONICS INC</t>
  </si>
  <si>
    <t>JP3897700005</t>
  </si>
  <si>
    <t>4188 JT</t>
  </si>
  <si>
    <t>MITSUBISHI CHEMICAL HOLDINGS</t>
  </si>
  <si>
    <t>US8865471085</t>
  </si>
  <si>
    <t>TIF UN</t>
  </si>
  <si>
    <t>TIFFANY &amp; CO</t>
  </si>
  <si>
    <t>MXP225611567</t>
  </si>
  <si>
    <t>CEMEXCPO MM</t>
  </si>
  <si>
    <t>CEMEX SAB-CPO</t>
  </si>
  <si>
    <t>CLP7847L1080</t>
  </si>
  <si>
    <t>COPEC CC</t>
  </si>
  <si>
    <t>EMPRESAS COPEC SA</t>
  </si>
  <si>
    <t>IT0003153415</t>
  </si>
  <si>
    <t>SRG IM</t>
  </si>
  <si>
    <t>SNAM SPA</t>
  </si>
  <si>
    <t>US9426831031</t>
  </si>
  <si>
    <t>WPI UN</t>
  </si>
  <si>
    <t>WATSON PHARMACEUTICALS INC</t>
  </si>
  <si>
    <t>BMG5876H1051</t>
  </si>
  <si>
    <t>MRVL UW</t>
  </si>
  <si>
    <t>MARVELL TECHNOLOGY GROUP LTD</t>
  </si>
  <si>
    <t>US6294911010</t>
  </si>
  <si>
    <t>NYX UN</t>
  </si>
  <si>
    <t>NYSE EURONEXT</t>
  </si>
  <si>
    <t>JP3402600005</t>
  </si>
  <si>
    <t>5713 JT</t>
  </si>
  <si>
    <t>SUMITOMO METAL MINING CO LTD</t>
  </si>
  <si>
    <t>US0236081024</t>
  </si>
  <si>
    <t>AEE UN</t>
  </si>
  <si>
    <t>AMEREN CORPORATION</t>
  </si>
  <si>
    <t>US1255818015</t>
  </si>
  <si>
    <t>CIT UN</t>
  </si>
  <si>
    <t>CIT GROUP INC</t>
  </si>
  <si>
    <t>US31620M1062</t>
  </si>
  <si>
    <t>FIS UN</t>
  </si>
  <si>
    <t>FIDELITY NATIONAL INFORMATIO</t>
  </si>
  <si>
    <t>US5951121038</t>
  </si>
  <si>
    <t>MU UW</t>
  </si>
  <si>
    <t>MICRON TECHNOLOGY INC</t>
  </si>
  <si>
    <t>ZAE000026480</t>
  </si>
  <si>
    <t>REM SJ</t>
  </si>
  <si>
    <t>REMGRO LTD</t>
  </si>
  <si>
    <t>KR7086790003</t>
  </si>
  <si>
    <t>086790 KP</t>
  </si>
  <si>
    <t>HANA FINANCIAL GROUP</t>
  </si>
  <si>
    <t>US4932671088</t>
  </si>
  <si>
    <t>KEY UN</t>
  </si>
  <si>
    <t>KEYCORP</t>
  </si>
  <si>
    <t>US0311001004</t>
  </si>
  <si>
    <t>AME UN</t>
  </si>
  <si>
    <t>AMETEK INC</t>
  </si>
  <si>
    <t>KYG097021045</t>
  </si>
  <si>
    <t>1880 HK</t>
  </si>
  <si>
    <t>BELLE INTERNATIONAL HOLDINGS</t>
  </si>
  <si>
    <t>CA82028K2002</t>
  </si>
  <si>
    <t>SJR/B CT</t>
  </si>
  <si>
    <t>SHAW COMMUNICATIONS INC-B</t>
  </si>
  <si>
    <t>JP3388200002</t>
  </si>
  <si>
    <t>8267 JT</t>
  </si>
  <si>
    <t>AEON CO LTD</t>
  </si>
  <si>
    <t>US0737301038</t>
  </si>
  <si>
    <t>BEAM UN</t>
  </si>
  <si>
    <t>BEAM INC</t>
  </si>
  <si>
    <t>US2044481040</t>
  </si>
  <si>
    <t>BVN UN</t>
  </si>
  <si>
    <t>CIA DE MINAS BUENAVENTUR-ADR</t>
  </si>
  <si>
    <t>US4851703029</t>
  </si>
  <si>
    <t>KSU UN</t>
  </si>
  <si>
    <t>KANSAS CITY SOUTHERN</t>
  </si>
  <si>
    <t>US5341871094</t>
  </si>
  <si>
    <t>LNC UN</t>
  </si>
  <si>
    <t>LINCOLN NATIONAL CORP</t>
  </si>
  <si>
    <t>GB0032089863</t>
  </si>
  <si>
    <t>NXT LN</t>
  </si>
  <si>
    <t>NEXT PLC</t>
  </si>
  <si>
    <t>US92220P1057</t>
  </si>
  <si>
    <t>VAR UN</t>
  </si>
  <si>
    <t>VARIAN MEDICAL SYSTEMS INC</t>
  </si>
  <si>
    <t>US5356781063</t>
  </si>
  <si>
    <t>LLTC UW</t>
  </si>
  <si>
    <t>LINEAR TECHNOLOGY CORP</t>
  </si>
  <si>
    <t>US8832031012</t>
  </si>
  <si>
    <t>TXT UN</t>
  </si>
  <si>
    <t>TEXTRON INC</t>
  </si>
  <si>
    <t>US2774321002</t>
  </si>
  <si>
    <t>EMN UN</t>
  </si>
  <si>
    <t>EASTMAN CHEMICAL CO</t>
  </si>
  <si>
    <t>DE0006047004</t>
  </si>
  <si>
    <t>HEI GY</t>
  </si>
  <si>
    <t>HEIDELBERGCEMENT AG</t>
  </si>
  <si>
    <t>AU000000ILU1</t>
  </si>
  <si>
    <t>ILU AT</t>
  </si>
  <si>
    <t>ILUKA RESOURCES LTD</t>
  </si>
  <si>
    <t>US26884L1098</t>
  </si>
  <si>
    <t>EQT UN</t>
  </si>
  <si>
    <t>EQT CORP</t>
  </si>
  <si>
    <t>CA69480U2065</t>
  </si>
  <si>
    <t>PRE CT</t>
  </si>
  <si>
    <t>PACIFIC RUBIALES ENERGY CORP</t>
  </si>
  <si>
    <t>US92769L1017</t>
  </si>
  <si>
    <t>VMED UW</t>
  </si>
  <si>
    <t>VIRGIN MEDIA INC</t>
  </si>
  <si>
    <t>GB00B23K0M20</t>
  </si>
  <si>
    <t>CPI LN</t>
  </si>
  <si>
    <t>CAPITA PLC</t>
  </si>
  <si>
    <t>AU000000FMG4</t>
  </si>
  <si>
    <t>FMG AT</t>
  </si>
  <si>
    <t>FORTESCUE METALS GROUP LTD</t>
  </si>
  <si>
    <t>US7865142084</t>
  </si>
  <si>
    <t>SWY UN</t>
  </si>
  <si>
    <t>SAFEWAY INC</t>
  </si>
  <si>
    <t>US49446R1095</t>
  </si>
  <si>
    <t>KIM UN</t>
  </si>
  <si>
    <t>KIMCO REALTY CORP</t>
  </si>
  <si>
    <t>CA00208D4084</t>
  </si>
  <si>
    <t>ARX CT</t>
  </si>
  <si>
    <t>ARC RESOURCES LTD</t>
  </si>
  <si>
    <t>US1508701034</t>
  </si>
  <si>
    <t>CE UN</t>
  </si>
  <si>
    <t>CELANESE CORP-SERIES A</t>
  </si>
  <si>
    <t>BRCSNAACNOR6</t>
  </si>
  <si>
    <t>CSNA3 BS</t>
  </si>
  <si>
    <t>CIA SIDERURGICA NACIONAL SA</t>
  </si>
  <si>
    <t>AU000000IAG3</t>
  </si>
  <si>
    <t>IAG AT</t>
  </si>
  <si>
    <t>INSURANCE AUSTRALIA GROUP</t>
  </si>
  <si>
    <t>ZAE000012084</t>
  </si>
  <si>
    <t>SHP SJ</t>
  </si>
  <si>
    <t>SHOPRITE HOLDINGS LTD</t>
  </si>
  <si>
    <t>RU0008926258</t>
  </si>
  <si>
    <t>SNGS RX</t>
  </si>
  <si>
    <t>SURGUTNEFTEGAS</t>
  </si>
  <si>
    <t>BRUGPAACNOR8</t>
  </si>
  <si>
    <t>UGPA3 BS</t>
  </si>
  <si>
    <t>ULTRAPAR PARTICIPACOES SA</t>
  </si>
  <si>
    <t>US5024241045</t>
  </si>
  <si>
    <t>LLL UN</t>
  </si>
  <si>
    <t>L-3 COMMUNICATIONS HOLDINGS</t>
  </si>
  <si>
    <t>US6964293079</t>
  </si>
  <si>
    <t>PLL UN</t>
  </si>
  <si>
    <t>PALL CORP</t>
  </si>
  <si>
    <t>ZAE000070660</t>
  </si>
  <si>
    <t>SLM SJ</t>
  </si>
  <si>
    <t>SANLAM LTD</t>
  </si>
  <si>
    <t>US8520611000</t>
  </si>
  <si>
    <t>S UN</t>
  </si>
  <si>
    <t>SPRINT NEXTEL CORP</t>
  </si>
  <si>
    <t>AU000000CCL2</t>
  </si>
  <si>
    <t>CCL AT</t>
  </si>
  <si>
    <t>COCA-COLA AMATIL LTD</t>
  </si>
  <si>
    <t>ZAE000117321</t>
  </si>
  <si>
    <t>BVT SJ</t>
  </si>
  <si>
    <t>BIDVEST GROUP LTD</t>
  </si>
  <si>
    <t>DE0005937007</t>
  </si>
  <si>
    <t>MAN GY</t>
  </si>
  <si>
    <t>MAN SE</t>
  </si>
  <si>
    <t>SE0000113250</t>
  </si>
  <si>
    <t>SKAB SS</t>
  </si>
  <si>
    <t>SKANSKA AB-B SHS</t>
  </si>
  <si>
    <t>BE0003470755</t>
  </si>
  <si>
    <t>SOLB BB</t>
  </si>
  <si>
    <t>SOLVAY SA</t>
  </si>
  <si>
    <t>DE0005439004</t>
  </si>
  <si>
    <t>CON GY</t>
  </si>
  <si>
    <t>CONTINENTAL AG</t>
  </si>
  <si>
    <t>US1270971039</t>
  </si>
  <si>
    <t>COG UN</t>
  </si>
  <si>
    <t>CABOT OIL &amp; GAS CORP</t>
  </si>
  <si>
    <t>FR0000121220</t>
  </si>
  <si>
    <t>SW FP</t>
  </si>
  <si>
    <t>SODEXO</t>
  </si>
  <si>
    <t>FI0009005987</t>
  </si>
  <si>
    <t>UPM1V FH</t>
  </si>
  <si>
    <t>UPM-KYMMENE OYJ</t>
  </si>
  <si>
    <t>JP3967200001</t>
  </si>
  <si>
    <t>4755 JQ</t>
  </si>
  <si>
    <t>RAKUTEN INC</t>
  </si>
  <si>
    <t>US7591EP1005</t>
  </si>
  <si>
    <t>RF UN</t>
  </si>
  <si>
    <t>REGIONS FINANCIAL CORP</t>
  </si>
  <si>
    <t>LU0088087324</t>
  </si>
  <si>
    <t>SESG FP</t>
  </si>
  <si>
    <t>SES</t>
  </si>
  <si>
    <t>MYL3182OO002</t>
  </si>
  <si>
    <t>GENT MK</t>
  </si>
  <si>
    <t>GENTING BHD</t>
  </si>
  <si>
    <t>JP3180400008</t>
  </si>
  <si>
    <t>9532 JT</t>
  </si>
  <si>
    <t>OSAKA GAS CO LTD</t>
  </si>
  <si>
    <t>AU000000QRN6</t>
  </si>
  <si>
    <t>QRN AT</t>
  </si>
  <si>
    <t>QR NATIONAL LTD</t>
  </si>
  <si>
    <t>US2538681030</t>
  </si>
  <si>
    <t>DLR UN</t>
  </si>
  <si>
    <t>DIGITAL REALTY TRUST INC</t>
  </si>
  <si>
    <t>KR7033780008</t>
  </si>
  <si>
    <t>033780 KP</t>
  </si>
  <si>
    <t>KT&amp;G CORP</t>
  </si>
  <si>
    <t>US5305551013</t>
  </si>
  <si>
    <t>LBTYA UW</t>
  </si>
  <si>
    <t>LIBERTY GLOBAL INC-A</t>
  </si>
  <si>
    <t>US60871R2094</t>
  </si>
  <si>
    <t>TAP UN</t>
  </si>
  <si>
    <t>MOLSON COORS BREWING CO -B</t>
  </si>
  <si>
    <t>CH0025238863</t>
  </si>
  <si>
    <t>KNIN VX</t>
  </si>
  <si>
    <t>KUEHNE &amp; NAGEL INTL AG-REG</t>
  </si>
  <si>
    <t>US5543821012</t>
  </si>
  <si>
    <t>MAC UN</t>
  </si>
  <si>
    <t>MACERICH CO/THE</t>
  </si>
  <si>
    <t>US2566771059</t>
  </si>
  <si>
    <t>DG UN</t>
  </si>
  <si>
    <t>DOLLAR GENERAL CORP</t>
  </si>
  <si>
    <t>US3024913036</t>
  </si>
  <si>
    <t>FMC UN</t>
  </si>
  <si>
    <t>FMC CORP</t>
  </si>
  <si>
    <t>DE0006048408</t>
  </si>
  <si>
    <t>HEN GY</t>
  </si>
  <si>
    <t>HENKEL AG &amp; CO KGAA</t>
  </si>
  <si>
    <t>US8589121081</t>
  </si>
  <si>
    <t>SRCL UW</t>
  </si>
  <si>
    <t>STERICYCLE INC</t>
  </si>
  <si>
    <t>GB0009465807</t>
  </si>
  <si>
    <t>WEIR LN</t>
  </si>
  <si>
    <t>WEIR GROUP PLC/THE</t>
  </si>
  <si>
    <t>US3700231034</t>
  </si>
  <si>
    <t>GGP UN</t>
  </si>
  <si>
    <t>GENERAL GROWTH PROPERTIES</t>
  </si>
  <si>
    <t>US49455U1007</t>
  </si>
  <si>
    <t>KMR UN</t>
  </si>
  <si>
    <t>KINDER MORGAN MANAGEMENT LLC</t>
  </si>
  <si>
    <t>JP3188220002</t>
  </si>
  <si>
    <t>4578 JT</t>
  </si>
  <si>
    <t>OTSUKA HOLDINGS CO LTD</t>
  </si>
  <si>
    <t>TH0355A10Z04</t>
  </si>
  <si>
    <t>PTTEP TB</t>
  </si>
  <si>
    <t>PTT EXPLOR &amp; PROD PUBLIC CO</t>
  </si>
  <si>
    <t>JP3359600008</t>
  </si>
  <si>
    <t>6753 JT</t>
  </si>
  <si>
    <t>SHARP CORP</t>
  </si>
  <si>
    <t>BRCCROACNOR2</t>
  </si>
  <si>
    <t>CCRO3 BS</t>
  </si>
  <si>
    <t>CCR SA</t>
  </si>
  <si>
    <t>US97381W1045</t>
  </si>
  <si>
    <t>WIN UW</t>
  </si>
  <si>
    <t>WINDSTREAM CORP</t>
  </si>
  <si>
    <t>JP3402200004</t>
  </si>
  <si>
    <t>5405 JT</t>
  </si>
  <si>
    <t>SUMITOMO METAL INDUSTRIES</t>
  </si>
  <si>
    <t>SE0000695876</t>
  </si>
  <si>
    <t>ALFA SS</t>
  </si>
  <si>
    <t>ALFA LAVAL AB</t>
  </si>
  <si>
    <t>BRSANBCDAM13</t>
  </si>
  <si>
    <t>SANB11 BS</t>
  </si>
  <si>
    <t>BANCO SANTANDER (BRASIL-UNIT</t>
  </si>
  <si>
    <t>CZ0005112300</t>
  </si>
  <si>
    <t>CEZ CD</t>
  </si>
  <si>
    <t>CEZ AS</t>
  </si>
  <si>
    <t>JP3481800005</t>
  </si>
  <si>
    <t>6367 JT</t>
  </si>
  <si>
    <t>DAIKIN INDUSTRIES LTD</t>
  </si>
  <si>
    <t>BRRDCDACNOR3</t>
  </si>
  <si>
    <t>RDCD3 BS</t>
  </si>
  <si>
    <t>REDECARD SA</t>
  </si>
  <si>
    <t>US91529Y1064</t>
  </si>
  <si>
    <t>UNM UN</t>
  </si>
  <si>
    <t>UNUM GROUP</t>
  </si>
  <si>
    <t>AU000000AGK9</t>
  </si>
  <si>
    <t>AGK AT</t>
  </si>
  <si>
    <t>AGL ENERGY LTD</t>
  </si>
  <si>
    <t>JP3659000008</t>
  </si>
  <si>
    <t>9021 JT</t>
  </si>
  <si>
    <t>WEST JAPAN RAILWAY CO</t>
  </si>
  <si>
    <t>CA0977512007</t>
  </si>
  <si>
    <t>BBD/B CT</t>
  </si>
  <si>
    <t>BOMBARDIER INC-B</t>
  </si>
  <si>
    <t>US1431301027</t>
  </si>
  <si>
    <t>KMX UN</t>
  </si>
  <si>
    <t>CARMAX INC</t>
  </si>
  <si>
    <t>US2103711006</t>
  </si>
  <si>
    <t>CEG UN</t>
  </si>
  <si>
    <t>CONSTELLATION ENERGY GROUP</t>
  </si>
  <si>
    <t>MXP554091415</t>
  </si>
  <si>
    <t>PE&amp;OLES* MM</t>
  </si>
  <si>
    <t>INDUSTRIAS PENOLES SAB DE CV</t>
  </si>
  <si>
    <t>US1717981013</t>
  </si>
  <si>
    <t>XEC UN</t>
  </si>
  <si>
    <t>CIMAREX ENERGY CO</t>
  </si>
  <si>
    <t>JP3502200003</t>
  </si>
  <si>
    <t>8601 JT</t>
  </si>
  <si>
    <t>DAIWA SECURITIES GROUP INC</t>
  </si>
  <si>
    <t>PLPKO0000016</t>
  </si>
  <si>
    <t>PKO PW</t>
  </si>
  <si>
    <t>PKO BANK POLSKI SA</t>
  </si>
  <si>
    <t>CA73927C1005</t>
  </si>
  <si>
    <t>PWF CT</t>
  </si>
  <si>
    <t>POWER FINANCIAL CORP</t>
  </si>
  <si>
    <t>TW0002891009</t>
  </si>
  <si>
    <t>2891 TT</t>
  </si>
  <si>
    <t>CHINATRUST FINANCIAL HOLDING</t>
  </si>
  <si>
    <t>INE030A01027</t>
  </si>
  <si>
    <t>HUVR IS</t>
  </si>
  <si>
    <t>HINDUSTAN UNILEVER LTD</t>
  </si>
  <si>
    <t>US5950171042</t>
  </si>
  <si>
    <t>MCHP UW</t>
  </si>
  <si>
    <t>MICROCHIP TECHNOLOGY INC</t>
  </si>
  <si>
    <t>DK0060336014</t>
  </si>
  <si>
    <t>NZYMB DC</t>
  </si>
  <si>
    <t>NOVOZYMES A/S-B SHARES</t>
  </si>
  <si>
    <t>US9663871021</t>
  </si>
  <si>
    <t>WLL UN</t>
  </si>
  <si>
    <t>WHITING PETROLEUM CORP</t>
  </si>
  <si>
    <t>US1156372096</t>
  </si>
  <si>
    <t>BF/B UN</t>
  </si>
  <si>
    <t>BROWN-FORMAN CORP-CLASS B</t>
  </si>
  <si>
    <t>US1713401024</t>
  </si>
  <si>
    <t>CHD UN</t>
  </si>
  <si>
    <t>CHURCH &amp; DWIGHT CO INC</t>
  </si>
  <si>
    <t>US2371941053</t>
  </si>
  <si>
    <t>DRI UN</t>
  </si>
  <si>
    <t>DARDEN RESTAURANTS INC</t>
  </si>
  <si>
    <t>US8064071025</t>
  </si>
  <si>
    <t>HSIC UW</t>
  </si>
  <si>
    <t>HENRY SCHEIN INC</t>
  </si>
  <si>
    <t>JP3401400001</t>
  </si>
  <si>
    <t>4005 JT</t>
  </si>
  <si>
    <t>SUMITOMO CHEMICAL CO LTD</t>
  </si>
  <si>
    <t>GB0006731235</t>
  </si>
  <si>
    <t>ABF LN</t>
  </si>
  <si>
    <t>ASSOCIATED BRITISH FOODS PLC</t>
  </si>
  <si>
    <t>US4361061082</t>
  </si>
  <si>
    <t>HFC UN</t>
  </si>
  <si>
    <t>HOLLYFRONTIER CORP</t>
  </si>
  <si>
    <t>JP3684000007</t>
  </si>
  <si>
    <t>6988 JT</t>
  </si>
  <si>
    <t>NITTO DENKO CORP</t>
  </si>
  <si>
    <t>GB00B1WY2338</t>
  </si>
  <si>
    <t>SMIN LN</t>
  </si>
  <si>
    <t>SMITHS GROUP PLC</t>
  </si>
  <si>
    <t>LU0075646355</t>
  </si>
  <si>
    <t>SUBC NO</t>
  </si>
  <si>
    <t>SUBSEA 7 SA</t>
  </si>
  <si>
    <t>JP3539220008</t>
  </si>
  <si>
    <t>8795 JT</t>
  </si>
  <si>
    <t>T&amp;D HOLDINGS INC</t>
  </si>
  <si>
    <t>JP3102000001</t>
  </si>
  <si>
    <t>7259 JT</t>
  </si>
  <si>
    <t>AISIN SEIKI CO LTD</t>
  </si>
  <si>
    <t>CA07317Q1054</t>
  </si>
  <si>
    <t>BTE CT</t>
  </si>
  <si>
    <t>BAYTEX ENERGY CORP</t>
  </si>
  <si>
    <t>JP3137200006</t>
  </si>
  <si>
    <t>7202 JT</t>
  </si>
  <si>
    <t>ISUZU MOTORS LTD</t>
  </si>
  <si>
    <t>US5500211090</t>
  </si>
  <si>
    <t>LULU UW</t>
  </si>
  <si>
    <t>LULULEMON ATHLETICA INC</t>
  </si>
  <si>
    <t>US65473P1057</t>
  </si>
  <si>
    <t>NI UN</t>
  </si>
  <si>
    <t>NISOURCE INC</t>
  </si>
  <si>
    <t>KYG4402L1510</t>
  </si>
  <si>
    <t>1044 HK</t>
  </si>
  <si>
    <t>HENGAN INTL GROUP CO LTD</t>
  </si>
  <si>
    <t>PLKGHM000017</t>
  </si>
  <si>
    <t>KGH PW</t>
  </si>
  <si>
    <t>KGHM POLSKA MIEDZ SA</t>
  </si>
  <si>
    <t>DE0006599905</t>
  </si>
  <si>
    <t>MRK GY</t>
  </si>
  <si>
    <t>MERCK KGAA</t>
  </si>
  <si>
    <t>CA7609751028</t>
  </si>
  <si>
    <t>RIM CT</t>
  </si>
  <si>
    <t>RESEARCH IN MOTION</t>
  </si>
  <si>
    <t>KR7000810002</t>
  </si>
  <si>
    <t>000810 KP</t>
  </si>
  <si>
    <t>SAMSUNG FIRE &amp; MARINE INS</t>
  </si>
  <si>
    <t>TH0015010000</t>
  </si>
  <si>
    <t>SCB TB</t>
  </si>
  <si>
    <t>SIAM COMMERCIAL BANK PUB CO</t>
  </si>
  <si>
    <t>CH0012138605</t>
  </si>
  <si>
    <t>ADEN VX</t>
  </si>
  <si>
    <t>ADECCO SA-REG</t>
  </si>
  <si>
    <t>MXP370711014</t>
  </si>
  <si>
    <t>GFNORTEO MM</t>
  </si>
  <si>
    <t>GRUPO FINANCIERO BANORTE-O</t>
  </si>
  <si>
    <t>RU0008943394</t>
  </si>
  <si>
    <t>RTKM RX</t>
  </si>
  <si>
    <t>ROSTELECOM</t>
  </si>
  <si>
    <t>ES0111845014</t>
  </si>
  <si>
    <t>ABE SQ</t>
  </si>
  <si>
    <t>ABERTIS INFRAESTRUCTURAS SA</t>
  </si>
  <si>
    <t>US00971T1016</t>
  </si>
  <si>
    <t>AKAM UW</t>
  </si>
  <si>
    <t>AKAMAI TECHNOLOGIES INC</t>
  </si>
  <si>
    <t>CA39138C1068</t>
  </si>
  <si>
    <t>GWO CT</t>
  </si>
  <si>
    <t>GREAT-WEST LIFECO INC</t>
  </si>
  <si>
    <t>GB00B1WQCS47</t>
  </si>
  <si>
    <t>IHG LN</t>
  </si>
  <si>
    <t>INTERCONTINENTAL HOTELS GROU</t>
  </si>
  <si>
    <t>GB00B39J2M42</t>
  </si>
  <si>
    <t>UU/ LN</t>
  </si>
  <si>
    <t>UNITED UTILITIES GROUP PLC</t>
  </si>
  <si>
    <t>Water Utilities</t>
  </si>
  <si>
    <t>ID1000095003</t>
  </si>
  <si>
    <t>BMRI IJ</t>
  </si>
  <si>
    <t>BANK MANDIRI PERSERO TBK PT</t>
  </si>
  <si>
    <t>US34354P1057</t>
  </si>
  <si>
    <t>FLS UN</t>
  </si>
  <si>
    <t>FLOWSERVE CORP</t>
  </si>
  <si>
    <t>GB00B0H2K534</t>
  </si>
  <si>
    <t>PFC LN</t>
  </si>
  <si>
    <t>PETROFAC LTD</t>
  </si>
  <si>
    <t>US0559211000</t>
  </si>
  <si>
    <t>BMC UW</t>
  </si>
  <si>
    <t>BMC SOFTWARE INC</t>
  </si>
  <si>
    <t>US25470F1049</t>
  </si>
  <si>
    <t>DISCA UW</t>
  </si>
  <si>
    <t>DISCOVERY COMMUNICATIONS-A</t>
  </si>
  <si>
    <t>US4234521015</t>
  </si>
  <si>
    <t>HP UN</t>
  </si>
  <si>
    <t>HELMERICH &amp; PAYNE</t>
  </si>
  <si>
    <t>US55953Q2021</t>
  </si>
  <si>
    <t>MGNT LI</t>
  </si>
  <si>
    <t>MAGNIT OJSC-SPON GDR REGS</t>
  </si>
  <si>
    <t>GB0008021650</t>
  </si>
  <si>
    <t>SGE LN</t>
  </si>
  <si>
    <t>SAGE GROUP PLC/THE</t>
  </si>
  <si>
    <t>TW0002303005</t>
  </si>
  <si>
    <t>2303 TT</t>
  </si>
  <si>
    <t>UNITED MICROELECTRONICS CORP</t>
  </si>
  <si>
    <t>FR0000125338</t>
  </si>
  <si>
    <t>CAP FP</t>
  </si>
  <si>
    <t>CAP GEMINI</t>
  </si>
  <si>
    <t>US3498821004</t>
  </si>
  <si>
    <t>FOSL UW</t>
  </si>
  <si>
    <t>FOSSIL INC</t>
  </si>
  <si>
    <t>US3070001090</t>
  </si>
  <si>
    <t>FDO UN</t>
  </si>
  <si>
    <t>FAMILY DOLLAR STORES</t>
  </si>
  <si>
    <t>GB00B01FLG62</t>
  </si>
  <si>
    <t>GFS LN</t>
  </si>
  <si>
    <t>G4S PLC</t>
  </si>
  <si>
    <t>SE0000314312</t>
  </si>
  <si>
    <t>TEL2B SS</t>
  </si>
  <si>
    <t>TELE2 AB-B SHS</t>
  </si>
  <si>
    <t>RU000A0JP5V6</t>
  </si>
  <si>
    <t>VTBR RX</t>
  </si>
  <si>
    <t>VTB BANK OJSC</t>
  </si>
  <si>
    <t>NO0003733800</t>
  </si>
  <si>
    <t>ORK NO</t>
  </si>
  <si>
    <t>ORKLA ASA</t>
  </si>
  <si>
    <t>SE0000308280</t>
  </si>
  <si>
    <t>SCVB SS</t>
  </si>
  <si>
    <t>SCANIA AB-B SHS</t>
  </si>
  <si>
    <t>JP3538800008</t>
  </si>
  <si>
    <t>6762 JT</t>
  </si>
  <si>
    <t>TDK CORP</t>
  </si>
  <si>
    <t>US1344291091</t>
  </si>
  <si>
    <t>CPB UN</t>
  </si>
  <si>
    <t>CAMPBELL SOUP CO</t>
  </si>
  <si>
    <t>FR0000045072</t>
  </si>
  <si>
    <t>ACA FP</t>
  </si>
  <si>
    <t>CREDIT AGRICOLE SA</t>
  </si>
  <si>
    <t>JP3486800000</t>
  </si>
  <si>
    <t>1878 JT</t>
  </si>
  <si>
    <t>DAITO TRUST CONSTRUCT CO LTD</t>
  </si>
  <si>
    <t>TW0002357001</t>
  </si>
  <si>
    <t>2357 TT</t>
  </si>
  <si>
    <t>ASUSTEK COMPUTER INC</t>
  </si>
  <si>
    <t>US4523271090</t>
  </si>
  <si>
    <t>ILMN UW</t>
  </si>
  <si>
    <t>ILLUMINA INC</t>
  </si>
  <si>
    <t>US6643971061</t>
  </si>
  <si>
    <t>NU UN</t>
  </si>
  <si>
    <t>NORTHEAST UTILITIES</t>
  </si>
  <si>
    <t>DE0005200000</t>
  </si>
  <si>
    <t>BEI GY</t>
  </si>
  <si>
    <t>BEIERSDORF AG</t>
  </si>
  <si>
    <t>GB0001367019</t>
  </si>
  <si>
    <t>BLND LN</t>
  </si>
  <si>
    <t>BRITISH LAND CO PLC</t>
  </si>
  <si>
    <t>SG1J27887962</t>
  </si>
  <si>
    <t>CAPL SP</t>
  </si>
  <si>
    <t>CAPITALAND LTD</t>
  </si>
  <si>
    <t>MX01EL000003</t>
  </si>
  <si>
    <t>ELEKTRA* MM</t>
  </si>
  <si>
    <t>GRUPO ELEKTRA SA</t>
  </si>
  <si>
    <t>US7081601061</t>
  </si>
  <si>
    <t>JCP UN</t>
  </si>
  <si>
    <t>J.C. PENNEY CO INC</t>
  </si>
  <si>
    <t>US67020Y1001</t>
  </si>
  <si>
    <t>NUAN UW</t>
  </si>
  <si>
    <t>NUANCE COMMUNICATIONS INC</t>
  </si>
  <si>
    <t>US7292511083</t>
  </si>
  <si>
    <t>PCL UN</t>
  </si>
  <si>
    <t>PLUM CREEK TIMBER CO</t>
  </si>
  <si>
    <t>KR7028050003</t>
  </si>
  <si>
    <t>028050 KP</t>
  </si>
  <si>
    <t>SAMSUNG ENGINEERING CO LTD</t>
  </si>
  <si>
    <t>US00751Y1064</t>
  </si>
  <si>
    <t>AAP UN</t>
  </si>
  <si>
    <t>ADVANCE AUTO PARTS INC</t>
  </si>
  <si>
    <t>JP3940000007</t>
  </si>
  <si>
    <t>9064 JT</t>
  </si>
  <si>
    <t>YAMATO HOLDINGS CO LTD</t>
  </si>
  <si>
    <t>IE0003072950</t>
  </si>
  <si>
    <t>ELN ID</t>
  </si>
  <si>
    <t>ELAN CORP PLC</t>
  </si>
  <si>
    <t>US7167681060</t>
  </si>
  <si>
    <t>PETM UW</t>
  </si>
  <si>
    <t>PETSMART INC</t>
  </si>
  <si>
    <t>JP3351600006</t>
  </si>
  <si>
    <t>4911 JT</t>
  </si>
  <si>
    <t>SHISEIDO CO LTD</t>
  </si>
  <si>
    <t>CNE1000009Q7</t>
  </si>
  <si>
    <t>2601 HK</t>
  </si>
  <si>
    <t>CHINA PACIFIC INSURANCE GR-H</t>
  </si>
  <si>
    <t>DE0005470405</t>
  </si>
  <si>
    <t>LXS GY</t>
  </si>
  <si>
    <t>LANXESS AG</t>
  </si>
  <si>
    <t>BMG6359F1032</t>
  </si>
  <si>
    <t>NBR UN</t>
  </si>
  <si>
    <t>NABORS INDUSTRIES LTD</t>
  </si>
  <si>
    <t>US0584981064</t>
  </si>
  <si>
    <t>BLL UN</t>
  </si>
  <si>
    <t>BALL CORP</t>
  </si>
  <si>
    <t>HK0023000190</t>
  </si>
  <si>
    <t>23 HK</t>
  </si>
  <si>
    <t>BANK OF EAST ASIA</t>
  </si>
  <si>
    <t>JP3505000004</t>
  </si>
  <si>
    <t>1925 JT</t>
  </si>
  <si>
    <t>DAIWA HOUSE INDUSTRY CO LTD</t>
  </si>
  <si>
    <t>JP3260800002</t>
  </si>
  <si>
    <t>9041 JT</t>
  </si>
  <si>
    <t>KINTETSU CORP</t>
  </si>
  <si>
    <t>US7265051000</t>
  </si>
  <si>
    <t>PXP UN</t>
  </si>
  <si>
    <t>PLAINS EXPLORATION &amp; PRODUCT</t>
  </si>
  <si>
    <t>US0185811082</t>
  </si>
  <si>
    <t>ADS UN</t>
  </si>
  <si>
    <t>ALLIANCE DATA SYSTEMS CORP</t>
  </si>
  <si>
    <t>JP3973400009</t>
  </si>
  <si>
    <t>7752 JT</t>
  </si>
  <si>
    <t>RICOH CO LTD</t>
  </si>
  <si>
    <t>IE00B5LRLL25</t>
  </si>
  <si>
    <t>XL UN</t>
  </si>
  <si>
    <t>XL GROUP PLC</t>
  </si>
  <si>
    <t>ZAE000067237</t>
  </si>
  <si>
    <t>ASA SJ</t>
  </si>
  <si>
    <t>ABSA GROUP LTD</t>
  </si>
  <si>
    <t>CA0084741085</t>
  </si>
  <si>
    <t>AEM CT</t>
  </si>
  <si>
    <t>AGNICO-EAGLE MINES LTD</t>
  </si>
  <si>
    <t>CA3495531079</t>
  </si>
  <si>
    <t>FTS CT</t>
  </si>
  <si>
    <t>FORTIS INC</t>
  </si>
  <si>
    <t>ZAE000085346</t>
  </si>
  <si>
    <t>KIO SJ</t>
  </si>
  <si>
    <t>KUMBA IRON ORE LTD</t>
  </si>
  <si>
    <t>KR7034220004</t>
  </si>
  <si>
    <t>034220 KP</t>
  </si>
  <si>
    <t>LG DISPLAY CO LTD</t>
  </si>
  <si>
    <t>TW0002886009</t>
  </si>
  <si>
    <t>2886 TT</t>
  </si>
  <si>
    <t>MEGA FINANCIAL HOLDING CO LT</t>
  </si>
  <si>
    <t>TW0002382009</t>
  </si>
  <si>
    <t>2382 TT</t>
  </si>
  <si>
    <t>QUANTA COMPUTER INC</t>
  </si>
  <si>
    <t>GB0006616899</t>
  </si>
  <si>
    <t>RSA LN</t>
  </si>
  <si>
    <t>RSA INSURANCE GROUP PLC</t>
  </si>
  <si>
    <t>US00507V1098</t>
  </si>
  <si>
    <t>ATVI UW</t>
  </si>
  <si>
    <t>ACTIVISION BLIZZARD INC</t>
  </si>
  <si>
    <t>GG00B62W2327</t>
  </si>
  <si>
    <t>RSL LN</t>
  </si>
  <si>
    <t>RESOLUTION LTD</t>
  </si>
  <si>
    <t>AU000000WOR2</t>
  </si>
  <si>
    <t>WOR AT</t>
  </si>
  <si>
    <t>WORLEYPARSONS LTD</t>
  </si>
  <si>
    <t>FI0009007835</t>
  </si>
  <si>
    <t>MEO1V FH</t>
  </si>
  <si>
    <t>METSO OYJ</t>
  </si>
  <si>
    <t>AT0000743059</t>
  </si>
  <si>
    <t>OMV AV</t>
  </si>
  <si>
    <t>OMV AG</t>
  </si>
  <si>
    <t>PLPZU0000011</t>
  </si>
  <si>
    <t>PZU PW</t>
  </si>
  <si>
    <t>POWSZECHNY ZAKLAD UBEZPIECZE</t>
  </si>
  <si>
    <t>BE0003797140</t>
  </si>
  <si>
    <t>GBLB BB</t>
  </si>
  <si>
    <t>GROUPE BRUXELLES LAMBERT SA</t>
  </si>
  <si>
    <t>US25470M1099</t>
  </si>
  <si>
    <t>DISH UW</t>
  </si>
  <si>
    <t>DISH NETWORK CORP-A</t>
  </si>
  <si>
    <t>FR0010242511</t>
  </si>
  <si>
    <t>EDF FP</t>
  </si>
  <si>
    <t>EDF</t>
  </si>
  <si>
    <t>US5797802064</t>
  </si>
  <si>
    <t>MKC UN</t>
  </si>
  <si>
    <t>MCCORMICK &amp; CO-NON VTG SHRS</t>
  </si>
  <si>
    <t>US74733V1008</t>
  </si>
  <si>
    <t>QEP UN</t>
  </si>
  <si>
    <t>QEP RESOURCES INC</t>
  </si>
  <si>
    <t>US0304201033</t>
  </si>
  <si>
    <t>AWK UN</t>
  </si>
  <si>
    <t>AMERICAN WATER WORKS CO INC</t>
  </si>
  <si>
    <t>CNE100000205</t>
  </si>
  <si>
    <t>3328 HK</t>
  </si>
  <si>
    <t>BANK OF COMMUNICATIONS CO-H</t>
  </si>
  <si>
    <t>FR0000120503</t>
  </si>
  <si>
    <t>EN FP</t>
  </si>
  <si>
    <t>BOUYGUES SA</t>
  </si>
  <si>
    <t>JP3667600005</t>
  </si>
  <si>
    <t>1963 JT</t>
  </si>
  <si>
    <t>JGC CORP</t>
  </si>
  <si>
    <t>IE0004906560</t>
  </si>
  <si>
    <t>KYG ID</t>
  </si>
  <si>
    <t>KERRY GROUP PLC-A</t>
  </si>
  <si>
    <t>CH0024638196</t>
  </si>
  <si>
    <t>SCHP VX</t>
  </si>
  <si>
    <t>SCHINDLER HOLDING-PART CERT</t>
  </si>
  <si>
    <t>ES0109067019</t>
  </si>
  <si>
    <t>AMS SQ</t>
  </si>
  <si>
    <t>AMADEUS IT HOLDING SA-A SHS</t>
  </si>
  <si>
    <t>US3137472060</t>
  </si>
  <si>
    <t>FRT UN</t>
  </si>
  <si>
    <t>FEDERAL REALTY INVS TRUST</t>
  </si>
  <si>
    <t>JP3196000008</t>
  </si>
  <si>
    <t>9007 JT</t>
  </si>
  <si>
    <t>ODAKYU ELECTRIC RAILWAY CO</t>
  </si>
  <si>
    <t>US2003401070</t>
  </si>
  <si>
    <t>CMA UN</t>
  </si>
  <si>
    <t>COMERICA INC</t>
  </si>
  <si>
    <t>JP3246400000</t>
  </si>
  <si>
    <t>9508 JT</t>
  </si>
  <si>
    <t>KYUSHU ELECTRIC POWER CO INC</t>
  </si>
  <si>
    <t>GB00B1FH8J72</t>
  </si>
  <si>
    <t>SVT LN</t>
  </si>
  <si>
    <t>SEVERN TRENT PLC</t>
  </si>
  <si>
    <t>BE0003884047</t>
  </si>
  <si>
    <t>UMI BB</t>
  </si>
  <si>
    <t>UMICORE</t>
  </si>
  <si>
    <t>US0528001094</t>
  </si>
  <si>
    <t>ALV UN</t>
  </si>
  <si>
    <t>AUTOLIV INC</t>
  </si>
  <si>
    <t>JP3955400001</t>
  </si>
  <si>
    <t>8332 JT</t>
  </si>
  <si>
    <t>BANK OF YOKOHAMA LTD/THE</t>
  </si>
  <si>
    <t>PLPEKAO00016</t>
  </si>
  <si>
    <t>PEO PW</t>
  </si>
  <si>
    <t>BANK PEKAO SA</t>
  </si>
  <si>
    <t>DE0006602006</t>
  </si>
  <si>
    <t>G1A GY</t>
  </si>
  <si>
    <t>GEA GROUP AG</t>
  </si>
  <si>
    <t>HK0010000088</t>
  </si>
  <si>
    <t>10 HK</t>
  </si>
  <si>
    <t>HANG LUNG GROUP LTD</t>
  </si>
  <si>
    <t>HK0012000102</t>
  </si>
  <si>
    <t>12 HK</t>
  </si>
  <si>
    <t>HENDERSON LAND DEVELOPMENT</t>
  </si>
  <si>
    <t>GB0031638363</t>
  </si>
  <si>
    <t>ITRK LN</t>
  </si>
  <si>
    <t>INTERTEK GROUP PLC</t>
  </si>
  <si>
    <t>US5272881047</t>
  </si>
  <si>
    <t>LUK UN</t>
  </si>
  <si>
    <t>LEUCADIA NATIONAL CORP</t>
  </si>
  <si>
    <t>KR7003550001</t>
  </si>
  <si>
    <t>003550 KP</t>
  </si>
  <si>
    <t>LG CORP</t>
  </si>
  <si>
    <t>CA8029121057</t>
  </si>
  <si>
    <t>SAP CT</t>
  </si>
  <si>
    <t>SAPUTO INC</t>
  </si>
  <si>
    <t>JP3351200005</t>
  </si>
  <si>
    <t>8355 JT</t>
  </si>
  <si>
    <t>SHIZUOKA BANK LTD/THE</t>
  </si>
  <si>
    <t>KYG9431R1039</t>
  </si>
  <si>
    <t>151 HK</t>
  </si>
  <si>
    <t>WANT WANT CHINA HOLDINGS LTD</t>
  </si>
  <si>
    <t>US0093631028</t>
  </si>
  <si>
    <t>ARG UN</t>
  </si>
  <si>
    <t>AIRGAS INC</t>
  </si>
  <si>
    <t>CL0000000100</t>
  </si>
  <si>
    <t>CENCOSUD CC</t>
  </si>
  <si>
    <t>CENCOSUD SA</t>
  </si>
  <si>
    <t>ES0116870314</t>
  </si>
  <si>
    <t>GAS SQ</t>
  </si>
  <si>
    <t>GAS NATURAL SDG SA</t>
  </si>
  <si>
    <t>AU000000GPT8</t>
  </si>
  <si>
    <t>GPT AT</t>
  </si>
  <si>
    <t>GPT GROUP</t>
  </si>
  <si>
    <t>US4698141078</t>
  </si>
  <si>
    <t>JEC UN</t>
  </si>
  <si>
    <t>JACOBS ENGINEERING GROUP INC</t>
  </si>
  <si>
    <t>JP3951600000</t>
  </si>
  <si>
    <t>8113 JT</t>
  </si>
  <si>
    <t>UNICHARM CORP</t>
  </si>
  <si>
    <t>TW0001216000</t>
  </si>
  <si>
    <t>1216 TT</t>
  </si>
  <si>
    <t>UNI-PRESIDENT ENTERPRISES CO</t>
  </si>
  <si>
    <t>IE00B4XGY116</t>
  </si>
  <si>
    <t>WSH UN</t>
  </si>
  <si>
    <t>WILLIS GROUP HOLDINGS PLC</t>
  </si>
  <si>
    <t>GB0000282623</t>
  </si>
  <si>
    <t>AMEC LN</t>
  </si>
  <si>
    <t>AMEC PLC</t>
  </si>
  <si>
    <t>US4410601003</t>
  </si>
  <si>
    <t>HSP UN</t>
  </si>
  <si>
    <t>HOSPIRA INC</t>
  </si>
  <si>
    <t>KR7010140002</t>
  </si>
  <si>
    <t>010140 KP</t>
  </si>
  <si>
    <t>SAMSUNG HEAVY INDUSTRIES</t>
  </si>
  <si>
    <t>FR0000130007</t>
  </si>
  <si>
    <t>ALU FP</t>
  </si>
  <si>
    <t>ALCATEL-LUCENT</t>
  </si>
  <si>
    <t>AU000000ASX7</t>
  </si>
  <si>
    <t>ASX AT</t>
  </si>
  <si>
    <t>ASX LTD</t>
  </si>
  <si>
    <t>JP3027670003</t>
  </si>
  <si>
    <t>8951 JT</t>
  </si>
  <si>
    <t>NIPPON BUILDING FUND INC</t>
  </si>
  <si>
    <t>US92343E1029</t>
  </si>
  <si>
    <t>VRSN UW</t>
  </si>
  <si>
    <t>VERISIGN INC</t>
  </si>
  <si>
    <t>CA1367178326</t>
  </si>
  <si>
    <t>CU CT</t>
  </si>
  <si>
    <t>CANADIAN UTILITIES LTD-A</t>
  </si>
  <si>
    <t>TW0002881000</t>
  </si>
  <si>
    <t>2881 TT</t>
  </si>
  <si>
    <t>FUBON FINANCIAL HOLDING CO</t>
  </si>
  <si>
    <t>US64110L1061</t>
  </si>
  <si>
    <t>NFLX UW</t>
  </si>
  <si>
    <t>NETFLIX INC</t>
  </si>
  <si>
    <t>GB0004250451</t>
  </si>
  <si>
    <t>REX LN</t>
  </si>
  <si>
    <t>REXAM PLC</t>
  </si>
  <si>
    <t>GB00B019KW72</t>
  </si>
  <si>
    <t>SBRY LN</t>
  </si>
  <si>
    <t>SAINSBURY (J) PLC</t>
  </si>
  <si>
    <t>INE062A01012</t>
  </si>
  <si>
    <t>SBIN IS</t>
  </si>
  <si>
    <t>STATE BANK OF INDIA</t>
  </si>
  <si>
    <t>KYG8878S1030</t>
  </si>
  <si>
    <t>322 HK</t>
  </si>
  <si>
    <t>TINGYI (CAYMAN ISLN) HLDG CO</t>
  </si>
  <si>
    <t>JP3493800001</t>
  </si>
  <si>
    <t>7912 JT</t>
  </si>
  <si>
    <t>DAI NIPPON PRINTING CO LTD</t>
  </si>
  <si>
    <t>CLP3710M1090</t>
  </si>
  <si>
    <t>ENDESA CC</t>
  </si>
  <si>
    <t>EMPRESA NACIONAL DE ELECTRIC</t>
  </si>
  <si>
    <t>CA3518581051</t>
  </si>
  <si>
    <t>FNV CT</t>
  </si>
  <si>
    <t>FRANCO-NEVADA CORP</t>
  </si>
  <si>
    <t>MYL1961OO001</t>
  </si>
  <si>
    <t>IOI MK</t>
  </si>
  <si>
    <t>IOI CORPORATION BHD</t>
  </si>
  <si>
    <t>FI0009003727</t>
  </si>
  <si>
    <t>WRT1V FH</t>
  </si>
  <si>
    <t>WARTSILA OYJ ABP</t>
  </si>
  <si>
    <t>US14170T1016</t>
  </si>
  <si>
    <t>CFN UN</t>
  </si>
  <si>
    <t>CAREFUSION CORP</t>
  </si>
  <si>
    <t>SE0000202624</t>
  </si>
  <si>
    <t>GETIB SS</t>
  </si>
  <si>
    <t>GETINGE AB-B SHS</t>
  </si>
  <si>
    <t>TH0016010017</t>
  </si>
  <si>
    <t>KBANK/F TB</t>
  </si>
  <si>
    <t>KASIKORNBANK PCL-FOREIGN</t>
  </si>
  <si>
    <t>KR7015760002</t>
  </si>
  <si>
    <t>015760 KP</t>
  </si>
  <si>
    <t>KOREA ELECTRIC POWER CORP</t>
  </si>
  <si>
    <t>CLP8716X1082</t>
  </si>
  <si>
    <t>SQM/B CC</t>
  </si>
  <si>
    <t>SOC QUIMICA Y MINERA CHILE-B</t>
  </si>
  <si>
    <t>US9024941034</t>
  </si>
  <si>
    <t>TSN UN</t>
  </si>
  <si>
    <t>TYSON FOODS INC-CL A</t>
  </si>
  <si>
    <t>US9291601097</t>
  </si>
  <si>
    <t>VMC UN</t>
  </si>
  <si>
    <t>VULCAN MATERIALS CO</t>
  </si>
  <si>
    <t>US9633201069</t>
  </si>
  <si>
    <t>WHR UN</t>
  </si>
  <si>
    <t>WHIRLPOOL CORP</t>
  </si>
  <si>
    <t>JE00B4T3BW64</t>
  </si>
  <si>
    <t>GLEN LN</t>
  </si>
  <si>
    <t>GLENCORE INTERNATIONAL PLC</t>
  </si>
  <si>
    <t>AU000000IPL1</t>
  </si>
  <si>
    <t>IPL AT</t>
  </si>
  <si>
    <t>INCITEC PIVOT LTD</t>
  </si>
  <si>
    <t>CA78460T1057</t>
  </si>
  <si>
    <t>SNC CT</t>
  </si>
  <si>
    <t>SNC-LAVALIN GROUP INC</t>
  </si>
  <si>
    <t>BRCRUZACNOR0</t>
  </si>
  <si>
    <t>CRUZ3 BS</t>
  </si>
  <si>
    <t>SOUZA CRUZ SA</t>
  </si>
  <si>
    <t>IT0003497176</t>
  </si>
  <si>
    <t>TITR IM</t>
  </si>
  <si>
    <t>TELECOM ITALIA-RSP</t>
  </si>
  <si>
    <t>CA4509131088</t>
  </si>
  <si>
    <t>IMG CT</t>
  </si>
  <si>
    <t>IAMGOLD CORP</t>
  </si>
  <si>
    <t>MYL5347OO009</t>
  </si>
  <si>
    <t>TNB MK</t>
  </si>
  <si>
    <t>TENAGA NASIONAL BHD</t>
  </si>
  <si>
    <t>KR7004020004</t>
  </si>
  <si>
    <t>004020 KP</t>
  </si>
  <si>
    <t>HYUNDAI STEEL CO</t>
  </si>
  <si>
    <t>US4628461067</t>
  </si>
  <si>
    <t>IRM UN</t>
  </si>
  <si>
    <t>IRON MOUNTAIN INC</t>
  </si>
  <si>
    <t>US5305553092</t>
  </si>
  <si>
    <t>LBTYK UW</t>
  </si>
  <si>
    <t>LIBERTY GLOBAL INC-SERIES C</t>
  </si>
  <si>
    <t>US6494451031</t>
  </si>
  <si>
    <t>NYB UN</t>
  </si>
  <si>
    <t>NEW YORK COMMUNITY BANCORP</t>
  </si>
  <si>
    <t>JP3551520004</t>
  </si>
  <si>
    <t>4324 JT</t>
  </si>
  <si>
    <t>DENTSU INC</t>
  </si>
  <si>
    <t>ZAE000071080</t>
  </si>
  <si>
    <t>TBS SJ</t>
  </si>
  <si>
    <t>TIGER BRANDS LTD</t>
  </si>
  <si>
    <t>NL0000395903</t>
  </si>
  <si>
    <t>WKL NA</t>
  </si>
  <si>
    <t>WOLTERS KLUWER</t>
  </si>
  <si>
    <t>BE0003562700</t>
  </si>
  <si>
    <t>DELB BB</t>
  </si>
  <si>
    <t>DELHAIZE GROUP</t>
  </si>
  <si>
    <t>US4606901001</t>
  </si>
  <si>
    <t>IPG UN</t>
  </si>
  <si>
    <t>INTERPUBLIC GROUP OF COS INC</t>
  </si>
  <si>
    <t>NO0005052605</t>
  </si>
  <si>
    <t>NHY NO</t>
  </si>
  <si>
    <t>NORSK HYDRO ASA</t>
  </si>
  <si>
    <t>FR0000073272</t>
  </si>
  <si>
    <t>SAF FP</t>
  </si>
  <si>
    <t>SAFRAN SA</t>
  </si>
  <si>
    <t>JP3634600005</t>
  </si>
  <si>
    <t>6201 JT</t>
  </si>
  <si>
    <t>TOYOTA INDUSTRIES CORP</t>
  </si>
  <si>
    <t>US2283681060</t>
  </si>
  <si>
    <t>CCK UN</t>
  </si>
  <si>
    <t>CROWN HOLDINGS INC</t>
  </si>
  <si>
    <t>PTEDP0AM0009</t>
  </si>
  <si>
    <t>EDP PL</t>
  </si>
  <si>
    <t>EDP-ENERGIAS DE PORTUGAL SA</t>
  </si>
  <si>
    <t>JP3626800001</t>
  </si>
  <si>
    <t>5938 JT</t>
  </si>
  <si>
    <t>JS GROUP CORP</t>
  </si>
  <si>
    <t>US92345Y1064</t>
  </si>
  <si>
    <t>VRSK UW</t>
  </si>
  <si>
    <t>VERISK ANALYTICS INC-CLASS A</t>
  </si>
  <si>
    <t>INE018A01030</t>
  </si>
  <si>
    <t>LT IS</t>
  </si>
  <si>
    <t>LARSEN &amp; TOUBRO LTD</t>
  </si>
  <si>
    <t>CA5527041084</t>
  </si>
  <si>
    <t>MEG CT</t>
  </si>
  <si>
    <t>MEG ENERGY CORP</t>
  </si>
  <si>
    <t>CH0114405324</t>
  </si>
  <si>
    <t>GRMN UW</t>
  </si>
  <si>
    <t>GARMIN LTD</t>
  </si>
  <si>
    <t>US80589M1027</t>
  </si>
  <si>
    <t>SCG UN</t>
  </si>
  <si>
    <t>SCANA CORP</t>
  </si>
  <si>
    <t>CH0012549785</t>
  </si>
  <si>
    <t>SOON VX</t>
  </si>
  <si>
    <t>SONOVA HOLDING AG-REG</t>
  </si>
  <si>
    <t>US84265V1052</t>
  </si>
  <si>
    <t>SCCO UN</t>
  </si>
  <si>
    <t>SOUTHERN COPPER CORP</t>
  </si>
  <si>
    <t>JP3574200006</t>
  </si>
  <si>
    <t>9005 JT</t>
  </si>
  <si>
    <t>TOKYU CORP</t>
  </si>
  <si>
    <t>US2490301072</t>
  </si>
  <si>
    <t>XRAY UW</t>
  </si>
  <si>
    <t>DENTSPLY INTERNATIONAL INC</t>
  </si>
  <si>
    <t>US25470F3029</t>
  </si>
  <si>
    <t>DISCK UW</t>
  </si>
  <si>
    <t>DISCOVERY COMMUNICATIONS-C</t>
  </si>
  <si>
    <t>US48242W1062</t>
  </si>
  <si>
    <t>KBR UN</t>
  </si>
  <si>
    <t>KBR INC</t>
  </si>
  <si>
    <t>HK0992009065</t>
  </si>
  <si>
    <t>992 HK</t>
  </si>
  <si>
    <t>LENOVO GROUP LTD</t>
  </si>
  <si>
    <t>ES0173093115</t>
  </si>
  <si>
    <t>REE SQ</t>
  </si>
  <si>
    <t>RED ELECTRICA CORPORACION SA</t>
  </si>
  <si>
    <t>JP3420600003</t>
  </si>
  <si>
    <t>1928 JT</t>
  </si>
  <si>
    <t>SEKISUI HOUSE LTD</t>
  </si>
  <si>
    <t>US0538071038</t>
  </si>
  <si>
    <t>AVT UN</t>
  </si>
  <si>
    <t>AVNET INC</t>
  </si>
  <si>
    <t>INE238A01026</t>
  </si>
  <si>
    <t>AXSB IS</t>
  </si>
  <si>
    <t>AXIS BANK LTD</t>
  </si>
  <si>
    <t>US1720621010</t>
  </si>
  <si>
    <t>CINF UW</t>
  </si>
  <si>
    <t>CINCINNATI FINANCIAL CORP</t>
  </si>
  <si>
    <t>GB00B2QPKJ12</t>
  </si>
  <si>
    <t>FRES LN</t>
  </si>
  <si>
    <t>FRESNILLO PLC</t>
  </si>
  <si>
    <t>GB0031215220</t>
  </si>
  <si>
    <t>CCL LN</t>
  </si>
  <si>
    <t>CARNIVAL PLC</t>
  </si>
  <si>
    <t>GB0030646508</t>
  </si>
  <si>
    <t>GKN LN</t>
  </si>
  <si>
    <t>GKN PLC</t>
  </si>
  <si>
    <t>US4364401012</t>
  </si>
  <si>
    <t>HOLX UW</t>
  </si>
  <si>
    <t>HOLOGIC INC</t>
  </si>
  <si>
    <t>DE000KD88880</t>
  </si>
  <si>
    <t>KD8 GY</t>
  </si>
  <si>
    <t>KABEL DEUTSCHLAND HOLDING AG</t>
  </si>
  <si>
    <t>US7549071030</t>
  </si>
  <si>
    <t>RYN UN</t>
  </si>
  <si>
    <t>RAYONIER INC</t>
  </si>
  <si>
    <t>TH0001010014</t>
  </si>
  <si>
    <t>BBL/F TB</t>
  </si>
  <si>
    <t>BANGKOK BANK PCL-FOREIGN REG</t>
  </si>
  <si>
    <t>FR0000125585</t>
  </si>
  <si>
    <t>CO FP</t>
  </si>
  <si>
    <t>CASINO GUICHARD PERRACHON</t>
  </si>
  <si>
    <t>JP3522200009</t>
  </si>
  <si>
    <t>9504 JT</t>
  </si>
  <si>
    <t>CHUGOKU ELECTRIC POWER CO</t>
  </si>
  <si>
    <t>US2855121099</t>
  </si>
  <si>
    <t>EA UW</t>
  </si>
  <si>
    <t>ELECTRONIC ARTS INC</t>
  </si>
  <si>
    <t>CA4495861060</t>
  </si>
  <si>
    <t>IGM CT</t>
  </si>
  <si>
    <t>IGM FINANCIAL INC</t>
  </si>
  <si>
    <t>ID1000058407</t>
  </si>
  <si>
    <t>UNTR IJ</t>
  </si>
  <si>
    <t>UNITED TRACTORS TBK PT</t>
  </si>
  <si>
    <t>US12504L1098</t>
  </si>
  <si>
    <t>CBG UN</t>
  </si>
  <si>
    <t>CBRE GROUP INC - A</t>
  </si>
  <si>
    <t>MYL5183OO008</t>
  </si>
  <si>
    <t>PCHEM MK</t>
  </si>
  <si>
    <t>PETRONAS CHEMICALS GROUP BHD</t>
  </si>
  <si>
    <t>CNE100000312</t>
  </si>
  <si>
    <t>489 HK</t>
  </si>
  <si>
    <t>DONGFENG MOTOR GRP CO LTD-H</t>
  </si>
  <si>
    <t>CLP371861061</t>
  </si>
  <si>
    <t>ENERSIS CC</t>
  </si>
  <si>
    <t>ENERSIS SA</t>
  </si>
  <si>
    <t>US6512291062</t>
  </si>
  <si>
    <t>NWL UN</t>
  </si>
  <si>
    <t>NEWELL RUBBERMAID INC</t>
  </si>
  <si>
    <t>JP3597800006</t>
  </si>
  <si>
    <t>9001 JT</t>
  </si>
  <si>
    <t>TOBU RAILWAY CO LTD</t>
  </si>
  <si>
    <t>JP3605400005</t>
  </si>
  <si>
    <t>9506 JT</t>
  </si>
  <si>
    <t>TOHOKU ELECTRIC POWER CO INC</t>
  </si>
  <si>
    <t>JP3939000000</t>
  </si>
  <si>
    <t>9831 JT</t>
  </si>
  <si>
    <t>YAMADA DENKI CO LTD</t>
  </si>
  <si>
    <t>IT0003506190</t>
  </si>
  <si>
    <t>ATL IM</t>
  </si>
  <si>
    <t>ATLANTIA SPA</t>
  </si>
  <si>
    <t>SE0000103814</t>
  </si>
  <si>
    <t>ELUXB SS</t>
  </si>
  <si>
    <t>ELECTROLUX AB-SER B</t>
  </si>
  <si>
    <t>US0376041051</t>
  </si>
  <si>
    <t>APOL UW</t>
  </si>
  <si>
    <t>APOLLO GROUP INC-CL A</t>
  </si>
  <si>
    <t>Diversified Consumer Services</t>
  </si>
  <si>
    <t>CNE100000528</t>
  </si>
  <si>
    <t>1898 HK</t>
  </si>
  <si>
    <t>CHINA COAL ENERGY CO-H</t>
  </si>
  <si>
    <t>CA59162N1096</t>
  </si>
  <si>
    <t>MRU CT</t>
  </si>
  <si>
    <t>METRO INC</t>
  </si>
  <si>
    <t>US29266R1086</t>
  </si>
  <si>
    <t>ENR UN</t>
  </si>
  <si>
    <t>ENERGIZER HOLDINGS INC</t>
  </si>
  <si>
    <t>AU000000GMG2</t>
  </si>
  <si>
    <t>GMG AT</t>
  </si>
  <si>
    <t>GOODMAN GROUP</t>
  </si>
  <si>
    <t>US4138751056</t>
  </si>
  <si>
    <t>HRS UN</t>
  </si>
  <si>
    <t>HARRIS CORP</t>
  </si>
  <si>
    <t>JP3362700001</t>
  </si>
  <si>
    <t>9104 JT</t>
  </si>
  <si>
    <t>MITSUI OSK LINES LTD</t>
  </si>
  <si>
    <t>FR0000120404</t>
  </si>
  <si>
    <t>AC FP</t>
  </si>
  <si>
    <t>ACCOR SA</t>
  </si>
  <si>
    <t>ZAE000013181</t>
  </si>
  <si>
    <t>AMS SJ</t>
  </si>
  <si>
    <t>ANGLO AMERICAN PLATINUM LTD</t>
  </si>
  <si>
    <t>AU000000AIO7</t>
  </si>
  <si>
    <t>AIO AT</t>
  </si>
  <si>
    <t>ASCIANO LTD</t>
  </si>
  <si>
    <t>CLP1506A1070</t>
  </si>
  <si>
    <t>BSAN CC</t>
  </si>
  <si>
    <t>BANCO SANTANDER CHILE</t>
  </si>
  <si>
    <t>COB07PA00037</t>
  </si>
  <si>
    <t>PFBCOLO CX</t>
  </si>
  <si>
    <t>BANCOLOMBIA SA-PREF</t>
  </si>
  <si>
    <t>SE0000825820</t>
  </si>
  <si>
    <t>LUPE SS</t>
  </si>
  <si>
    <t>LUNDIN PETROLEUM AB</t>
  </si>
  <si>
    <t>US78388J1060</t>
  </si>
  <si>
    <t>SBAC UW</t>
  </si>
  <si>
    <t>SBA COMMUNICATIONS CORP-CL A</t>
  </si>
  <si>
    <t>GB0008754136</t>
  </si>
  <si>
    <t>TATE LN</t>
  </si>
  <si>
    <t>TATE &amp; LYLE PLC</t>
  </si>
  <si>
    <t>BRBRMLACNOR9</t>
  </si>
  <si>
    <t>BRML3 BS</t>
  </si>
  <si>
    <t>BR MALLS PARTICIPACOES SA</t>
  </si>
  <si>
    <t>JP3198900007</t>
  </si>
  <si>
    <t>4661 JT</t>
  </si>
  <si>
    <t>ORIENTAL LAND CO LTD</t>
  </si>
  <si>
    <t>SG9999000020</t>
  </si>
  <si>
    <t>FLEX UW</t>
  </si>
  <si>
    <t>FLEXTRONICS INTL LTD</t>
  </si>
  <si>
    <t>NL0000008977</t>
  </si>
  <si>
    <t>HEIO NA</t>
  </si>
  <si>
    <t>HEINEKEN HOLDING NV</t>
  </si>
  <si>
    <t>US5128071082</t>
  </si>
  <si>
    <t>LRCX UW</t>
  </si>
  <si>
    <t>LAM RESEARCH CORP</t>
  </si>
  <si>
    <t>US5833341077</t>
  </si>
  <si>
    <t>MWV UN</t>
  </si>
  <si>
    <t>MEADWESTVACO CORP</t>
  </si>
  <si>
    <t>DE0007257503</t>
  </si>
  <si>
    <t>MEO GY</t>
  </si>
  <si>
    <t>METRO AG</t>
  </si>
  <si>
    <t>HK0083000502</t>
  </si>
  <si>
    <t>83 HK</t>
  </si>
  <si>
    <t>SINO LAND CO</t>
  </si>
  <si>
    <t>TW0003045001</t>
  </si>
  <si>
    <t>3045 TT</t>
  </si>
  <si>
    <t>TAIWAN MOBILE CO LTD</t>
  </si>
  <si>
    <t>ZAE000132577</t>
  </si>
  <si>
    <t>VOD SJ</t>
  </si>
  <si>
    <t>VODACOM GROUP LTD</t>
  </si>
  <si>
    <t>US2944291051</t>
  </si>
  <si>
    <t>EFX UN</t>
  </si>
  <si>
    <t>EQUIFAX INC</t>
  </si>
  <si>
    <t>ZAE000015228</t>
  </si>
  <si>
    <t>HAR SJ</t>
  </si>
  <si>
    <t>HARMONY GOLD MINING CO LTD</t>
  </si>
  <si>
    <t>SE0000103699</t>
  </si>
  <si>
    <t>HEXAB SS</t>
  </si>
  <si>
    <t>HEXAGON AB-B SHS</t>
  </si>
  <si>
    <t>HK0066009694</t>
  </si>
  <si>
    <t>66 HK</t>
  </si>
  <si>
    <t>MTR CORP</t>
  </si>
  <si>
    <t>US7234841010</t>
  </si>
  <si>
    <t>PNW UN</t>
  </si>
  <si>
    <t>PINNACLE WEST CAPITAL</t>
  </si>
  <si>
    <t>NL0000352565</t>
  </si>
  <si>
    <t>FUR NA</t>
  </si>
  <si>
    <t>FUGRO NV-CVA</t>
  </si>
  <si>
    <t>JP3733000008</t>
  </si>
  <si>
    <t>6701 JT</t>
  </si>
  <si>
    <t>NEC CORP</t>
  </si>
  <si>
    <t>BRTIMPACNOR1</t>
  </si>
  <si>
    <t>TIMP3 BS</t>
  </si>
  <si>
    <t>TIM PARTICIPACOES SA</t>
  </si>
  <si>
    <t>FR0010313833</t>
  </si>
  <si>
    <t>AKE FP</t>
  </si>
  <si>
    <t>ARKEMA</t>
  </si>
  <si>
    <t>GB00B0744B38</t>
  </si>
  <si>
    <t>BNZL LN</t>
  </si>
  <si>
    <t>BUNZL PLC</t>
  </si>
  <si>
    <t>KR7139480008</t>
  </si>
  <si>
    <t>139480 KP</t>
  </si>
  <si>
    <t>E-MART CO LTD</t>
  </si>
  <si>
    <t>GB0033986497</t>
  </si>
  <si>
    <t>ITV LN</t>
  </si>
  <si>
    <t>ITV PLC</t>
  </si>
  <si>
    <t>US8910271043</t>
  </si>
  <si>
    <t>TMK UN</t>
  </si>
  <si>
    <t>TORCHMARK CORP</t>
  </si>
  <si>
    <t>FR0000130650</t>
  </si>
  <si>
    <t>DSY FP</t>
  </si>
  <si>
    <t>DASSAULT SYSTEMES SA</t>
  </si>
  <si>
    <t>KR7000720003</t>
  </si>
  <si>
    <t>000720 KP</t>
  </si>
  <si>
    <t>HYUNDAI ENGINEERING &amp; CONST</t>
  </si>
  <si>
    <t>JP3350800003</t>
  </si>
  <si>
    <t>9507 JT</t>
  </si>
  <si>
    <t>SHIKOKU ELECTRIC POWER CO</t>
  </si>
  <si>
    <t>KR7010950004</t>
  </si>
  <si>
    <t>010950 KP</t>
  </si>
  <si>
    <t>S-OIL CORPORATION</t>
  </si>
  <si>
    <t>CA3180714048</t>
  </si>
  <si>
    <t>FTT CT</t>
  </si>
  <si>
    <t>FINNING INTERNATIONAL INC</t>
  </si>
  <si>
    <t>CA6445351068</t>
  </si>
  <si>
    <t>NGD CT</t>
  </si>
  <si>
    <t>NEW GOLD INC</t>
  </si>
  <si>
    <t>US7727392075</t>
  </si>
  <si>
    <t>RKT UN</t>
  </si>
  <si>
    <t>ROCK-TENN COMPANY -CL A</t>
  </si>
  <si>
    <t>KR7009150004</t>
  </si>
  <si>
    <t>009150 KP</t>
  </si>
  <si>
    <t>SAMSUNG ELECTRO-MECHANICS CO</t>
  </si>
  <si>
    <t>DE0007664005</t>
  </si>
  <si>
    <t>VOW GY</t>
  </si>
  <si>
    <t>VOLKSWAGEN AG</t>
  </si>
  <si>
    <t>US0010841023</t>
  </si>
  <si>
    <t>AGCO UN</t>
  </si>
  <si>
    <t>AGCO CORP</t>
  </si>
  <si>
    <t>TW0002324001</t>
  </si>
  <si>
    <t>2324 TT</t>
  </si>
  <si>
    <t>COMPAL ELECTRONICS</t>
  </si>
  <si>
    <t>US0936711052</t>
  </si>
  <si>
    <t>HRB UN</t>
  </si>
  <si>
    <t>H&amp;R BLOCK INC</t>
  </si>
  <si>
    <t>JP3269600007</t>
  </si>
  <si>
    <t>3405 JT</t>
  </si>
  <si>
    <t>KURARAY CO LTD</t>
  </si>
  <si>
    <t>CA1366812024</t>
  </si>
  <si>
    <t>CTC/A CT</t>
  </si>
  <si>
    <t>CANADIAN TIRE CORP-CLASS A</t>
  </si>
  <si>
    <t>TW0002308004</t>
  </si>
  <si>
    <t>2308 TT</t>
  </si>
  <si>
    <t>DELTA ELECTRONICS INC</t>
  </si>
  <si>
    <t>CA46579N1033</t>
  </si>
  <si>
    <t>IVN CT</t>
  </si>
  <si>
    <t>IVANHOE MINES LTD</t>
  </si>
  <si>
    <t>SG1J26887955</t>
  </si>
  <si>
    <t>SGX SP</t>
  </si>
  <si>
    <t>SINGAPORE EXCHANGE LTD</t>
  </si>
  <si>
    <t>BMG0450A1053</t>
  </si>
  <si>
    <t>ACGL UW</t>
  </si>
  <si>
    <t>ARCH CAPITAL GROUP LTD</t>
  </si>
  <si>
    <t>US1313473043</t>
  </si>
  <si>
    <t>CPN UN</t>
  </si>
  <si>
    <t>CALPINE CORP</t>
  </si>
  <si>
    <t>CA39945C1095</t>
  </si>
  <si>
    <t>GIB/A CT</t>
  </si>
  <si>
    <t>CGI GROUP INC - CLASS A</t>
  </si>
  <si>
    <t>US2053631048</t>
  </si>
  <si>
    <t>CSC UN</t>
  </si>
  <si>
    <t>COMPUTER SCIENCES CORP</t>
  </si>
  <si>
    <t>US4456581077</t>
  </si>
  <si>
    <t>JBHT UW</t>
  </si>
  <si>
    <t>HUNT (JB) TRANSPRT SVCS INC</t>
  </si>
  <si>
    <t>US5021611026</t>
  </si>
  <si>
    <t>LSI UN</t>
  </si>
  <si>
    <t>LSI CORP</t>
  </si>
  <si>
    <t>HK0017000149</t>
  </si>
  <si>
    <t>17 HK</t>
  </si>
  <si>
    <t>NEW WORLD DEVELOPMENT</t>
  </si>
  <si>
    <t>SG1T58930911</t>
  </si>
  <si>
    <t>FNN SP</t>
  </si>
  <si>
    <t>FRASER AND NEAVE LTD</t>
  </si>
  <si>
    <t>FI0009005318</t>
  </si>
  <si>
    <t>NRE1V FH</t>
  </si>
  <si>
    <t>NOKIAN RENKAAT OYJ</t>
  </si>
  <si>
    <t>CNE1000004Q8</t>
  </si>
  <si>
    <t>1171 HK</t>
  </si>
  <si>
    <t>YANZHOU COAL MINING CO-H</t>
  </si>
  <si>
    <t>CNE1000001Q4</t>
  </si>
  <si>
    <t>998 HK</t>
  </si>
  <si>
    <t>CHINA CITIC BANK CORP LTD-H</t>
  </si>
  <si>
    <t>JP3982800009</t>
  </si>
  <si>
    <t>6963 JO</t>
  </si>
  <si>
    <t>ROHM CO LTD</t>
  </si>
  <si>
    <t>BE0003810273</t>
  </si>
  <si>
    <t>BELG BB</t>
  </si>
  <si>
    <t>BELGACOM SA</t>
  </si>
  <si>
    <t>BRPCARACNPR0</t>
  </si>
  <si>
    <t>PCAR4 BS</t>
  </si>
  <si>
    <t>CIA BRASILEIRA DE DIS-PREF</t>
  </si>
  <si>
    <t>US2228621049</t>
  </si>
  <si>
    <t>CVH UN</t>
  </si>
  <si>
    <t>COVENTRY HEALTH CARE INC</t>
  </si>
  <si>
    <t>CL0000001314</t>
  </si>
  <si>
    <t>CMPC CC</t>
  </si>
  <si>
    <t>EMPRESAS CMPC SA</t>
  </si>
  <si>
    <t>US6512901082</t>
  </si>
  <si>
    <t>NFX UN</t>
  </si>
  <si>
    <t>NEWFIELD EXPLORATION CO</t>
  </si>
  <si>
    <t>US67019E1073</t>
  </si>
  <si>
    <t>NST UN</t>
  </si>
  <si>
    <t>NSTAR</t>
  </si>
  <si>
    <t>TRAAKBNK91N6</t>
  </si>
  <si>
    <t>AKBNK TI</t>
  </si>
  <si>
    <t>AKBANK T.A.S.</t>
  </si>
  <si>
    <t>SE0000869646</t>
  </si>
  <si>
    <t>BOL SS</t>
  </si>
  <si>
    <t>BOLIDEN AB</t>
  </si>
  <si>
    <t>JP3511800009</t>
  </si>
  <si>
    <t>8331 JT</t>
  </si>
  <si>
    <t>CHIBA BANK LTD/THE</t>
  </si>
  <si>
    <t>TH0737010Y08</t>
  </si>
  <si>
    <t>CPALL TB</t>
  </si>
  <si>
    <t>CP ALL PCL</t>
  </si>
  <si>
    <t>MYF1295O1009</t>
  </si>
  <si>
    <t>PBKF MK</t>
  </si>
  <si>
    <t>PUBLIC BANK BHD-FOREIGN MKT</t>
  </si>
  <si>
    <t>AU000000SHL7</t>
  </si>
  <si>
    <t>SHL AT</t>
  </si>
  <si>
    <t>SONIC HEALTHCARE LTD</t>
  </si>
  <si>
    <t>US87264S1069</t>
  </si>
  <si>
    <t>TRW UN</t>
  </si>
  <si>
    <t>TRW AUTOMOTIVE HOLDINGS CORP</t>
  </si>
  <si>
    <t>BRBRAPACNPR2</t>
  </si>
  <si>
    <t>BRAP4 BS</t>
  </si>
  <si>
    <t>BRADESPAR SA -PREF</t>
  </si>
  <si>
    <t>GB0005758098</t>
  </si>
  <si>
    <t>MGGT LN</t>
  </si>
  <si>
    <t>MEGGITT PLC</t>
  </si>
  <si>
    <t>BRPDGRACNOR8</t>
  </si>
  <si>
    <t>PDGR3 BS</t>
  </si>
  <si>
    <t>PDG REALTY SA</t>
  </si>
  <si>
    <t>GB00B1KJJ408</t>
  </si>
  <si>
    <t>WTB LN</t>
  </si>
  <si>
    <t>WHITBREAD PLC</t>
  </si>
  <si>
    <t>US25271C1027</t>
  </si>
  <si>
    <t>DO UN</t>
  </si>
  <si>
    <t>DIAMOND OFFSHORE DRILLING</t>
  </si>
  <si>
    <t>DK0060079531</t>
  </si>
  <si>
    <t>DSV DC</t>
  </si>
  <si>
    <t>DSV A/S</t>
  </si>
  <si>
    <t>AT0000652011</t>
  </si>
  <si>
    <t>EBS AV</t>
  </si>
  <si>
    <t>ERSTE GROUP BANK AG</t>
  </si>
  <si>
    <t>BMG3223R1088</t>
  </si>
  <si>
    <t>RE UN</t>
  </si>
  <si>
    <t>EVEREST RE GROUP LTD</t>
  </si>
  <si>
    <t>CA7063271034</t>
  </si>
  <si>
    <t>PPL CT</t>
  </si>
  <si>
    <t>PEMBINA PIPELINE CORP</t>
  </si>
  <si>
    <t>SG1V61937297</t>
  </si>
  <si>
    <t>SIA SP</t>
  </si>
  <si>
    <t>SINGAPORE AIRLINES LTD</t>
  </si>
  <si>
    <t>Airlines</t>
  </si>
  <si>
    <t>NL0000226223</t>
  </si>
  <si>
    <t>STM FP</t>
  </si>
  <si>
    <t>STMICROELECTRONICS NV</t>
  </si>
  <si>
    <t>US0188021085</t>
  </si>
  <si>
    <t>LNT UN</t>
  </si>
  <si>
    <t>ALLIANT ENERGY CORP</t>
  </si>
  <si>
    <t>US7127041058</t>
  </si>
  <si>
    <t>PBCT UW</t>
  </si>
  <si>
    <t>PEOPLE'S UNITED FINANCIAL</t>
  </si>
  <si>
    <t>RU0009029524</t>
  </si>
  <si>
    <t>SNGSP RX</t>
  </si>
  <si>
    <t>SURGUTNEFTEGAS-PFD</t>
  </si>
  <si>
    <t>ZAE000028296</t>
  </si>
  <si>
    <t>TRU SJ</t>
  </si>
  <si>
    <t>TRUWORTHS INTERNATIONAL LTD</t>
  </si>
  <si>
    <t>TW0002885001</t>
  </si>
  <si>
    <t>2885 TT</t>
  </si>
  <si>
    <t>YUANTA FINANCIAL HOLDING CO</t>
  </si>
  <si>
    <t>TH0268010Z03</t>
  </si>
  <si>
    <t>ADVANC TB</t>
  </si>
  <si>
    <t>ADVANCED INFO SERVICE PCL</t>
  </si>
  <si>
    <t>BE0003801181</t>
  </si>
  <si>
    <t>AGS BB</t>
  </si>
  <si>
    <t>AGEAS</t>
  </si>
  <si>
    <t>ES0113860A34</t>
  </si>
  <si>
    <t>SAB SQ</t>
  </si>
  <si>
    <t>BANCO DE SABADELL SA</t>
  </si>
  <si>
    <t>CA2927661025</t>
  </si>
  <si>
    <t>ERF CT</t>
  </si>
  <si>
    <t>ENERPLUS CORP</t>
  </si>
  <si>
    <t>RU000A0JPKH7</t>
  </si>
  <si>
    <t>HYDR RX</t>
  </si>
  <si>
    <t>FEDERAL HYDROGENERATING CO</t>
  </si>
  <si>
    <t>SE0000164626</t>
  </si>
  <si>
    <t>KINVB SS</t>
  </si>
  <si>
    <t>INVESTMENT AB KINNEVIK-B SHS</t>
  </si>
  <si>
    <t>IL0002810146</t>
  </si>
  <si>
    <t>ICL IT</t>
  </si>
  <si>
    <t>ISRAEL CHEMICALS LTD</t>
  </si>
  <si>
    <t>US5529531015</t>
  </si>
  <si>
    <t>MGM UN</t>
  </si>
  <si>
    <t>MGM RESORTS INTERNATIONAL</t>
  </si>
  <si>
    <t>US7793821007</t>
  </si>
  <si>
    <t>RDC UN</t>
  </si>
  <si>
    <t>ROWAN COMPANIES INC</t>
  </si>
  <si>
    <t>AU000000DXS1</t>
  </si>
  <si>
    <t>DXS AT</t>
  </si>
  <si>
    <t>DEXUS PROPERTY GROUP</t>
  </si>
  <si>
    <t>FR0010533075</t>
  </si>
  <si>
    <t>GET FP</t>
  </si>
  <si>
    <t>GROUPE EUROTUNNEL SA - REGR</t>
  </si>
  <si>
    <t>BRLRENACNOR1</t>
  </si>
  <si>
    <t>LREN3 BS</t>
  </si>
  <si>
    <t>LOJAS RENNER S.A.</t>
  </si>
  <si>
    <t>JP3862400003</t>
  </si>
  <si>
    <t>6586 JT</t>
  </si>
  <si>
    <t>MAKITA CORP</t>
  </si>
  <si>
    <t>US86764P1093</t>
  </si>
  <si>
    <t>SUN UN</t>
  </si>
  <si>
    <t>SUNOCO INC</t>
  </si>
  <si>
    <t>ES0118900010</t>
  </si>
  <si>
    <t>FER SQ</t>
  </si>
  <si>
    <t>FERROVIAL SA</t>
  </si>
  <si>
    <t>US40412C1018</t>
  </si>
  <si>
    <t>HCA UN</t>
  </si>
  <si>
    <t>HCA HOLDINGS INC</t>
  </si>
  <si>
    <t>JP3899800001</t>
  </si>
  <si>
    <t>7211 JT</t>
  </si>
  <si>
    <t>MITSUBISHI MOTORS CORP</t>
  </si>
  <si>
    <t>SG1P66918738</t>
  </si>
  <si>
    <t>SPH SP</t>
  </si>
  <si>
    <t>SINGAPORE PRESS HOLDINGS LTD</t>
  </si>
  <si>
    <t>TW0002311008</t>
  </si>
  <si>
    <t>2311 TT</t>
  </si>
  <si>
    <t>ADVANCED SEMICONDUCTOR ENGR</t>
  </si>
  <si>
    <t>US0427351004</t>
  </si>
  <si>
    <t>ARW UN</t>
  </si>
  <si>
    <t>ARROW ELECTRONICS INC</t>
  </si>
  <si>
    <t>US4595061015</t>
  </si>
  <si>
    <t>IFF UN</t>
  </si>
  <si>
    <t>INTL FLAVORS &amp; FRAGRANCES</t>
  </si>
  <si>
    <t>JP3933800009</t>
  </si>
  <si>
    <t>4689 JT</t>
  </si>
  <si>
    <t>YAHOO JAPAN CORP</t>
  </si>
  <si>
    <t>INE213A01029</t>
  </si>
  <si>
    <t>ONGC IS</t>
  </si>
  <si>
    <t>OIL &amp; NATURAL GAS CORP LTD</t>
  </si>
  <si>
    <t>FR0010411983</t>
  </si>
  <si>
    <t>SCR FP</t>
  </si>
  <si>
    <t>SCOR SE</t>
  </si>
  <si>
    <t>ZAE000063863</t>
  </si>
  <si>
    <t>WHL SJ</t>
  </si>
  <si>
    <t>WOOLWORTHS HOLDINGS LTD</t>
  </si>
  <si>
    <t>US1729081059</t>
  </si>
  <si>
    <t>CTAS UW</t>
  </si>
  <si>
    <t>CINTAS CORP</t>
  </si>
  <si>
    <t>US35906A1088</t>
  </si>
  <si>
    <t>FTR UW</t>
  </si>
  <si>
    <t>FRONTIER COMMUNICATIONS CORP</t>
  </si>
  <si>
    <t>JP3753000003</t>
  </si>
  <si>
    <t>9101 JT</t>
  </si>
  <si>
    <t>NIPPON YUSEN</t>
  </si>
  <si>
    <t>US8681571084</t>
  </si>
  <si>
    <t>SPN UN</t>
  </si>
  <si>
    <t>SUPERIOR ENERGY SERVICES INC</t>
  </si>
  <si>
    <t>IT0003242622</t>
  </si>
  <si>
    <t>TRN IM</t>
  </si>
  <si>
    <t>TERNA SPA</t>
  </si>
  <si>
    <t>FR0006174348</t>
  </si>
  <si>
    <t>BVI FP</t>
  </si>
  <si>
    <t>BUREAU VERITAS SA</t>
  </si>
  <si>
    <t>CNE1000002F5</t>
  </si>
  <si>
    <t>1800 HK</t>
  </si>
  <si>
    <t>CHINA COMMUNICATIONS CONST-H</t>
  </si>
  <si>
    <t>KR7011170008</t>
  </si>
  <si>
    <t>011170 KP</t>
  </si>
  <si>
    <t>HONAM PETROCHEMICAL CORP</t>
  </si>
  <si>
    <t>JP3197600004</t>
  </si>
  <si>
    <t>4528 JO</t>
  </si>
  <si>
    <t>ONO PHARMACEUTICAL CO LTD</t>
  </si>
  <si>
    <t>ID1000111602</t>
  </si>
  <si>
    <t>PGAS IJ</t>
  </si>
  <si>
    <t>PERUSAHAAN GAS NEGARA PT</t>
  </si>
  <si>
    <t>NL0000379121</t>
  </si>
  <si>
    <t>RAND NA</t>
  </si>
  <si>
    <t>RANDSTAD HOLDING NV</t>
  </si>
  <si>
    <t>US98419M1009</t>
  </si>
  <si>
    <t>XYL UN</t>
  </si>
  <si>
    <t>XYLEM INC</t>
  </si>
  <si>
    <t>JP3197800000</t>
  </si>
  <si>
    <t>6645 JO</t>
  </si>
  <si>
    <t>OMRON CORP</t>
  </si>
  <si>
    <t>CA9237251058</t>
  </si>
  <si>
    <t>VET CT</t>
  </si>
  <si>
    <t>VERMILION ENERGY INC</t>
  </si>
  <si>
    <t>HK0291001490</t>
  </si>
  <si>
    <t>291 HK</t>
  </si>
  <si>
    <t>CHINA RESOURCES ENTERPRISE</t>
  </si>
  <si>
    <t>FR0000120164</t>
  </si>
  <si>
    <t>GA FP</t>
  </si>
  <si>
    <t>CIE GENERALE DE GEOPHYSIQUE</t>
  </si>
  <si>
    <t>US4599021023</t>
  </si>
  <si>
    <t>IGT UN</t>
  </si>
  <si>
    <t>INTL GAME TECHNOLOGY</t>
  </si>
  <si>
    <t>JP3224200000</t>
  </si>
  <si>
    <t>7012 JT</t>
  </si>
  <si>
    <t>KAWASAKI HEAVY INDUSTRIES</t>
  </si>
  <si>
    <t>CH0000587979</t>
  </si>
  <si>
    <t>SIK SE</t>
  </si>
  <si>
    <t>SIKA AG-BR</t>
  </si>
  <si>
    <t>CA89346D1078</t>
  </si>
  <si>
    <t>TA CT</t>
  </si>
  <si>
    <t>TRANSALTA CORP</t>
  </si>
  <si>
    <t>FR0000124141</t>
  </si>
  <si>
    <t>VIE FP</t>
  </si>
  <si>
    <t>VEOLIA ENVIRONNEMENT</t>
  </si>
  <si>
    <t>SG1R89002252</t>
  </si>
  <si>
    <t>CIT SP</t>
  </si>
  <si>
    <t>CITY DEVELOPMENTS LTD</t>
  </si>
  <si>
    <t>IT0001976403</t>
  </si>
  <si>
    <t>F IM</t>
  </si>
  <si>
    <t>FIAT SPA</t>
  </si>
  <si>
    <t>JP3814800003</t>
  </si>
  <si>
    <t>7270 JT</t>
  </si>
  <si>
    <t>FUJI HEAVY INDUSTRIES LTD</t>
  </si>
  <si>
    <t>US37247D1063</t>
  </si>
  <si>
    <t>GNW UN</t>
  </si>
  <si>
    <t>GENWORTH FINANCIAL INC-CL A</t>
  </si>
  <si>
    <t>GB0004065016</t>
  </si>
  <si>
    <t>HMSO LN</t>
  </si>
  <si>
    <t>HAMMERSON PLC</t>
  </si>
  <si>
    <t>INE749A01030</t>
  </si>
  <si>
    <t>JSP IS</t>
  </si>
  <si>
    <t>JINDAL STEEL &amp; POWER LTD</t>
  </si>
  <si>
    <t>INE101A01026</t>
  </si>
  <si>
    <t>MM IS</t>
  </si>
  <si>
    <t>MAHINDRA &amp; MAHINDRA LTD</t>
  </si>
  <si>
    <t>MYL6012OO008</t>
  </si>
  <si>
    <t>MAXIS MK</t>
  </si>
  <si>
    <t>MAXIS BHD</t>
  </si>
  <si>
    <t>US01741R1023</t>
  </si>
  <si>
    <t>ATI UN</t>
  </si>
  <si>
    <t>ALLEGHENY TECHNOLOGIES INC</t>
  </si>
  <si>
    <t>ZAE000037669</t>
  </si>
  <si>
    <t>GRT SJ</t>
  </si>
  <si>
    <t>GROWTHPOINT PROPERTIES LTD</t>
  </si>
  <si>
    <t>AU000000MGR9</t>
  </si>
  <si>
    <t>MGR AT</t>
  </si>
  <si>
    <t>MIRVAC GROUP</t>
  </si>
  <si>
    <t>HU0000061726</t>
  </si>
  <si>
    <t>OTP HB</t>
  </si>
  <si>
    <t>OTP BANK PLC</t>
  </si>
  <si>
    <t>NL0009739424</t>
  </si>
  <si>
    <t>TNTE NA</t>
  </si>
  <si>
    <t>TNT EXPRESS NV</t>
  </si>
  <si>
    <t>JP3629000005</t>
  </si>
  <si>
    <t>7911 JT</t>
  </si>
  <si>
    <t>TOPPAN PRINTING CO LTD</t>
  </si>
  <si>
    <t>MYL6888OO001</t>
  </si>
  <si>
    <t>AXIATA MK</t>
  </si>
  <si>
    <t>AXIATA GROUP BERHAD</t>
  </si>
  <si>
    <t>CA1129001055</t>
  </si>
  <si>
    <t>BPO CT</t>
  </si>
  <si>
    <t>BROOKFIELD OFFICE PROPERTIES</t>
  </si>
  <si>
    <t>AU000000LLC3</t>
  </si>
  <si>
    <t>LLC AT</t>
  </si>
  <si>
    <t>LEND LEASE GROUP</t>
  </si>
  <si>
    <t>BMG6542T1190</t>
  </si>
  <si>
    <t>NOBL SP</t>
  </si>
  <si>
    <t>NOBLE GROUP LTD</t>
  </si>
  <si>
    <t>CA6882781009</t>
  </si>
  <si>
    <t>OSK CT</t>
  </si>
  <si>
    <t>OSISKO MINING CORP</t>
  </si>
  <si>
    <t>US7132911022</t>
  </si>
  <si>
    <t>POM UN</t>
  </si>
  <si>
    <t>PEPCO HOLDINGS INC</t>
  </si>
  <si>
    <t>FI0009005961</t>
  </si>
  <si>
    <t>STERV FH</t>
  </si>
  <si>
    <t>STORA ENSO OYJ-R SHS</t>
  </si>
  <si>
    <t>ZAE000004875</t>
  </si>
  <si>
    <t>NED SJ</t>
  </si>
  <si>
    <t>NEDBANK GROUP LTD</t>
  </si>
  <si>
    <t>GB0007973794</t>
  </si>
  <si>
    <t>SRP LN</t>
  </si>
  <si>
    <t>SERCO GROUP PLC</t>
  </si>
  <si>
    <t>JP3358000002</t>
  </si>
  <si>
    <t>7309 JO</t>
  </si>
  <si>
    <t>SHIMANO INC</t>
  </si>
  <si>
    <t>US8716071076</t>
  </si>
  <si>
    <t>SNPS UW</t>
  </si>
  <si>
    <t>SYNOPSYS INC</t>
  </si>
  <si>
    <t>CH0043238366</t>
  </si>
  <si>
    <t>ARYN SE</t>
  </si>
  <si>
    <t>ARYZTA AG</t>
  </si>
  <si>
    <t>AU000000CPB5</t>
  </si>
  <si>
    <t>CPB AT</t>
  </si>
  <si>
    <t>CAMPBELL BROTHERS LTD</t>
  </si>
  <si>
    <t>JP3289800009</t>
  </si>
  <si>
    <t>5406 JT</t>
  </si>
  <si>
    <t>KOBE STEEL LTD</t>
  </si>
  <si>
    <t>US74762E1029</t>
  </si>
  <si>
    <t>PWR UN</t>
  </si>
  <si>
    <t>QUANTA SERVICES INC</t>
  </si>
  <si>
    <t>INE075A01022</t>
  </si>
  <si>
    <t>WPRO IS</t>
  </si>
  <si>
    <t>WIPRO LTD</t>
  </si>
  <si>
    <t>US0079031078</t>
  </si>
  <si>
    <t>AMD UN</t>
  </si>
  <si>
    <t>ADVANCED MICRO DEVICES</t>
  </si>
  <si>
    <t>CNE1000001W2</t>
  </si>
  <si>
    <t>914 HK</t>
  </si>
  <si>
    <t>ANHUI CONCH CEMENT CO LTD-H</t>
  </si>
  <si>
    <t>GB0009697037</t>
  </si>
  <si>
    <t>BAB LN</t>
  </si>
  <si>
    <t>BABCOCK INTL GROUP PLC</t>
  </si>
  <si>
    <t>BRSBSPACNOR5</t>
  </si>
  <si>
    <t>SBSP3 BS</t>
  </si>
  <si>
    <t>CIA SANEAMENTO BASICO DE SP</t>
  </si>
  <si>
    <t>COT13PA00011</t>
  </si>
  <si>
    <t>GRUPOSUR CX</t>
  </si>
  <si>
    <t>GRUPO DE INV SURAMERICANA</t>
  </si>
  <si>
    <t>KR7051900009</t>
  </si>
  <si>
    <t>051900 KP</t>
  </si>
  <si>
    <t>LG HOUSEHOLD &amp; HEALTH CARE</t>
  </si>
  <si>
    <t>EGS65901C018</t>
  </si>
  <si>
    <t>OCIC EC</t>
  </si>
  <si>
    <t>ORASCOM CONSTRUCTION INDS</t>
  </si>
  <si>
    <t>AU000000CWN6</t>
  </si>
  <si>
    <t>CWN AT</t>
  </si>
  <si>
    <t>CROWN LTD</t>
  </si>
  <si>
    <t>US4180561072</t>
  </si>
  <si>
    <t>HAS UW</t>
  </si>
  <si>
    <t>HASBRO INC</t>
  </si>
  <si>
    <t>US5745991068</t>
  </si>
  <si>
    <t>MAS UN</t>
  </si>
  <si>
    <t>MASCO CORP</t>
  </si>
  <si>
    <t>JP3165700000</t>
  </si>
  <si>
    <t>9613 JT</t>
  </si>
  <si>
    <t>NTT DATA CORP</t>
  </si>
  <si>
    <t>TW0001101004</t>
  </si>
  <si>
    <t>1101 TT</t>
  </si>
  <si>
    <t>TAIWAN CEMENT</t>
  </si>
  <si>
    <t>JP3635000007</t>
  </si>
  <si>
    <t>8015 JT</t>
  </si>
  <si>
    <t>TOYOTA TSUSHO CORP</t>
  </si>
  <si>
    <t>DK0010244425</t>
  </si>
  <si>
    <t>MAERSKA DC</t>
  </si>
  <si>
    <t>AP MOELLER-MAERSK A/S-A</t>
  </si>
  <si>
    <t>ES0113790531</t>
  </si>
  <si>
    <t>POP SQ</t>
  </si>
  <si>
    <t>BANCO POPULAR ESPANOL</t>
  </si>
  <si>
    <t>JP3894900004</t>
  </si>
  <si>
    <t>3099 JT</t>
  </si>
  <si>
    <t>ISETAN MITSUKOSHI HOLDINGS L</t>
  </si>
  <si>
    <t>JP3174410005</t>
  </si>
  <si>
    <t>3861 JT</t>
  </si>
  <si>
    <t>OJI PAPER CO LTD</t>
  </si>
  <si>
    <t>TH0003010Z12</t>
  </si>
  <si>
    <t>SCC/F TB</t>
  </si>
  <si>
    <t>SIAM CEMENT PUB CO-FOR REG</t>
  </si>
  <si>
    <t>US0844231029</t>
  </si>
  <si>
    <t>WRB UN</t>
  </si>
  <si>
    <t>WR BERKLEY CORP</t>
  </si>
  <si>
    <t>ES0167050915</t>
  </si>
  <si>
    <t>ACS SQ</t>
  </si>
  <si>
    <t>ACS ACTIVIDADES CONS Y SERV</t>
  </si>
  <si>
    <t>ID1000068703</t>
  </si>
  <si>
    <t>BUMI IJ</t>
  </si>
  <si>
    <t>BUMI RESOURCES TBK PT</t>
  </si>
  <si>
    <t>FR0010908533</t>
  </si>
  <si>
    <t>EDEN FP</t>
  </si>
  <si>
    <t>EDENRED</t>
  </si>
  <si>
    <t>IT0001479374</t>
  </si>
  <si>
    <t>LUX IM</t>
  </si>
  <si>
    <t>LUXOTTICA GROUP SPA</t>
  </si>
  <si>
    <t>PLPGER000010</t>
  </si>
  <si>
    <t>PGE PW</t>
  </si>
  <si>
    <t>PGE SA</t>
  </si>
  <si>
    <t>KR7006400006</t>
  </si>
  <si>
    <t>006400 KP</t>
  </si>
  <si>
    <t>SAMSUNG SDI CO LTD</t>
  </si>
  <si>
    <t>US87236Y1082</t>
  </si>
  <si>
    <t>AMTD UW</t>
  </si>
  <si>
    <t>TD AMERITRADE HOLDING CORP</t>
  </si>
  <si>
    <t>TRATCELL91M1</t>
  </si>
  <si>
    <t>TCELL TI</t>
  </si>
  <si>
    <t>TURKCELL ILETISIM HIZMET AS</t>
  </si>
  <si>
    <t>CH0010532478</t>
  </si>
  <si>
    <t>ATLN VX</t>
  </si>
  <si>
    <t>ACTELION LTD-REG</t>
  </si>
  <si>
    <t>US02076X1028</t>
  </si>
  <si>
    <t>ANR UN</t>
  </si>
  <si>
    <t>ALPHA NATURAL RESOURCES INC</t>
  </si>
  <si>
    <t>US4404521001</t>
  </si>
  <si>
    <t>HRL UN</t>
  </si>
  <si>
    <t>HORMEL FOODS CORP</t>
  </si>
  <si>
    <t>JP3280200001</t>
  </si>
  <si>
    <t>9006 JT</t>
  </si>
  <si>
    <t>KEIKYU CORP</t>
  </si>
  <si>
    <t>AU000000LEI5</t>
  </si>
  <si>
    <t>LEI AT</t>
  </si>
  <si>
    <t>LEIGHTON HOLDINGS LTD</t>
  </si>
  <si>
    <t>CNE1000002N9</t>
  </si>
  <si>
    <t>3323 HK</t>
  </si>
  <si>
    <t>CHINA NATIONAL BUILDING MA-H</t>
  </si>
  <si>
    <t>US21036P1084</t>
  </si>
  <si>
    <t>STZ UN</t>
  </si>
  <si>
    <t>CONSTELLATION BRANDS INC-A</t>
  </si>
  <si>
    <t>MYL6947OO005</t>
  </si>
  <si>
    <t>DIGI MK</t>
  </si>
  <si>
    <t>DIGI.COM BHD</t>
  </si>
  <si>
    <t>US3024451011</t>
  </si>
  <si>
    <t>FLIR UW</t>
  </si>
  <si>
    <t>FLIR SYSTEMS INC</t>
  </si>
  <si>
    <t>MXP4833F1044</t>
  </si>
  <si>
    <t>GMODELOC MM</t>
  </si>
  <si>
    <t>GRUPO MODELO S.A.B.-SER C</t>
  </si>
  <si>
    <t>SG2D00968206</t>
  </si>
  <si>
    <t>HPHT SP</t>
  </si>
  <si>
    <t>HUTCHISON PORT HOLDINGS TR-U</t>
  </si>
  <si>
    <t>JP3277800003</t>
  </si>
  <si>
    <t>9008 JT</t>
  </si>
  <si>
    <t>KEIO CORP</t>
  </si>
  <si>
    <t>SG1R50925390</t>
  </si>
  <si>
    <t>SCI SP</t>
  </si>
  <si>
    <t>SEMBCORP INDUSTRIES LTD</t>
  </si>
  <si>
    <t>BREMBRACNOR4</t>
  </si>
  <si>
    <t>EMBR3 BS</t>
  </si>
  <si>
    <t>EMBRAER SA</t>
  </si>
  <si>
    <t>US6293775085</t>
  </si>
  <si>
    <t>NRG UN</t>
  </si>
  <si>
    <t>NRG ENERGY INC</t>
  </si>
  <si>
    <t>JP3347200002</t>
  </si>
  <si>
    <t>4507 JT</t>
  </si>
  <si>
    <t>SHIONOGI &amp; CO LTD</t>
  </si>
  <si>
    <t>AU000000TOL1</t>
  </si>
  <si>
    <t>TOL AT</t>
  </si>
  <si>
    <t>TOLL HOLDINGS LTD</t>
  </si>
  <si>
    <t>ZAE000066692</t>
  </si>
  <si>
    <t>APN SJ</t>
  </si>
  <si>
    <t>ASPEN PHARMACARE HOLDINGS LT</t>
  </si>
  <si>
    <t>TW0002474004</t>
  </si>
  <si>
    <t>2474 TT</t>
  </si>
  <si>
    <t>CATCHER TECHNOLOGY CO LTD</t>
  </si>
  <si>
    <t>JP3027680002</t>
  </si>
  <si>
    <t>8952 JT</t>
  </si>
  <si>
    <t>JAPAN REAL ESTATE INVESTMENT</t>
  </si>
  <si>
    <t>US5526901096</t>
  </si>
  <si>
    <t>MDU UN</t>
  </si>
  <si>
    <t>MDU RESOURCES GROUP INC</t>
  </si>
  <si>
    <t>TH1074010006</t>
  </si>
  <si>
    <t>PTTGC TB</t>
  </si>
  <si>
    <t>PTT GLOBAL CHEMICAL PCL</t>
  </si>
  <si>
    <t>US7510281014</t>
  </si>
  <si>
    <t>RAH UN</t>
  </si>
  <si>
    <t>RALCORP HOLDINGS INC</t>
  </si>
  <si>
    <t>FR0010613471</t>
  </si>
  <si>
    <t>SEV FP</t>
  </si>
  <si>
    <t>SUEZ ENVIRONNEMENT CO</t>
  </si>
  <si>
    <t>KYG981491007</t>
  </si>
  <si>
    <t>1128 HK</t>
  </si>
  <si>
    <t>WYNN MACAU LTD</t>
  </si>
  <si>
    <t>INE397D01024</t>
  </si>
  <si>
    <t>BHARTI IS</t>
  </si>
  <si>
    <t>BHARTI AIRTEL LTD</t>
  </si>
  <si>
    <t>US2120151012</t>
  </si>
  <si>
    <t>CLR UN</t>
  </si>
  <si>
    <t>CONTINENTAL RESOURCES INC/OK</t>
  </si>
  <si>
    <t>US23331A1097</t>
  </si>
  <si>
    <t>DHI UN</t>
  </si>
  <si>
    <t>DR HORTON INC</t>
  </si>
  <si>
    <t>US45822P1057</t>
  </si>
  <si>
    <t>TEG UN</t>
  </si>
  <si>
    <t>INTEGRYS ENERGY GROUP INC</t>
  </si>
  <si>
    <t>SG1B51001017</t>
  </si>
  <si>
    <t>JCNC SP</t>
  </si>
  <si>
    <t>JARDINE CYCLE &amp; CARRIAGE LTD</t>
  </si>
  <si>
    <t>PTJMT0AE0001</t>
  </si>
  <si>
    <t>JMT PL</t>
  </si>
  <si>
    <t>JERONIMO MARTINS</t>
  </si>
  <si>
    <t>CH0010570759</t>
  </si>
  <si>
    <t>LISN SE</t>
  </si>
  <si>
    <t>LINDT &amp; SPRUENGLI AG-REG</t>
  </si>
  <si>
    <t>BRNATUACNOR6</t>
  </si>
  <si>
    <t>NATU3 BS</t>
  </si>
  <si>
    <t>NATURA COSMETICOS SA</t>
  </si>
  <si>
    <t>US6819041087</t>
  </si>
  <si>
    <t>OCR UN</t>
  </si>
  <si>
    <t>OMNICARE INC</t>
  </si>
  <si>
    <t>BMG6852T1053</t>
  </si>
  <si>
    <t>PRE UN</t>
  </si>
  <si>
    <t>PARTNERRE LTD</t>
  </si>
  <si>
    <t>KR7032830002</t>
  </si>
  <si>
    <t>032830 KP</t>
  </si>
  <si>
    <t>SAMSUNG LIFE INSURANCE CO LT</t>
  </si>
  <si>
    <t>BE0003739530</t>
  </si>
  <si>
    <t>UCB BB</t>
  </si>
  <si>
    <t>UCB SA</t>
  </si>
  <si>
    <t>TW0002409000</t>
  </si>
  <si>
    <t>2409 TT</t>
  </si>
  <si>
    <t>AU OPTRONICS CORP</t>
  </si>
  <si>
    <t>US26483E1001</t>
  </si>
  <si>
    <t>DNB UN</t>
  </si>
  <si>
    <t>DUN &amp; BRADSTREET CORP</t>
  </si>
  <si>
    <t>PTGAL0AM0009</t>
  </si>
  <si>
    <t>GALP PL</t>
  </si>
  <si>
    <t>GALP ENERGIA SGPS SA-B SHRS</t>
  </si>
  <si>
    <t>JP3300600008</t>
  </si>
  <si>
    <t>4902 JT</t>
  </si>
  <si>
    <t>KONICA MINOLTA HOLDINGS INC</t>
  </si>
  <si>
    <t>JP3419050004</t>
  </si>
  <si>
    <t>6460 JT</t>
  </si>
  <si>
    <t>SEGA SAMMY HOLDINGS INC</t>
  </si>
  <si>
    <t>PLTLKPL00017</t>
  </si>
  <si>
    <t>TPS PW</t>
  </si>
  <si>
    <t>TELEKOMUNIKACJA POLSKA SA</t>
  </si>
  <si>
    <t>CA92849T1084</t>
  </si>
  <si>
    <t>VT CT</t>
  </si>
  <si>
    <t>VITERRA INC</t>
  </si>
  <si>
    <t>US93317Q1058</t>
  </si>
  <si>
    <t>WLT UN</t>
  </si>
  <si>
    <t>WALTER ENERGY INC</t>
  </si>
  <si>
    <t>US04621X1081</t>
  </si>
  <si>
    <t>AIZ UN</t>
  </si>
  <si>
    <t>ASSURANT INC</t>
  </si>
  <si>
    <t>KR7001300003</t>
  </si>
  <si>
    <t>001300 KP</t>
  </si>
  <si>
    <t>CHEIL INDUSTRIES INC</t>
  </si>
  <si>
    <t>LR0008862868</t>
  </si>
  <si>
    <t>RCL UN</t>
  </si>
  <si>
    <t>ROYAL CARIBBEAN CRUISES LTD</t>
  </si>
  <si>
    <t>US8110651010</t>
  </si>
  <si>
    <t>SNI UN</t>
  </si>
  <si>
    <t>SCRIPPS NETWORKS INTER-CL A</t>
  </si>
  <si>
    <t>ZAE000016176</t>
  </si>
  <si>
    <t>SHF SJ</t>
  </si>
  <si>
    <t>STEINHOFF INTL HOLDINGS LTD</t>
  </si>
  <si>
    <t>JP3585800000</t>
  </si>
  <si>
    <t>9501 JT</t>
  </si>
  <si>
    <t>TOKYO ELECTRIC POWER CO INC</t>
  </si>
  <si>
    <t>JP3942800008</t>
  </si>
  <si>
    <t>7272 JT</t>
  </si>
  <si>
    <t>YAMAHA MOTOR CO LTD</t>
  </si>
  <si>
    <t>US0028962076</t>
  </si>
  <si>
    <t>ANF UN</t>
  </si>
  <si>
    <t>ABERCROMBIE &amp; FITCH CO-CL A</t>
  </si>
  <si>
    <t>US4517341073</t>
  </si>
  <si>
    <t>IHS UN</t>
  </si>
  <si>
    <t>IHS INC-CLASS A</t>
  </si>
  <si>
    <t>TW0002105004</t>
  </si>
  <si>
    <t>2105 TT</t>
  </si>
  <si>
    <t>CHENG SHIN RUBBER IND CO LTD</t>
  </si>
  <si>
    <t>CA5394811015</t>
  </si>
  <si>
    <t>L CT</t>
  </si>
  <si>
    <t>LOBLAW COMPANIES LTD</t>
  </si>
  <si>
    <t>KR7053000006</t>
  </si>
  <si>
    <t>053000 KP</t>
  </si>
  <si>
    <t>WOORI FINANCE HOLDINGS CO</t>
  </si>
  <si>
    <t>TW0002353000</t>
  </si>
  <si>
    <t>2353 TT</t>
  </si>
  <si>
    <t>ACER INC</t>
  </si>
  <si>
    <t>MXP000511016</t>
  </si>
  <si>
    <t>ALFAA MM</t>
  </si>
  <si>
    <t>ALFA S.A.B.-A</t>
  </si>
  <si>
    <t>GB00B28KQ186</t>
  </si>
  <si>
    <t>EMG LN</t>
  </si>
  <si>
    <t>MAN GROUP PLC</t>
  </si>
  <si>
    <t>US6907684038</t>
  </si>
  <si>
    <t>OI UN</t>
  </si>
  <si>
    <t>OWENS-ILLINOIS INC</t>
  </si>
  <si>
    <t>NL0009432491</t>
  </si>
  <si>
    <t>VPK NA</t>
  </si>
  <si>
    <t>VOPAK</t>
  </si>
  <si>
    <t>DE000A1DAHH0</t>
  </si>
  <si>
    <t>BNR GY</t>
  </si>
  <si>
    <t>BRENNTAG AG</t>
  </si>
  <si>
    <t>KYG2108Y1052</t>
  </si>
  <si>
    <t>1109 HK</t>
  </si>
  <si>
    <t>CHINA RESOURCES LAND LTD</t>
  </si>
  <si>
    <t>MU0117U00026</t>
  </si>
  <si>
    <t>GGR SP</t>
  </si>
  <si>
    <t>GOLDEN AGRI-RESOURCES LTD</t>
  </si>
  <si>
    <t>MXP370641013</t>
  </si>
  <si>
    <t>GFINBURO MM</t>
  </si>
  <si>
    <t>GRUPO FINANCIERO INBURSA-O</t>
  </si>
  <si>
    <t>US49456B1017</t>
  </si>
  <si>
    <t>KMI UN</t>
  </si>
  <si>
    <t>KINDER MORGAN INC</t>
  </si>
  <si>
    <t>US5311721048</t>
  </si>
  <si>
    <t>LRY UN</t>
  </si>
  <si>
    <t>LIBERTY PROPERTY TRUST</t>
  </si>
  <si>
    <t>US5732841060</t>
  </si>
  <si>
    <t>MLM UN</t>
  </si>
  <si>
    <t>MARTIN MARIETTA MATERIALS</t>
  </si>
  <si>
    <t>US7703231032</t>
  </si>
  <si>
    <t>RHI UN</t>
  </si>
  <si>
    <t>ROBERT HALF INTL INC</t>
  </si>
  <si>
    <t>SG1F60858221</t>
  </si>
  <si>
    <t>STE SP</t>
  </si>
  <si>
    <t>SINGAPORE TECH ENGINEERING</t>
  </si>
  <si>
    <t>KR7003600004</t>
  </si>
  <si>
    <t>003600 KP</t>
  </si>
  <si>
    <t>SK HOLDINGS CO LTD</t>
  </si>
  <si>
    <t>US9129091081</t>
  </si>
  <si>
    <t>X UN</t>
  </si>
  <si>
    <t>UNITED STATES STEEL CORP</t>
  </si>
  <si>
    <t>AT0000937503</t>
  </si>
  <si>
    <t>VOE AV</t>
  </si>
  <si>
    <t>VOESTALPINE AG</t>
  </si>
  <si>
    <t>US42805T1051</t>
  </si>
  <si>
    <t>HTZ UN</t>
  </si>
  <si>
    <t>HERTZ GLOBAL HOLDINGS INC</t>
  </si>
  <si>
    <t>MYL6033OO004</t>
  </si>
  <si>
    <t>PTG MK</t>
  </si>
  <si>
    <t>PETRONAS GAS BHD</t>
  </si>
  <si>
    <t>AT0000720008</t>
  </si>
  <si>
    <t>TKA AV</t>
  </si>
  <si>
    <t>TELEKOM AUSTRIA AG</t>
  </si>
  <si>
    <t>HK0144000764</t>
  </si>
  <si>
    <t>144 HK</t>
  </si>
  <si>
    <t>CHINA MERCHANTS HLDGS INTL</t>
  </si>
  <si>
    <t>MYL4715OO008</t>
  </si>
  <si>
    <t>GENM MK</t>
  </si>
  <si>
    <t>GENTING MALAYSIA BHD</t>
  </si>
  <si>
    <t>US7588491032</t>
  </si>
  <si>
    <t>REG UN</t>
  </si>
  <si>
    <t>REGENCY CENTERS CORP</t>
  </si>
  <si>
    <t>ZAE000030060</t>
  </si>
  <si>
    <t>ABL SJ</t>
  </si>
  <si>
    <t>AFRICAN BANK INVESTMENTS LTD</t>
  </si>
  <si>
    <t>CA01626P4033</t>
  </si>
  <si>
    <t>ATD/B CT</t>
  </si>
  <si>
    <t>ALIMENTATION COUCHE-TARD -B</t>
  </si>
  <si>
    <t>US29265N1081</t>
  </si>
  <si>
    <t>EGN UN</t>
  </si>
  <si>
    <t>ENERGEN CORP</t>
  </si>
  <si>
    <t>CNE1000003K3</t>
  </si>
  <si>
    <t>358 HK</t>
  </si>
  <si>
    <t>JIANGXI COPPER CO LTD-H</t>
  </si>
  <si>
    <t>BE0003565737</t>
  </si>
  <si>
    <t>KBC BB</t>
  </si>
  <si>
    <t>KBC GROEP NV</t>
  </si>
  <si>
    <t>US5249011058</t>
  </si>
  <si>
    <t>LM UN</t>
  </si>
  <si>
    <t>LEGG MASON INC</t>
  </si>
  <si>
    <t>AU000000OZL8</t>
  </si>
  <si>
    <t>OZL AT</t>
  </si>
  <si>
    <t>OZ MINERALS LTD</t>
  </si>
  <si>
    <t>CA9039141093</t>
  </si>
  <si>
    <t>UPL UN</t>
  </si>
  <si>
    <t>ULTRA PETROLEUM CORP</t>
  </si>
  <si>
    <t>BMG0692U1099</t>
  </si>
  <si>
    <t>AXS UN</t>
  </si>
  <si>
    <t>AXIS CAPITAL HOLDINGS LTD</t>
  </si>
  <si>
    <t>GB00B0HZPV38</t>
  </si>
  <si>
    <t>KAZ LN</t>
  </si>
  <si>
    <t>KAZAKHMYS PLC</t>
  </si>
  <si>
    <t>KR7036570000</t>
  </si>
  <si>
    <t>036570 KP</t>
  </si>
  <si>
    <t>NCSOFT CORPORATION</t>
  </si>
  <si>
    <t>KR7010060002</t>
  </si>
  <si>
    <t>010060 KP</t>
  </si>
  <si>
    <t>OCI CO LTD</t>
  </si>
  <si>
    <t>US7096311052</t>
  </si>
  <si>
    <t>PNR UN</t>
  </si>
  <si>
    <t>PENTAIR INC</t>
  </si>
  <si>
    <t>CH0012410517</t>
  </si>
  <si>
    <t>BALN VX</t>
  </si>
  <si>
    <t>BALOISE HOLDING AG - REG</t>
  </si>
  <si>
    <t>DK0010309657</t>
  </si>
  <si>
    <t>COLOB DC</t>
  </si>
  <si>
    <t>COLOPLAST-B</t>
  </si>
  <si>
    <t>TW0001402006</t>
  </si>
  <si>
    <t>1402 TT</t>
  </si>
  <si>
    <t>FAR EASTERN NEW CENTURY CORP</t>
  </si>
  <si>
    <t>TW0006505001</t>
  </si>
  <si>
    <t>6505 TT</t>
  </si>
  <si>
    <t>FORMOSA PETROCHEMICAL CORP</t>
  </si>
  <si>
    <t>JP3385980002</t>
  </si>
  <si>
    <t>4185 JT</t>
  </si>
  <si>
    <t>JSR CORP</t>
  </si>
  <si>
    <t>MYL2445OO004</t>
  </si>
  <si>
    <t>KLK MK</t>
  </si>
  <si>
    <t>KUALA LUMPUR KEPONG BHD</t>
  </si>
  <si>
    <t>BMG5320C1082</t>
  </si>
  <si>
    <t>135 HK</t>
  </si>
  <si>
    <t>KUNLUN ENERGY CO LTD</t>
  </si>
  <si>
    <t>CNE100000593</t>
  </si>
  <si>
    <t>2328 HK</t>
  </si>
  <si>
    <t>PICC PROPERTY &amp; CASUALTY -H</t>
  </si>
  <si>
    <t>TRAISCTR91N2</t>
  </si>
  <si>
    <t>ISCTR TI</t>
  </si>
  <si>
    <t>TURKIYE IS BANKASI-C</t>
  </si>
  <si>
    <t>IT0003487029</t>
  </si>
  <si>
    <t>UBI IM</t>
  </si>
  <si>
    <t>UBI BANCA SCPA</t>
  </si>
  <si>
    <t>CA0468271014</t>
  </si>
  <si>
    <t>ATH CT</t>
  </si>
  <si>
    <t>ATHABASCA OIL SANDS CORP</t>
  </si>
  <si>
    <t>AU000000COH5</t>
  </si>
  <si>
    <t>COH AT</t>
  </si>
  <si>
    <t>COCHLEAR LTD</t>
  </si>
  <si>
    <t>RU000A0JPNN9</t>
  </si>
  <si>
    <t>FEES RX</t>
  </si>
  <si>
    <t>FEDERAL GRID CO UNIFIED</t>
  </si>
  <si>
    <t>NZFBUE0001S0</t>
  </si>
  <si>
    <t>FBU NZ</t>
  </si>
  <si>
    <t>FLETCHER BUILDING LTD</t>
  </si>
  <si>
    <t>MXP495211262</t>
  </si>
  <si>
    <t>BIMBOA MM</t>
  </si>
  <si>
    <t>GRUPO BIMBO SAB- SERIES A</t>
  </si>
  <si>
    <t>JP3733400000</t>
  </si>
  <si>
    <t>5214 JT</t>
  </si>
  <si>
    <t>NIPPON ELECTRIC GLASS CO LTD</t>
  </si>
  <si>
    <t>US7846351044</t>
  </si>
  <si>
    <t>SPW UN</t>
  </si>
  <si>
    <t>SPX CORP</t>
  </si>
  <si>
    <t>AU000000CPU5</t>
  </si>
  <si>
    <t>CPU AT</t>
  </si>
  <si>
    <t>COMPUTERSHARE LTD</t>
  </si>
  <si>
    <t>JP3496600002</t>
  </si>
  <si>
    <t>7262 JT</t>
  </si>
  <si>
    <t>DAIHATSU MOTOR CO LTD</t>
  </si>
  <si>
    <t>FR0010221234</t>
  </si>
  <si>
    <t>ETL FP</t>
  </si>
  <si>
    <t>EUTELSAT COMMUNICATIONS</t>
  </si>
  <si>
    <t>CL0000000423</t>
  </si>
  <si>
    <t>LAN CC</t>
  </si>
  <si>
    <t>LAN AIRLINES SA</t>
  </si>
  <si>
    <t>US52729N3089</t>
  </si>
  <si>
    <t>LVLT UN</t>
  </si>
  <si>
    <t>LEVEL 3 COMMUNICATIONS INC</t>
  </si>
  <si>
    <t>US6081901042</t>
  </si>
  <si>
    <t>MHK UN</t>
  </si>
  <si>
    <t>MOHAWK INDUSTRIES INC</t>
  </si>
  <si>
    <t>PLPKN0000018</t>
  </si>
  <si>
    <t>PKN PW</t>
  </si>
  <si>
    <t>POLSKI KONCERN NAFTOWY ORLEN</t>
  </si>
  <si>
    <t>BMG7496G1033</t>
  </si>
  <si>
    <t>RNR UN</t>
  </si>
  <si>
    <t>RENAISSANCERE HOLDINGS LTD</t>
  </si>
  <si>
    <t>JP3419400001</t>
  </si>
  <si>
    <t>4204 JT</t>
  </si>
  <si>
    <t>SEKISUI CHEMICAL CO LTD</t>
  </si>
  <si>
    <t>ID1000106800</t>
  </si>
  <si>
    <t>SMGR IJ</t>
  </si>
  <si>
    <t>SEMEN GRESIK (PERSERO) PT</t>
  </si>
  <si>
    <t>INE257A01026</t>
  </si>
  <si>
    <t>BHEL IS</t>
  </si>
  <si>
    <t>BHARAT HEAVY ELECTRICALS</t>
  </si>
  <si>
    <t>JP3519400000</t>
  </si>
  <si>
    <t>4519 JT</t>
  </si>
  <si>
    <t>CHUGAI PHARMACEUTICAL CO LTD</t>
  </si>
  <si>
    <t>ES0130960018</t>
  </si>
  <si>
    <t>ENG SQ</t>
  </si>
  <si>
    <t>ENAGAS SA</t>
  </si>
  <si>
    <t>TW0002892007</t>
  </si>
  <si>
    <t>2892 TT</t>
  </si>
  <si>
    <t>FIRST FINANCIAL HOLDING CO</t>
  </si>
  <si>
    <t>CA70706P1045</t>
  </si>
  <si>
    <t>PGF CT</t>
  </si>
  <si>
    <t>PENGROWTH ENERGY CORP</t>
  </si>
  <si>
    <t>US31620R1059</t>
  </si>
  <si>
    <t>FNF UN</t>
  </si>
  <si>
    <t>FIDELITY NATIONAL FINL-A</t>
  </si>
  <si>
    <t>BRGOAUACNPR8</t>
  </si>
  <si>
    <t>GOAU4 BS</t>
  </si>
  <si>
    <t>METALURGICA GERDAU SA-PREF</t>
  </si>
  <si>
    <t>JP3201200007</t>
  </si>
  <si>
    <t>7733 JT</t>
  </si>
  <si>
    <t>OLYMPUS CORP</t>
  </si>
  <si>
    <t>US7244791007</t>
  </si>
  <si>
    <t>PBI UN</t>
  </si>
  <si>
    <t>PITNEY BOWES INC</t>
  </si>
  <si>
    <t>FR0000121329</t>
  </si>
  <si>
    <t>HO FP</t>
  </si>
  <si>
    <t>THALES SA</t>
  </si>
  <si>
    <t>AU000000AWC3</t>
  </si>
  <si>
    <t>AWC AT</t>
  </si>
  <si>
    <t>ALUMINA LTD</t>
  </si>
  <si>
    <t>COB07PA00011</t>
  </si>
  <si>
    <t>BCOLO CX</t>
  </si>
  <si>
    <t>BANCOLOMBIA SA</t>
  </si>
  <si>
    <t>CNE100000HF9</t>
  </si>
  <si>
    <t>1988 HK</t>
  </si>
  <si>
    <t>CHINA MINSHENG BANKING-H</t>
  </si>
  <si>
    <t>ID1000068604</t>
  </si>
  <si>
    <t>GGRM IJ</t>
  </si>
  <si>
    <t>GUDANG GARAM TBK PT</t>
  </si>
  <si>
    <t>JP3903000002</t>
  </si>
  <si>
    <t>5711 JT</t>
  </si>
  <si>
    <t>MITSUBISHI MATERIALS CORP</t>
  </si>
  <si>
    <t>HU0000068952</t>
  </si>
  <si>
    <t>MOL HB</t>
  </si>
  <si>
    <t>MOL HUNGARIAN OIL AND GAS PL</t>
  </si>
  <si>
    <t>TH0101010Z06</t>
  </si>
  <si>
    <t>CPF TB</t>
  </si>
  <si>
    <t>CHAROEN POKPHAND FOODS PUB</t>
  </si>
  <si>
    <t>NL0000240000</t>
  </si>
  <si>
    <t>QIA GY</t>
  </si>
  <si>
    <t>QIAGEN N.V.</t>
  </si>
  <si>
    <t>CLP3880F1085</t>
  </si>
  <si>
    <t>FALAB CC</t>
  </si>
  <si>
    <t>S.A.C.I. FALABELLA</t>
  </si>
  <si>
    <t>US8919061098</t>
  </si>
  <si>
    <t>TSS UN</t>
  </si>
  <si>
    <t>TOTAL SYSTEM SERVICES INC</t>
  </si>
  <si>
    <t>ES0140609019</t>
  </si>
  <si>
    <t>CABK SQ</t>
  </si>
  <si>
    <t>CAIXABANK</t>
  </si>
  <si>
    <t>ZAE000084992</t>
  </si>
  <si>
    <t>EXX SJ</t>
  </si>
  <si>
    <t>EXXARO RESOURCES LTD</t>
  </si>
  <si>
    <t>JP3982100004</t>
  </si>
  <si>
    <t>2651 JT</t>
  </si>
  <si>
    <t>LAWSON INC</t>
  </si>
  <si>
    <t>SG1H97877952</t>
  </si>
  <si>
    <t>SMM SP</t>
  </si>
  <si>
    <t>SEMBCORP MARINE LTD</t>
  </si>
  <si>
    <t>US8894781033</t>
  </si>
  <si>
    <t>TOL UN</t>
  </si>
  <si>
    <t>TOLL BROTHERS INC</t>
  </si>
  <si>
    <t>US9170471026</t>
  </si>
  <si>
    <t>URBN UW</t>
  </si>
  <si>
    <t>URBAN OUTFITTERS INC</t>
  </si>
  <si>
    <t>BRCTIPACNOR2</t>
  </si>
  <si>
    <t>CTIP3 BS</t>
  </si>
  <si>
    <t>CETIP SA-MERCADOS ORGANIZADO</t>
  </si>
  <si>
    <t>AU000000CFX0</t>
  </si>
  <si>
    <t>CFX AT</t>
  </si>
  <si>
    <t>CFS RETAIL PROPERTY TRUST</t>
  </si>
  <si>
    <t>CA1254911003</t>
  </si>
  <si>
    <t>CIX CT</t>
  </si>
  <si>
    <t>CI FINANCIAL CORP</t>
  </si>
  <si>
    <t>CA4579831047</t>
  </si>
  <si>
    <t>IMN CT</t>
  </si>
  <si>
    <t>INMET MINING CORPORATION</t>
  </si>
  <si>
    <t>FR0000130213</t>
  </si>
  <si>
    <t>MMB FP</t>
  </si>
  <si>
    <t>LAGARDERE S.C.A.</t>
  </si>
  <si>
    <t>US56418H1005</t>
  </si>
  <si>
    <t>MAN UN</t>
  </si>
  <si>
    <t>MANPOWER INC</t>
  </si>
  <si>
    <t>IT0004176001</t>
  </si>
  <si>
    <t>PRY IM</t>
  </si>
  <si>
    <t>PRYSMIAN SPA</t>
  </si>
  <si>
    <t>CA7669101031</t>
  </si>
  <si>
    <t>REI-U CT</t>
  </si>
  <si>
    <t>RIOCAN REAL ESTATE INVST TR</t>
  </si>
  <si>
    <t>BMG8063F1068</t>
  </si>
  <si>
    <t>69 HK</t>
  </si>
  <si>
    <t>SHANGRI-LA ASIA LTD</t>
  </si>
  <si>
    <t>CH0014852781</t>
  </si>
  <si>
    <t>SLHN VX</t>
  </si>
  <si>
    <t>SWISS LIFE HOLDING AG-REG</t>
  </si>
  <si>
    <t>ES0113307039</t>
  </si>
  <si>
    <t>BKIA SQ</t>
  </si>
  <si>
    <t>BANKIA SA</t>
  </si>
  <si>
    <t>US2644115055</t>
  </si>
  <si>
    <t>DRE UN</t>
  </si>
  <si>
    <t>DUKE REALTY CORP</t>
  </si>
  <si>
    <t>KR7000240002</t>
  </si>
  <si>
    <t>000240 KP</t>
  </si>
  <si>
    <t>HANKOOK TIRE CO LTD</t>
  </si>
  <si>
    <t>ZAE000067211</t>
  </si>
  <si>
    <t>IPL SJ</t>
  </si>
  <si>
    <t>IMPERIAL HOLDINGS LTD</t>
  </si>
  <si>
    <t>AU000000MTS0</t>
  </si>
  <si>
    <t>MTS AT</t>
  </si>
  <si>
    <t>METCASH LTD</t>
  </si>
  <si>
    <t>JP3720800006</t>
  </si>
  <si>
    <t>6471 JT</t>
  </si>
  <si>
    <t>NSK LTD</t>
  </si>
  <si>
    <t>CA6837151068</t>
  </si>
  <si>
    <t>OTC CT</t>
  </si>
  <si>
    <t>OPEN TEXT CORP</t>
  </si>
  <si>
    <t>GB00B02J6398</t>
  </si>
  <si>
    <t>ADM LN</t>
  </si>
  <si>
    <t>ADMIRAL GROUP PLC</t>
  </si>
  <si>
    <t>AU000000BLD2</t>
  </si>
  <si>
    <t>BLD AT</t>
  </si>
  <si>
    <t>BORAL LTD</t>
  </si>
  <si>
    <t>KYG210961051</t>
  </si>
  <si>
    <t>2319 HK</t>
  </si>
  <si>
    <t>CHINA MENGNIU DAIRY CO</t>
  </si>
  <si>
    <t>GB00B09LSH68</t>
  </si>
  <si>
    <t>ISAT LN</t>
  </si>
  <si>
    <t>INMARSAT PLC</t>
  </si>
  <si>
    <t>JP3695200000</t>
  </si>
  <si>
    <t>5333 JT</t>
  </si>
  <si>
    <t>NGK INSULATORS LTD</t>
  </si>
  <si>
    <t>CA68272K1030</t>
  </si>
  <si>
    <t>OCX CT</t>
  </si>
  <si>
    <t>ONEX CORPORATION</t>
  </si>
  <si>
    <t>PTPTC0AM0009</t>
  </si>
  <si>
    <t>PTC PL</t>
  </si>
  <si>
    <t>PORTUGAL TELECOM SGPS SA-REG</t>
  </si>
  <si>
    <t>TW0002325008</t>
  </si>
  <si>
    <t>2325 TT</t>
  </si>
  <si>
    <t>SILICONWARE PRECISION INDS</t>
  </si>
  <si>
    <t>INE044A01036</t>
  </si>
  <si>
    <t>SUNP IS</t>
  </si>
  <si>
    <t>SUN PHARMACEUTICAL INDUS</t>
  </si>
  <si>
    <t>NZTELE0001S4</t>
  </si>
  <si>
    <t>TEL NZ</t>
  </si>
  <si>
    <t>TELECOM CORP OF NEW ZEALAND</t>
  </si>
  <si>
    <t>US9032361076</t>
  </si>
  <si>
    <t>URS UN</t>
  </si>
  <si>
    <t>URS CORP</t>
  </si>
  <si>
    <t>BRCESPACNPB4</t>
  </si>
  <si>
    <t>CESP6 BS</t>
  </si>
  <si>
    <t>CIA ENERGETICA DE SP-PREF B</t>
  </si>
  <si>
    <t>INE522F01014</t>
  </si>
  <si>
    <t>COAL IS</t>
  </si>
  <si>
    <t>COAL INDIA LTD</t>
  </si>
  <si>
    <t>GRS104003009</t>
  </si>
  <si>
    <t>EEEK GA</t>
  </si>
  <si>
    <t>COCA-COLA HELLENIC BOTTLING</t>
  </si>
  <si>
    <t>IT0004618465</t>
  </si>
  <si>
    <t>EGPW IM</t>
  </si>
  <si>
    <t>ENEL GREEN POWER SPA</t>
  </si>
  <si>
    <t>AU000000JHX1</t>
  </si>
  <si>
    <t>JHX AT</t>
  </si>
  <si>
    <t>JAMES HARDIE INDUSTRIES-CDI</t>
  </si>
  <si>
    <t>HK0880043028</t>
  </si>
  <si>
    <t>880 HK</t>
  </si>
  <si>
    <t>SJM HOLDINGS LTD</t>
  </si>
  <si>
    <t>CH0038388911</t>
  </si>
  <si>
    <t>SUN SE</t>
  </si>
  <si>
    <t>SULZER AG-REG</t>
  </si>
  <si>
    <t>CH0012255144</t>
  </si>
  <si>
    <t>UHRN SE</t>
  </si>
  <si>
    <t>SWATCH GROUP AG/THE-REG</t>
  </si>
  <si>
    <t>IL0006625771</t>
  </si>
  <si>
    <t>POLI IT</t>
  </si>
  <si>
    <t>BANK HAPOALIM BM</t>
  </si>
  <si>
    <t>IL0006046119</t>
  </si>
  <si>
    <t>LUMI IT</t>
  </si>
  <si>
    <t>BANK LEUMI LE-ISRAEL</t>
  </si>
  <si>
    <t>BRELETACNPB7</t>
  </si>
  <si>
    <t>ELET6 BS</t>
  </si>
  <si>
    <t>CENTRAIS ELETRICAS BRAS-PR B</t>
  </si>
  <si>
    <t>GB0033872168</t>
  </si>
  <si>
    <t>IAP LN</t>
  </si>
  <si>
    <t>ICAP PLC</t>
  </si>
  <si>
    <t>GB00B17BBQ50</t>
  </si>
  <si>
    <t>INVP LN</t>
  </si>
  <si>
    <t>INVESTEC PLC</t>
  </si>
  <si>
    <t>BMG524401079</t>
  </si>
  <si>
    <t>683 HK</t>
  </si>
  <si>
    <t>KERRY PROPERTIES LTD</t>
  </si>
  <si>
    <t>KR7023530009</t>
  </si>
  <si>
    <t>023530 KP</t>
  </si>
  <si>
    <t>LOTTE SHOPPING CO</t>
  </si>
  <si>
    <t>INE268A01049</t>
  </si>
  <si>
    <t>STLT IS</t>
  </si>
  <si>
    <t>STERLITE INDUSTRIES INDIA LT</t>
  </si>
  <si>
    <t>MYL1015OO006</t>
  </si>
  <si>
    <t>AMM MK</t>
  </si>
  <si>
    <t>AMMB HOLDINGS BHD</t>
  </si>
  <si>
    <t>INE089A01023</t>
  </si>
  <si>
    <t>DRRD IS</t>
  </si>
  <si>
    <t>DR. REDDY'S LABORATORIES</t>
  </si>
  <si>
    <t>US2782651036</t>
  </si>
  <si>
    <t>EV UN</t>
  </si>
  <si>
    <t>EATON VANCE CORP</t>
  </si>
  <si>
    <t>US30212P3038</t>
  </si>
  <si>
    <t>EXPE UW</t>
  </si>
  <si>
    <t>EXPEDIA INC</t>
  </si>
  <si>
    <t>JP3805010000</t>
  </si>
  <si>
    <t>8354 JT</t>
  </si>
  <si>
    <t>FUKUOKA FINANCIAL GROUP INC</t>
  </si>
  <si>
    <t>US81211K1007</t>
  </si>
  <si>
    <t>SEE UN</t>
  </si>
  <si>
    <t>SEALED AIR CORP</t>
  </si>
  <si>
    <t>JP3368000000</t>
  </si>
  <si>
    <t>4004 JT</t>
  </si>
  <si>
    <t>SHOWA DENKO K K</t>
  </si>
  <si>
    <t>AU000000TTS5</t>
  </si>
  <si>
    <t>TTS AT</t>
  </si>
  <si>
    <t>TATTS GROUP LTD</t>
  </si>
  <si>
    <t>DE0008402215</t>
  </si>
  <si>
    <t>HNR1 GY</t>
  </si>
  <si>
    <t>HANNOVER RUECKVERSICHERU-REG</t>
  </si>
  <si>
    <t>INE038A01020</t>
  </si>
  <si>
    <t>HNDL IS</t>
  </si>
  <si>
    <t>HINDALCO INDUSTRIES LTD</t>
  </si>
  <si>
    <t>JP3134800006</t>
  </si>
  <si>
    <t>7013 JT</t>
  </si>
  <si>
    <t>IHI CORP</t>
  </si>
  <si>
    <t>CNE000000SK7</t>
  </si>
  <si>
    <t>900948 CG</t>
  </si>
  <si>
    <t>INNER MONGOLIA YITAI COAL-B</t>
  </si>
  <si>
    <t>BRLAMEACNPR6</t>
  </si>
  <si>
    <t>LAME4 BS</t>
  </si>
  <si>
    <t>LOJAS AMERICANAS SA-PREF</t>
  </si>
  <si>
    <t>IT0000062957</t>
  </si>
  <si>
    <t>MB IM</t>
  </si>
  <si>
    <t>MEDIOBANCA SPA</t>
  </si>
  <si>
    <t>FR0000120685</t>
  </si>
  <si>
    <t>KN FP</t>
  </si>
  <si>
    <t>NATIXIS</t>
  </si>
  <si>
    <t>CA87971M1032</t>
  </si>
  <si>
    <t>T CT</t>
  </si>
  <si>
    <t>TELUS CORP</t>
  </si>
  <si>
    <t>CA09784Y1088</t>
  </si>
  <si>
    <t>BNP CT</t>
  </si>
  <si>
    <t>BONAVISTA ENERGY CORP</t>
  </si>
  <si>
    <t>CA1520061021</t>
  </si>
  <si>
    <t>CG CT</t>
  </si>
  <si>
    <t>CENTERRA GOLD INC</t>
  </si>
  <si>
    <t>US2254471012</t>
  </si>
  <si>
    <t>CREE UW</t>
  </si>
  <si>
    <t>CREE INC</t>
  </si>
  <si>
    <t>TW0004904008</t>
  </si>
  <si>
    <t>4904 TT</t>
  </si>
  <si>
    <t>FAR EASTONE TELECOMM CO LTD</t>
  </si>
  <si>
    <t>FR0000121964</t>
  </si>
  <si>
    <t>LI FP</t>
  </si>
  <si>
    <t>KLEPIERRE</t>
  </si>
  <si>
    <t>KR7010130003</t>
  </si>
  <si>
    <t>010130 KP</t>
  </si>
  <si>
    <t>KOREA ZINC CO LTD</t>
  </si>
  <si>
    <t>JP3729400006</t>
  </si>
  <si>
    <t>9062 JT</t>
  </si>
  <si>
    <t>NIPPON EXPRESS CO LTD</t>
  </si>
  <si>
    <t>US78390X1019</t>
  </si>
  <si>
    <t>SAI UN</t>
  </si>
  <si>
    <t>SAIC INC</t>
  </si>
  <si>
    <t>TW0002347002</t>
  </si>
  <si>
    <t>2347 TT</t>
  </si>
  <si>
    <t>SYNNEX TECHNOLOGY INTL CORP</t>
  </si>
  <si>
    <t>CA9611485090</t>
  </si>
  <si>
    <t>WN CT</t>
  </si>
  <si>
    <t>WESTON (GEORGE) LTD</t>
  </si>
  <si>
    <t>BRHGTXACNOR9</t>
  </si>
  <si>
    <t>HGTX3 BS</t>
  </si>
  <si>
    <t>CIA HERING</t>
  </si>
  <si>
    <t>GB00B07KD360</t>
  </si>
  <si>
    <t>COB LN</t>
  </si>
  <si>
    <t>COBHAM PLC</t>
  </si>
  <si>
    <t>KYG3225A1031</t>
  </si>
  <si>
    <t>3333 HK</t>
  </si>
  <si>
    <t>EVERGRANDE REAL ESTATE GROUP</t>
  </si>
  <si>
    <t>JP3799000009</t>
  </si>
  <si>
    <t>6806 JT</t>
  </si>
  <si>
    <t>HIROSE ELECTRIC CO LTD</t>
  </si>
  <si>
    <t>AT0000809058</t>
  </si>
  <si>
    <t>IIA AV</t>
  </si>
  <si>
    <t>IMMOFINANZ AG</t>
  </si>
  <si>
    <t>TW0003231007</t>
  </si>
  <si>
    <t>3231 TT</t>
  </si>
  <si>
    <t>WISTRON CORP</t>
  </si>
  <si>
    <t>CA87261X1087</t>
  </si>
  <si>
    <t>X CT</t>
  </si>
  <si>
    <t>TMX GROUP INC</t>
  </si>
  <si>
    <t>IT0004231566</t>
  </si>
  <si>
    <t>BP IM</t>
  </si>
  <si>
    <t>BANCO POPOLARE SCARL</t>
  </si>
  <si>
    <t>HK0392044647</t>
  </si>
  <si>
    <t>392 HK</t>
  </si>
  <si>
    <t>BEIJING ENTERPRISES HLDGS</t>
  </si>
  <si>
    <t>HK0836012952</t>
  </si>
  <si>
    <t>836 HK</t>
  </si>
  <si>
    <t>CHINA RESOURCES POWER HOLDIN</t>
  </si>
  <si>
    <t>US4436831071</t>
  </si>
  <si>
    <t>HCBK UW</t>
  </si>
  <si>
    <t>HUDSON CITY BANCORP INC</t>
  </si>
  <si>
    <t>BRJBSSACNOR8</t>
  </si>
  <si>
    <t>JBSS3 BS</t>
  </si>
  <si>
    <t>JBS SA</t>
  </si>
  <si>
    <t>US6311031081</t>
  </si>
  <si>
    <t>NDAQ UW</t>
  </si>
  <si>
    <t>NASDAQ OMX GROUP/THE</t>
  </si>
  <si>
    <t>ZAE000148466</t>
  </si>
  <si>
    <t>TFG SJ</t>
  </si>
  <si>
    <t>THE FOSCHINI GROUP LTD</t>
  </si>
  <si>
    <t>ID1000095706</t>
  </si>
  <si>
    <t>UNVR IJ</t>
  </si>
  <si>
    <t>UNILEVER INDONESIA TBK PT</t>
  </si>
  <si>
    <t>CLP256251073</t>
  </si>
  <si>
    <t>CAP CC</t>
  </si>
  <si>
    <t>CAP SA</t>
  </si>
  <si>
    <t>FI0009007884</t>
  </si>
  <si>
    <t>ELI1V FH</t>
  </si>
  <si>
    <t>ELISA OYJ</t>
  </si>
  <si>
    <t>TW0002354008</t>
  </si>
  <si>
    <t>2354 TT</t>
  </si>
  <si>
    <t>FOXCONN TECHNOLOGY CO LTD</t>
  </si>
  <si>
    <t>US36467W1099</t>
  </si>
  <si>
    <t>GME UN</t>
  </si>
  <si>
    <t>GAMESTOP CORP-CLASS A</t>
  </si>
  <si>
    <t>SG2C26962630</t>
  </si>
  <si>
    <t>GLP SP</t>
  </si>
  <si>
    <t>GLOBAL LOGISTIC PROPERTIES L</t>
  </si>
  <si>
    <t>INE917I01010</t>
  </si>
  <si>
    <t>BJAUT IS</t>
  </si>
  <si>
    <t>BAJAJ AUTO LTD</t>
  </si>
  <si>
    <t>JP3548610009</t>
  </si>
  <si>
    <t>2432 JT</t>
  </si>
  <si>
    <t>DENA CO LTD</t>
  </si>
  <si>
    <t>DE0008232125</t>
  </si>
  <si>
    <t>LHA GY</t>
  </si>
  <si>
    <t>DEUTSCHE LUFTHANSA-REG</t>
  </si>
  <si>
    <t>AU000000EGP0</t>
  </si>
  <si>
    <t>EGP AT</t>
  </si>
  <si>
    <t>ECHO ENTERTAINMENT GROUP LTD</t>
  </si>
  <si>
    <t>US5246601075</t>
  </si>
  <si>
    <t>LEG UN</t>
  </si>
  <si>
    <t>LEGGETT &amp; PLATT INC</t>
  </si>
  <si>
    <t>JP3435350008</t>
  </si>
  <si>
    <t>8729 JT</t>
  </si>
  <si>
    <t>SONY FINANCIAL HOLDINGS INC</t>
  </si>
  <si>
    <t>JP3756100008</t>
  </si>
  <si>
    <t>9843 JT</t>
  </si>
  <si>
    <t>NITORI HOLDINGS CO LTD</t>
  </si>
  <si>
    <t>CA89156V1067</t>
  </si>
  <si>
    <t>TOU CT</t>
  </si>
  <si>
    <t>TOURMALINE OIL CORP</t>
  </si>
  <si>
    <t>KR7000210005</t>
  </si>
  <si>
    <t>000210 KP</t>
  </si>
  <si>
    <t>DAELIM INDUSTRIAL CO LTD</t>
  </si>
  <si>
    <t>US3825501014</t>
  </si>
  <si>
    <t>GT UN</t>
  </si>
  <si>
    <t>GOODYEAR TIRE &amp; RUBBER CO</t>
  </si>
  <si>
    <t>JP3845400005</t>
  </si>
  <si>
    <t>9505 JT</t>
  </si>
  <si>
    <t>HOKURIKU ELECTRIC POWER CO</t>
  </si>
  <si>
    <t>JP3544000007</t>
  </si>
  <si>
    <t>3401 JT</t>
  </si>
  <si>
    <t>TEIJIN LTD</t>
  </si>
  <si>
    <t>HK0020000177</t>
  </si>
  <si>
    <t>20 HK</t>
  </si>
  <si>
    <t>WHEELOCK &amp; CO LTD</t>
  </si>
  <si>
    <t>DE0005190037</t>
  </si>
  <si>
    <t>BMW3 GY</t>
  </si>
  <si>
    <t>BAYERISCHE MOTOREN WERKE-PFD</t>
  </si>
  <si>
    <t>JP3835620000</t>
  </si>
  <si>
    <t>9783 JO</t>
  </si>
  <si>
    <t>BENESSE HOLDINGS INC</t>
  </si>
  <si>
    <t>SG1M51904654</t>
  </si>
  <si>
    <t>CT SP</t>
  </si>
  <si>
    <t>CAPITAMALL TRUST</t>
  </si>
  <si>
    <t>BRCPFEACNOR0</t>
  </si>
  <si>
    <t>CPFE3 BS</t>
  </si>
  <si>
    <t>CPFL ENERGIA SA</t>
  </si>
  <si>
    <t>NL0000360618</t>
  </si>
  <si>
    <t>SBMO NA</t>
  </si>
  <si>
    <t>SBM OFFSHORE NV</t>
  </si>
  <si>
    <t>TRATUPRS91E8</t>
  </si>
  <si>
    <t>TUPRS TI</t>
  </si>
  <si>
    <t>TUPRAS-TURKIYE PETROL RAFINE</t>
  </si>
  <si>
    <t>BRUSIMACNPA6</t>
  </si>
  <si>
    <t>USIM5 BS</t>
  </si>
  <si>
    <t>USINAS SIDER MINAS GER-PF A</t>
  </si>
  <si>
    <t>TRAAEFES91A9</t>
  </si>
  <si>
    <t>AEFES TI</t>
  </si>
  <si>
    <t>ANADOLU EFES BIRACILIK VE</t>
  </si>
  <si>
    <t>US0536111091</t>
  </si>
  <si>
    <t>AVY UN</t>
  </si>
  <si>
    <t>AVERY DENNISON CORP</t>
  </si>
  <si>
    <t>ID1000096605</t>
  </si>
  <si>
    <t>BBNI IJ</t>
  </si>
  <si>
    <t>BANK NEGARA INDONESIA PT</t>
  </si>
  <si>
    <t>TH0148010000</t>
  </si>
  <si>
    <t>BANPU TB</t>
  </si>
  <si>
    <t>BANPU PUBLIC CO LTD</t>
  </si>
  <si>
    <t>AU000000BEN6</t>
  </si>
  <si>
    <t>BEN AT</t>
  </si>
  <si>
    <t>BENDIGO AND ADELAIDE BANK</t>
  </si>
  <si>
    <t>KR7042660001</t>
  </si>
  <si>
    <t>042660 KP</t>
  </si>
  <si>
    <t>DAEWOO SHIPBUILDING &amp; MARINE</t>
  </si>
  <si>
    <t>HK0027032686</t>
  </si>
  <si>
    <t>27 HK</t>
  </si>
  <si>
    <t>GALAXY ENTERTAINMENT GROUP L</t>
  </si>
  <si>
    <t>BMG3978C1249</t>
  </si>
  <si>
    <t>493 HK</t>
  </si>
  <si>
    <t>GOME ELECTRICAL APPLIANCES</t>
  </si>
  <si>
    <t>KR7006360002</t>
  </si>
  <si>
    <t>006360 KP</t>
  </si>
  <si>
    <t>GS ENGINEERING &amp; CONSTRUCT</t>
  </si>
  <si>
    <t>JP3469000008</t>
  </si>
  <si>
    <t>4508 JT</t>
  </si>
  <si>
    <t>MITSUBISHI TANABE PHARMA</t>
  </si>
  <si>
    <t>RU0009046510</t>
  </si>
  <si>
    <t>CHMF RX</t>
  </si>
  <si>
    <t>SEVERSTAL</t>
  </si>
  <si>
    <t>JP3637300009</t>
  </si>
  <si>
    <t>4704 JT</t>
  </si>
  <si>
    <t>TREND MICRO INC</t>
  </si>
  <si>
    <t>ID1000111305</t>
  </si>
  <si>
    <t>ADRO IJ</t>
  </si>
  <si>
    <t>ADARO ENERGY TBK PT</t>
  </si>
  <si>
    <t>GB0000961622</t>
  </si>
  <si>
    <t>BBY LN</t>
  </si>
  <si>
    <t>BALFOUR BEATTY PLC</t>
  </si>
  <si>
    <t>JP3830000000</t>
  </si>
  <si>
    <t>6448 JT</t>
  </si>
  <si>
    <t>BROTHER INDUSTRIES LTD</t>
  </si>
  <si>
    <t>TW0002883006</t>
  </si>
  <si>
    <t>2883 TT</t>
  </si>
  <si>
    <t>CHINA DEVELOPMENT FINANCIAL</t>
  </si>
  <si>
    <t>INE237A01028</t>
  </si>
  <si>
    <t>KMB IS</t>
  </si>
  <si>
    <t>KOTAK MAHINDRA BANK LTD</t>
  </si>
  <si>
    <t>US62913F2011</t>
  </si>
  <si>
    <t>NIHD UW</t>
  </si>
  <si>
    <t>NII HOLDINGS INC</t>
  </si>
  <si>
    <t>US7033951036</t>
  </si>
  <si>
    <t>PDCO UW</t>
  </si>
  <si>
    <t>PATTERSON COS INC</t>
  </si>
  <si>
    <t>FR0000121501</t>
  </si>
  <si>
    <t>UG FP</t>
  </si>
  <si>
    <t>PEUGEOT SA</t>
  </si>
  <si>
    <t>KR7016360000</t>
  </si>
  <si>
    <t>016360 KP</t>
  </si>
  <si>
    <t>SAMSUNG SECURITIES CO LTD</t>
  </si>
  <si>
    <t>JP3405400007</t>
  </si>
  <si>
    <t>6302 JT</t>
  </si>
  <si>
    <t>SUMITOMO HEAVY INDUSTRIES</t>
  </si>
  <si>
    <t>TW0002912003</t>
  </si>
  <si>
    <t>2912 TT</t>
  </si>
  <si>
    <t>PRESIDENT CHAIN STORE CORP</t>
  </si>
  <si>
    <t>SE0000163594</t>
  </si>
  <si>
    <t>SECUB SS</t>
  </si>
  <si>
    <t>SECURITAS AB-B SHS</t>
  </si>
  <si>
    <t>BRCYREACNOR7</t>
  </si>
  <si>
    <t>CYRE3 BS</t>
  </si>
  <si>
    <t>CYRELA BRAZIL REALTY SA EMP</t>
  </si>
  <si>
    <t>JP3551200003</t>
  </si>
  <si>
    <t>9513 JT</t>
  </si>
  <si>
    <t>ELECTRIC POWER DEVELOPMENT C</t>
  </si>
  <si>
    <t>CZ0008019106</t>
  </si>
  <si>
    <t>KOMB CD</t>
  </si>
  <si>
    <t>KOMERCNI BANKA AS</t>
  </si>
  <si>
    <t>GRS003013000</t>
  </si>
  <si>
    <t>ETE GA</t>
  </si>
  <si>
    <t>NATIONAL BANK OF GREECE</t>
  </si>
  <si>
    <t>JP3931600005</t>
  </si>
  <si>
    <t>2267 JT</t>
  </si>
  <si>
    <t>YAKULT HONSHA CO LTD</t>
  </si>
  <si>
    <t>US12686C1099</t>
  </si>
  <si>
    <t>CVC UN</t>
  </si>
  <si>
    <t>CABLEVISION SYSTEMS-NY GRP-A</t>
  </si>
  <si>
    <t>GB0006834344</t>
  </si>
  <si>
    <t>CSCG LN</t>
  </si>
  <si>
    <t>CAPITAL SHOPPING CENTRES GRO</t>
  </si>
  <si>
    <t>BRELETACNOR6</t>
  </si>
  <si>
    <t>ELET3 BS</t>
  </si>
  <si>
    <t>CENTRAIS ELETRICAS BRASILIER</t>
  </si>
  <si>
    <t>BE0974256852</t>
  </si>
  <si>
    <t>COLR BB</t>
  </si>
  <si>
    <t>COLRUYT SA</t>
  </si>
  <si>
    <t>JP3271400008</t>
  </si>
  <si>
    <t>8253 JT</t>
  </si>
  <si>
    <t>CREDIT SAISON CO LTD</t>
  </si>
  <si>
    <t>DE0006070006</t>
  </si>
  <si>
    <t>HOT GY</t>
  </si>
  <si>
    <t>HOCHTIEF AG</t>
  </si>
  <si>
    <t>JP3394200004</t>
  </si>
  <si>
    <t>8333 JT</t>
  </si>
  <si>
    <t>JOYO BANK LTD/THE</t>
  </si>
  <si>
    <t>ZAE000024501</t>
  </si>
  <si>
    <t>RMH SJ</t>
  </si>
  <si>
    <t>RMB HOLDINGS LTD</t>
  </si>
  <si>
    <t>US8123501061</t>
  </si>
  <si>
    <t>SHLD UW</t>
  </si>
  <si>
    <t>SEARS HOLDINGS CORP</t>
  </si>
  <si>
    <t>INE081A01012</t>
  </si>
  <si>
    <t>TATA IS</t>
  </si>
  <si>
    <t>TATA STEEL LTD</t>
  </si>
  <si>
    <t>DK0060228559</t>
  </si>
  <si>
    <t>TDC DC</t>
  </si>
  <si>
    <t>TDC A/S</t>
  </si>
  <si>
    <t>GB00B1YW4409</t>
  </si>
  <si>
    <t>III LN</t>
  </si>
  <si>
    <t>3I GROUP PLC</t>
  </si>
  <si>
    <t>KR7090430000</t>
  </si>
  <si>
    <t>090430 KP</t>
  </si>
  <si>
    <t>AMOREPACIFIC CORP</t>
  </si>
  <si>
    <t>TREBIMM00018</t>
  </si>
  <si>
    <t>BIMAS TI</t>
  </si>
  <si>
    <t>BIM BIRLESIK MAGAZALAR AS</t>
  </si>
  <si>
    <t>KR7078930005</t>
  </si>
  <si>
    <t>078930 KP</t>
  </si>
  <si>
    <t>GS HOLDINGS</t>
  </si>
  <si>
    <t>MA0000011488</t>
  </si>
  <si>
    <t>IAM MC</t>
  </si>
  <si>
    <t>MAROC TELECOM</t>
  </si>
  <si>
    <t>JP3190000004</t>
  </si>
  <si>
    <t>1802 JT</t>
  </si>
  <si>
    <t>OBAYASHI CORP</t>
  </si>
  <si>
    <t>JP3336000009</t>
  </si>
  <si>
    <t>4536 JO</t>
  </si>
  <si>
    <t>SANTEN PHARMACEUTICAL CO LTD</t>
  </si>
  <si>
    <t>JP3158800007</t>
  </si>
  <si>
    <t>4208 JT</t>
  </si>
  <si>
    <t>UBE INDUSTRIES LTD</t>
  </si>
  <si>
    <t>RU0009091573</t>
  </si>
  <si>
    <t>TRNFP RX</t>
  </si>
  <si>
    <t>AK TRANSNEFT OAO-PREF</t>
  </si>
  <si>
    <t>SG1M77906915</t>
  </si>
  <si>
    <t>AREIT SP</t>
  </si>
  <si>
    <t>ASCENDAS REAL ESTATE INV TRT</t>
  </si>
  <si>
    <t>IL0002300114</t>
  </si>
  <si>
    <t>BEZQ IT</t>
  </si>
  <si>
    <t>BEZEQ THE ISRAELI TELECOM CO</t>
  </si>
  <si>
    <t>US2228161004</t>
  </si>
  <si>
    <t>CVD UN</t>
  </si>
  <si>
    <t>COVANCE INC</t>
  </si>
  <si>
    <t>INE129A01019</t>
  </si>
  <si>
    <t>GAIL IS</t>
  </si>
  <si>
    <t>GAIL INDIA LTD</t>
  </si>
  <si>
    <t>CA3759161035</t>
  </si>
  <si>
    <t>GIL CT</t>
  </si>
  <si>
    <t>GILDAN ACTIVEWEAR INC</t>
  </si>
  <si>
    <t>JP3148800000</t>
  </si>
  <si>
    <t>4062 JT</t>
  </si>
  <si>
    <t>IBIDEN CO LTD</t>
  </si>
  <si>
    <t>MXP606941179</t>
  </si>
  <si>
    <t>KIMBERA MM</t>
  </si>
  <si>
    <t>KIMBERLY-CLARK DE MEXICO-A</t>
  </si>
  <si>
    <t>JP3270000007</t>
  </si>
  <si>
    <t>6370 JT</t>
  </si>
  <si>
    <t>KURITA WATER INDUSTRIES LTD</t>
  </si>
  <si>
    <t>JP3918000005</t>
  </si>
  <si>
    <t>2269 JT</t>
  </si>
  <si>
    <t>MEIJI HOLDINGS CO LTD</t>
  </si>
  <si>
    <t>FR0000120966</t>
  </si>
  <si>
    <t>BB FP</t>
  </si>
  <si>
    <t>SOCIETE BIC SA</t>
  </si>
  <si>
    <t>JP3442850008</t>
  </si>
  <si>
    <t>4581 JT</t>
  </si>
  <si>
    <t>TAISHO PHARMACEUTICAL HOLDIN</t>
  </si>
  <si>
    <t>NO0010215684</t>
  </si>
  <si>
    <t>AKSO NO</t>
  </si>
  <si>
    <t>AKER SOLUTIONS ASA</t>
  </si>
  <si>
    <t>US0393801008</t>
  </si>
  <si>
    <t>ACI UN</t>
  </si>
  <si>
    <t>ARCH COAL INC</t>
  </si>
  <si>
    <t>NL0000288967</t>
  </si>
  <si>
    <t>CORA NA</t>
  </si>
  <si>
    <t>CORIO NV</t>
  </si>
  <si>
    <t>GB00B29BCK10</t>
  </si>
  <si>
    <t>ENRC LN</t>
  </si>
  <si>
    <t>EURASIAN NATURAL RESOURCES</t>
  </si>
  <si>
    <t>JP3274070006</t>
  </si>
  <si>
    <t>3632 JT</t>
  </si>
  <si>
    <t>GREE INC</t>
  </si>
  <si>
    <t>ES0171996012</t>
  </si>
  <si>
    <t>GRF SQ</t>
  </si>
  <si>
    <t>GRIFOLS SA</t>
  </si>
  <si>
    <t>TH0016010009</t>
  </si>
  <si>
    <t>KBANK TB</t>
  </si>
  <si>
    <t>KASIKORNBANK PCL</t>
  </si>
  <si>
    <t>US7841171033</t>
  </si>
  <si>
    <t>SEIC UW</t>
  </si>
  <si>
    <t>SEI INVESTMENTS COMPANY</t>
  </si>
  <si>
    <t>CNE100000502</t>
  </si>
  <si>
    <t>2899 HK</t>
  </si>
  <si>
    <t>ZIJIN MINING GROUP CO LTD-H</t>
  </si>
  <si>
    <t>COG31PA00010</t>
  </si>
  <si>
    <t>EXITO CX</t>
  </si>
  <si>
    <t>ALMACENES EXITO SA</t>
  </si>
  <si>
    <t>TH0001010006</t>
  </si>
  <si>
    <t>BBL TB</t>
  </si>
  <si>
    <t>BANGKOK BANK PUBLIC CO LTD</t>
  </si>
  <si>
    <t>JP3251200006</t>
  </si>
  <si>
    <t>8369 JT</t>
  </si>
  <si>
    <t>BANK OF KYOTO LTD/THE</t>
  </si>
  <si>
    <t>ID1000061302</t>
  </si>
  <si>
    <t>INTP IJ</t>
  </si>
  <si>
    <t>INDOCEMENT TUNGGAL PRAKARSA</t>
  </si>
  <si>
    <t>GB0031192486</t>
  </si>
  <si>
    <t>LMI LN</t>
  </si>
  <si>
    <t>LONMIN PLC</t>
  </si>
  <si>
    <t>PH7182521093</t>
  </si>
  <si>
    <t>TEL PM</t>
  </si>
  <si>
    <t>PHILIPPINE LONG DISTANCE TEL</t>
  </si>
  <si>
    <t>CA74022D3085</t>
  </si>
  <si>
    <t>PD CT</t>
  </si>
  <si>
    <t>PRECISION DRILLING CORP</t>
  </si>
  <si>
    <t>FR0000051732</t>
  </si>
  <si>
    <t>ATO FP</t>
  </si>
  <si>
    <t>ATOS</t>
  </si>
  <si>
    <t>ES0126775032</t>
  </si>
  <si>
    <t>DIA SQ</t>
  </si>
  <si>
    <t>DISTRIBUIDORA INTERNACIONAL</t>
  </si>
  <si>
    <t>TW0002880002</t>
  </si>
  <si>
    <t>2880 TT</t>
  </si>
  <si>
    <t>HUA NAN FINANCIAL HOLDINGS C</t>
  </si>
  <si>
    <t>JP3039710003</t>
  </si>
  <si>
    <t>8953 JT</t>
  </si>
  <si>
    <t>JAPAN RETAIL FUND INVESTMENT</t>
  </si>
  <si>
    <t>KYG0535Q1331</t>
  </si>
  <si>
    <t>522 HK</t>
  </si>
  <si>
    <t>ASM PACIFIC TECHNOLOGY</t>
  </si>
  <si>
    <t>CLP0939W1081</t>
  </si>
  <si>
    <t>CHILE CC</t>
  </si>
  <si>
    <t>BANCO DE CHILE</t>
  </si>
  <si>
    <t>CA1247651088</t>
  </si>
  <si>
    <t>CAE CT</t>
  </si>
  <si>
    <t>CAE INC</t>
  </si>
  <si>
    <t>JP3784600003</t>
  </si>
  <si>
    <t>4530 JT</t>
  </si>
  <si>
    <t>HISAMITSU PHARMACEUTICAL CO</t>
  </si>
  <si>
    <t>TW0002301009</t>
  </si>
  <si>
    <t>2301 TT</t>
  </si>
  <si>
    <t>LITE-ON TECHNOLOGY CORP</t>
  </si>
  <si>
    <t>JP3888300005</t>
  </si>
  <si>
    <t>4183 JT</t>
  </si>
  <si>
    <t>MITSUI CHEMICALS INC</t>
  </si>
  <si>
    <t>SG1Q75923504</t>
  </si>
  <si>
    <t>OLAM SP</t>
  </si>
  <si>
    <t>OLAM INTERNATIONAL LTD</t>
  </si>
  <si>
    <t>GB0002405495</t>
  </si>
  <si>
    <t>SDR LN</t>
  </si>
  <si>
    <t>SCHRODERS PLC</t>
  </si>
  <si>
    <t>GB00B5ZN1N88</t>
  </si>
  <si>
    <t>SGRO LN</t>
  </si>
  <si>
    <t>SEGRO PLC</t>
  </si>
  <si>
    <t>TW0003481008</t>
  </si>
  <si>
    <t>3481 TT</t>
  </si>
  <si>
    <t>CHIMEI INNOLUX CORP</t>
  </si>
  <si>
    <t>HK0014000126</t>
  </si>
  <si>
    <t>14 HK</t>
  </si>
  <si>
    <t>HYSAN DEVELOPMENT CO</t>
  </si>
  <si>
    <t>COT09PA00019</t>
  </si>
  <si>
    <t>INVARGOS CX</t>
  </si>
  <si>
    <t>INVERSIONES ARGOS SA</t>
  </si>
  <si>
    <t>JP3256000005</t>
  </si>
  <si>
    <t>4151 JT</t>
  </si>
  <si>
    <t>KYOWA HAKKO KIRIN CO LTD</t>
  </si>
  <si>
    <t>MX01MF010000</t>
  </si>
  <si>
    <t>MFRISCOA MM</t>
  </si>
  <si>
    <t>MINERA FRISCO SAB DE CV-A1</t>
  </si>
  <si>
    <t>FR0000121204</t>
  </si>
  <si>
    <t>MF FP</t>
  </si>
  <si>
    <t>WENDEL</t>
  </si>
  <si>
    <t>FR0010340141</t>
  </si>
  <si>
    <t>ADP FP</t>
  </si>
  <si>
    <t>ADP</t>
  </si>
  <si>
    <t>ZAE000054045</t>
  </si>
  <si>
    <t>ARI SJ</t>
  </si>
  <si>
    <t>AFRICAN RAINBOW MINERALS LTD</t>
  </si>
  <si>
    <t>BMG2098R1025</t>
  </si>
  <si>
    <t>1038 HK</t>
  </si>
  <si>
    <t>CHEUNG KONG INFRASTRUCTURE</t>
  </si>
  <si>
    <t>INE043D01016</t>
  </si>
  <si>
    <t>IDFC IS</t>
  </si>
  <si>
    <t>INFRASTRUCTURE DEV FINANCE</t>
  </si>
  <si>
    <t>CH0010570767</t>
  </si>
  <si>
    <t>LISP SE</t>
  </si>
  <si>
    <t>LINDT &amp; SPRUENGLI AG-PC</t>
  </si>
  <si>
    <t>JP3778630008</t>
  </si>
  <si>
    <t>7832 JT</t>
  </si>
  <si>
    <t>NAMCO BANDAI HOLDINGS INC</t>
  </si>
  <si>
    <t>AU000000SGM7</t>
  </si>
  <si>
    <t>SGM AT</t>
  </si>
  <si>
    <t>SIMS METAL MANAGEMENT LTD</t>
  </si>
  <si>
    <t>PHY806761029</t>
  </si>
  <si>
    <t>SM PM</t>
  </si>
  <si>
    <t>SM INVESTMENTS CORP</t>
  </si>
  <si>
    <t>JP3443600006</t>
  </si>
  <si>
    <t>1801 JT</t>
  </si>
  <si>
    <t>TAISEI CORP</t>
  </si>
  <si>
    <t>GB0033277061</t>
  </si>
  <si>
    <t>VED LN</t>
  </si>
  <si>
    <t>VEDANTA RESOURCES PLC</t>
  </si>
  <si>
    <t>NL0000852580</t>
  </si>
  <si>
    <t>BOKA NA</t>
  </si>
  <si>
    <t>BOSKALIS WESTMINSTER</t>
  </si>
  <si>
    <t>CNE1000002P4</t>
  </si>
  <si>
    <t>2883 HK</t>
  </si>
  <si>
    <t>CHINA OILFIELD SERVICES-H</t>
  </si>
  <si>
    <t>JP3850200001</t>
  </si>
  <si>
    <t>9509 JT</t>
  </si>
  <si>
    <t>HOKKAIDO ELECTRIC POWER CO</t>
  </si>
  <si>
    <t>SE0001662230</t>
  </si>
  <si>
    <t>HUSQB SS</t>
  </si>
  <si>
    <t>HUSQVARNA AB-B SHS</t>
  </si>
  <si>
    <t>GB00B19DVX61</t>
  </si>
  <si>
    <t>ISYS LN</t>
  </si>
  <si>
    <t>INVENSYS PLC</t>
  </si>
  <si>
    <t>MYL4065OO008</t>
  </si>
  <si>
    <t>PEP MK</t>
  </si>
  <si>
    <t>PPB GROUP BERHAD</t>
  </si>
  <si>
    <t>MXP2861W1067</t>
  </si>
  <si>
    <t>KOFL MM</t>
  </si>
  <si>
    <t>COCA-COLA FEMSA SAB-SER L</t>
  </si>
  <si>
    <t>KR7034020008</t>
  </si>
  <si>
    <t>034020 KP</t>
  </si>
  <si>
    <t>DOOSAN HEAVY INDUSTRIES</t>
  </si>
  <si>
    <t>ZAE000149902</t>
  </si>
  <si>
    <t>MMI SJ</t>
  </si>
  <si>
    <t>MMI HOLDINGS LTD</t>
  </si>
  <si>
    <t>ZAE000143178</t>
  </si>
  <si>
    <t>RDF SJ</t>
  </si>
  <si>
    <t>REDEFINE PROPERTIES LTD</t>
  </si>
  <si>
    <t>ES0124244E34</t>
  </si>
  <si>
    <t>MAP SQ</t>
  </si>
  <si>
    <t>MAPFRE SA</t>
  </si>
  <si>
    <t>NL0009538479</t>
  </si>
  <si>
    <t>NLSN UN</t>
  </si>
  <si>
    <t>NIELSEN HOLDINGS NV</t>
  </si>
  <si>
    <t>ZAE000058517</t>
  </si>
  <si>
    <t>SPP SJ</t>
  </si>
  <si>
    <t>SPAR GROUP LIMITED/THE</t>
  </si>
  <si>
    <t>IT0001334587</t>
  </si>
  <si>
    <t>BMPS IM</t>
  </si>
  <si>
    <t>BANCA MONTE DEI PASCHI SIENA</t>
  </si>
  <si>
    <t>BMG1368B1028</t>
  </si>
  <si>
    <t>1114 HK</t>
  </si>
  <si>
    <t>BRILLIANCE CHINA AUTOMOTIVE</t>
  </si>
  <si>
    <t>CNE100000Q35</t>
  </si>
  <si>
    <t>2238 HK</t>
  </si>
  <si>
    <t>GUANGZHOU AUTOMOBILE GROUP-H</t>
  </si>
  <si>
    <t>JP3210200006</t>
  </si>
  <si>
    <t>1812 JT</t>
  </si>
  <si>
    <t>KAJIMA CORP</t>
  </si>
  <si>
    <t>CH0013841017</t>
  </si>
  <si>
    <t>LONN VX</t>
  </si>
  <si>
    <t>LONZA GROUP AG-REG</t>
  </si>
  <si>
    <t>CH0024638212</t>
  </si>
  <si>
    <t>SCHN SE</t>
  </si>
  <si>
    <t>SCHINDLER HOLDING AG-REG</t>
  </si>
  <si>
    <t>US48122U2042</t>
  </si>
  <si>
    <t>SSA LI</t>
  </si>
  <si>
    <t>SISTEMA JSFC-REG S SPONS GDR</t>
  </si>
  <si>
    <t>KR7017670001</t>
  </si>
  <si>
    <t>017670 KP</t>
  </si>
  <si>
    <t>SK TELECOM</t>
  </si>
  <si>
    <t>JP3428600005</t>
  </si>
  <si>
    <t>5012 JT</t>
  </si>
  <si>
    <t>TONENGENERAL SEKIYU KK</t>
  </si>
  <si>
    <t>BRALLLACNOR6</t>
  </si>
  <si>
    <t>ALLL3 BS</t>
  </si>
  <si>
    <t>ALL AMERICA LATINA LOGISTICA</t>
  </si>
  <si>
    <t>BRCPLEACNPB9</t>
  </si>
  <si>
    <t>CPLE6 BS</t>
  </si>
  <si>
    <t>CIA PARANAENSE DE ENERGI-PFB</t>
  </si>
  <si>
    <t>CH0102659627</t>
  </si>
  <si>
    <t>GAM SE</t>
  </si>
  <si>
    <t>GAM HOLDING AG</t>
  </si>
  <si>
    <t>US5917081029</t>
  </si>
  <si>
    <t>PCS UN</t>
  </si>
  <si>
    <t>METROPCS COMMUNICATIONS INC</t>
  </si>
  <si>
    <t>MX01ME050007</t>
  </si>
  <si>
    <t>MEXCHEM* MM</t>
  </si>
  <si>
    <t>MEXICHEM SAB DE CV-*</t>
  </si>
  <si>
    <t>AU000000RHC8</t>
  </si>
  <si>
    <t>RHC AT</t>
  </si>
  <si>
    <t>RAMSAY HEALTH CARE LTD</t>
  </si>
  <si>
    <t>US2578671016</t>
  </si>
  <si>
    <t>RRD UW</t>
  </si>
  <si>
    <t>RR DONNELLEY &amp; SONS CO</t>
  </si>
  <si>
    <t>JP3326410002</t>
  </si>
  <si>
    <t>6417 JT</t>
  </si>
  <si>
    <t>SANKYO CO LTD</t>
  </si>
  <si>
    <t>RU0009029557</t>
  </si>
  <si>
    <t>SBERP RX</t>
  </si>
  <si>
    <t>SBERBANK-PREFERENCE</t>
  </si>
  <si>
    <t>JP3351100007</t>
  </si>
  <si>
    <t>6869 JT</t>
  </si>
  <si>
    <t>SYSMEX CORP</t>
  </si>
  <si>
    <t>JP3429800000</t>
  </si>
  <si>
    <t>9202 JT</t>
  </si>
  <si>
    <t>ALL NIPPON AIRWAYS CO LTD</t>
  </si>
  <si>
    <t>JP3300200007</t>
  </si>
  <si>
    <t>9766 JT</t>
  </si>
  <si>
    <t>KONAMI CORP</t>
  </si>
  <si>
    <t>CA6979001089</t>
  </si>
  <si>
    <t>PAA CT</t>
  </si>
  <si>
    <t>PAN AMERICAN SILVER CORP</t>
  </si>
  <si>
    <t>INE752E01010</t>
  </si>
  <si>
    <t>PWGR IS</t>
  </si>
  <si>
    <t>POWER GRID CORP OF INDIA LTD</t>
  </si>
  <si>
    <t>JP3539250005</t>
  </si>
  <si>
    <t>6481 JT</t>
  </si>
  <si>
    <t>THK CO LTD</t>
  </si>
  <si>
    <t>BMG988031446</t>
  </si>
  <si>
    <t>551 HK</t>
  </si>
  <si>
    <t>YUE YUEN INDUSTRIAL HLDG</t>
  </si>
  <si>
    <t>KYG3066L1014</t>
  </si>
  <si>
    <t>2688 HK</t>
  </si>
  <si>
    <t>ENN ENERGY HOLDINGS LTD</t>
  </si>
  <si>
    <t>FR0004035913</t>
  </si>
  <si>
    <t>ILD FP</t>
  </si>
  <si>
    <t>ILIAD SA</t>
  </si>
  <si>
    <t>ZAE000152617</t>
  </si>
  <si>
    <t>MSM SJ</t>
  </si>
  <si>
    <t>MASSMART HOLDINGS LTD</t>
  </si>
  <si>
    <t>HU0000067624</t>
  </si>
  <si>
    <t>RICHT HB</t>
  </si>
  <si>
    <t>RICHTER GEDEON NYRT</t>
  </si>
  <si>
    <t>HK0000083920</t>
  </si>
  <si>
    <t>6808 HK</t>
  </si>
  <si>
    <t>SUN ART RETAIL GROUP LTD</t>
  </si>
  <si>
    <t>JP3122800000</t>
  </si>
  <si>
    <t>6113 JT</t>
  </si>
  <si>
    <t>AMADA CO LTD</t>
  </si>
  <si>
    <t>PHY0488F1004</t>
  </si>
  <si>
    <t>ALI PM</t>
  </si>
  <si>
    <t>AYALA LAND INC</t>
  </si>
  <si>
    <t>JP3292200007</t>
  </si>
  <si>
    <t>6473 JT</t>
  </si>
  <si>
    <t>JTEKT CORP</t>
  </si>
  <si>
    <t>TRAKCHOL91Q8</t>
  </si>
  <si>
    <t>KCHOL TI</t>
  </si>
  <si>
    <t>KOC HOLDING AS</t>
  </si>
  <si>
    <t>JP3868400007</t>
  </si>
  <si>
    <t>7261 JT</t>
  </si>
  <si>
    <t>MAZDA MOTOR CORP</t>
  </si>
  <si>
    <t>CH0024608827</t>
  </si>
  <si>
    <t>PGHN SE</t>
  </si>
  <si>
    <t>PARTNERS GROUP HOLDING AG</t>
  </si>
  <si>
    <t>SE0000111940</t>
  </si>
  <si>
    <t>RATOB SS</t>
  </si>
  <si>
    <t>RATOS AB-B SHS</t>
  </si>
  <si>
    <t>TW0005880009</t>
  </si>
  <si>
    <t>5880 TT</t>
  </si>
  <si>
    <t>TAIWAN COOPERATIVE FINANCIAL</t>
  </si>
  <si>
    <t>BRTNLPACNPR0</t>
  </si>
  <si>
    <t>TNLP4 BS</t>
  </si>
  <si>
    <t>TELE NORTE LESTE PART-PREF</t>
  </si>
  <si>
    <t>ZAE000026639</t>
  </si>
  <si>
    <t>BAW SJ</t>
  </si>
  <si>
    <t>BARLOWORLD LTD</t>
  </si>
  <si>
    <t>TW0002801008</t>
  </si>
  <si>
    <t>2801 TT</t>
  </si>
  <si>
    <t>CHANG HWA COMMERCIAL BANK</t>
  </si>
  <si>
    <t>JP3802600001</t>
  </si>
  <si>
    <t>8028 JT</t>
  </si>
  <si>
    <t>FAMILYMART CO LTD</t>
  </si>
  <si>
    <t>ID1000057003</t>
  </si>
  <si>
    <t>INDF IJ</t>
  </si>
  <si>
    <t>INDOFOOD SUKSES MAKMUR TBK P</t>
  </si>
  <si>
    <t>COE15PA00026</t>
  </si>
  <si>
    <t>ISA CX</t>
  </si>
  <si>
    <t>INTERCONEXION ELECTRICA SA</t>
  </si>
  <si>
    <t>JP3499800005</t>
  </si>
  <si>
    <t>8593 JT</t>
  </si>
  <si>
    <t>MITSUBISHI UFJ LEASE &amp; FINAN</t>
  </si>
  <si>
    <t>IT0004623051</t>
  </si>
  <si>
    <t>PC IM</t>
  </si>
  <si>
    <t>PIRELLI &amp; C.</t>
  </si>
  <si>
    <t>BMG2442N1048</t>
  </si>
  <si>
    <t>1199 HK</t>
  </si>
  <si>
    <t>COSCO PACIFIC LTD</t>
  </si>
  <si>
    <t>JP3769000005</t>
  </si>
  <si>
    <t>8359 JT</t>
  </si>
  <si>
    <t>HACHIJUNI BANK LTD/THE</t>
  </si>
  <si>
    <t>ES0177542018</t>
  </si>
  <si>
    <t>IAG SQ</t>
  </si>
  <si>
    <t>INTL CONSOLIDATED AIRLINE-DI</t>
  </si>
  <si>
    <t>JP3386380004</t>
  </si>
  <si>
    <t>3086 JT</t>
  </si>
  <si>
    <t>J FRONT RETAILING CO LTD</t>
  </si>
  <si>
    <t>JP3896800004</t>
  </si>
  <si>
    <t>4182 JT</t>
  </si>
  <si>
    <t>MITSUBISHI GAS CHEMICAL CO</t>
  </si>
  <si>
    <t>JP3399400005</t>
  </si>
  <si>
    <t>6923 JT</t>
  </si>
  <si>
    <t>STANLEY ELECTRIC CO LTD</t>
  </si>
  <si>
    <t>CZ0009093209</t>
  </si>
  <si>
    <t>SPTT CD</t>
  </si>
  <si>
    <t>TELEFONICA CZECH REPUBLIC AS</t>
  </si>
  <si>
    <t>JP3842400008</t>
  </si>
  <si>
    <t>8377 JT</t>
  </si>
  <si>
    <t>HOKUHOKU FINANCIAL GROUP INC</t>
  </si>
  <si>
    <t>JP3762800005</t>
  </si>
  <si>
    <t>4307 JT</t>
  </si>
  <si>
    <t>NOMURA RESEARCH INSTITUTE LT</t>
  </si>
  <si>
    <t>JP3358200008</t>
  </si>
  <si>
    <t>8227 JT</t>
  </si>
  <si>
    <t>SHIMAMURA CO LTD</t>
  </si>
  <si>
    <t>TW0001102002</t>
  </si>
  <si>
    <t>1102 TT</t>
  </si>
  <si>
    <t>ASIA CEMENT CORP</t>
  </si>
  <si>
    <t>HK0267001375</t>
  </si>
  <si>
    <t>267 HK</t>
  </si>
  <si>
    <t>CITIC PACIFIC LTD</t>
  </si>
  <si>
    <t>BMG348041077</t>
  </si>
  <si>
    <t>142 HK</t>
  </si>
  <si>
    <t>FIRST PACIFIC CO</t>
  </si>
  <si>
    <t>KYG3774X1088</t>
  </si>
  <si>
    <t>3800 HK</t>
  </si>
  <si>
    <t>GCL-POLY ENERGY HOLDINGS LTD</t>
  </si>
  <si>
    <t>NO0010582521</t>
  </si>
  <si>
    <t>GJF NO</t>
  </si>
  <si>
    <t>GJENSIDIGE FORSIKRING ASA</t>
  </si>
  <si>
    <t>JP3771800004</t>
  </si>
  <si>
    <t>6965 JT</t>
  </si>
  <si>
    <t>HAMAMATSU PHOTONICS KK</t>
  </si>
  <si>
    <t>SE0000412371</t>
  </si>
  <si>
    <t>MTGB SS</t>
  </si>
  <si>
    <t>MODERN TIMES GROUP-B SHS</t>
  </si>
  <si>
    <t>DE0006202005</t>
  </si>
  <si>
    <t>SZG GY</t>
  </si>
  <si>
    <t>SALZGITTER AG</t>
  </si>
  <si>
    <t>JP3358800005</t>
  </si>
  <si>
    <t>1803 JT</t>
  </si>
  <si>
    <t>SHIMIZU CORP</t>
  </si>
  <si>
    <t>JP3600200004</t>
  </si>
  <si>
    <t>9533 JT</t>
  </si>
  <si>
    <t>TOHO GAS CO LTD</t>
  </si>
  <si>
    <t>KYG6320A1004</t>
  </si>
  <si>
    <t>3697 TT</t>
  </si>
  <si>
    <t>MSTAR SEMICONDUCTOR INC</t>
  </si>
  <si>
    <t>JP3977400005</t>
  </si>
  <si>
    <t>5947 JT</t>
  </si>
  <si>
    <t>RINNAI CORP</t>
  </si>
  <si>
    <t>HK0293001514</t>
  </si>
  <si>
    <t>293 HK</t>
  </si>
  <si>
    <t>CATHAY PACIFIC AIRWAYS</t>
  </si>
  <si>
    <t>EGS60121C018</t>
  </si>
  <si>
    <t>COMI EC</t>
  </si>
  <si>
    <t>COMMERCIAL INTERNATIONAL BAN</t>
  </si>
  <si>
    <t>JP3721400004</t>
  </si>
  <si>
    <t>5631 JT</t>
  </si>
  <si>
    <t>JAPAN STEEL WORKS LTD</t>
  </si>
  <si>
    <t>BRMRVEACNOR2</t>
  </si>
  <si>
    <t>MRVE3 BS</t>
  </si>
  <si>
    <t>MRV ENGENHARIA</t>
  </si>
  <si>
    <t>CA7677441056</t>
  </si>
  <si>
    <t>RBA CT</t>
  </si>
  <si>
    <t>RITCHIE BROS AUCTIONEERS</t>
  </si>
  <si>
    <t>JP3663900003</t>
  </si>
  <si>
    <t>2768 JT</t>
  </si>
  <si>
    <t>SOJITZ CORP</t>
  </si>
  <si>
    <t>IE00B446CM77</t>
  </si>
  <si>
    <t>WCRX UW</t>
  </si>
  <si>
    <t>WARNER CHILCOTT PLC-CLASS A</t>
  </si>
  <si>
    <t>JP3521000004</t>
  </si>
  <si>
    <t>8382 JT</t>
  </si>
  <si>
    <t>CHUGOKU BANK LTD/THE</t>
  </si>
  <si>
    <t>SG1N31909426</t>
  </si>
  <si>
    <t>CD SP</t>
  </si>
  <si>
    <t>COMFORTDELGRO CORP LTD</t>
  </si>
  <si>
    <t>US2518931033</t>
  </si>
  <si>
    <t>DV UN</t>
  </si>
  <si>
    <t>DEVRY INC</t>
  </si>
  <si>
    <t>JP3797000001</t>
  </si>
  <si>
    <t>8379 JT</t>
  </si>
  <si>
    <t>HIROSHIMA BANK LTD/THE</t>
  </si>
  <si>
    <t>MYL5819OO007</t>
  </si>
  <si>
    <t>HLBK MK</t>
  </si>
  <si>
    <t>HONG LEONG BANK BERHAD</t>
  </si>
  <si>
    <t>CA4558711038</t>
  </si>
  <si>
    <t>IAG CT</t>
  </si>
  <si>
    <t>INDUSTRIAL ALLIANCE INSURANC</t>
  </si>
  <si>
    <t>TW0004938006</t>
  </si>
  <si>
    <t>4938 TT</t>
  </si>
  <si>
    <t>PEGATRON CORP</t>
  </si>
  <si>
    <t>BRTBLEACNOR2</t>
  </si>
  <si>
    <t>TBLE3 BS</t>
  </si>
  <si>
    <t>TRACTEBEL ENERGIA SA</t>
  </si>
  <si>
    <t>KR7138930003</t>
  </si>
  <si>
    <t>138930 KP</t>
  </si>
  <si>
    <t>BS FINANCIAL GROUP INC</t>
  </si>
  <si>
    <t>TW0001314003</t>
  </si>
  <si>
    <t>1314 TT</t>
  </si>
  <si>
    <t>CHINA PETROCHEMICAL DEV CORP</t>
  </si>
  <si>
    <t>DE0005773303</t>
  </si>
  <si>
    <t>FRA GY</t>
  </si>
  <si>
    <t>FRAPORT AG</t>
  </si>
  <si>
    <t>KR7069960003</t>
  </si>
  <si>
    <t>069960 KP</t>
  </si>
  <si>
    <t>HYUNDAI DEPT STORE CO</t>
  </si>
  <si>
    <t>JP3142500002</t>
  </si>
  <si>
    <t>5019 JT</t>
  </si>
  <si>
    <t>IDEMITSU KOSAN CO LTD</t>
  </si>
  <si>
    <t>MYL3336OO004</t>
  </si>
  <si>
    <t>IJM MK</t>
  </si>
  <si>
    <t>IJM CORP BHD</t>
  </si>
  <si>
    <t>KR7001800002</t>
  </si>
  <si>
    <t>001800 KP</t>
  </si>
  <si>
    <t>ORION CORP</t>
  </si>
  <si>
    <t>INE245A01021</t>
  </si>
  <si>
    <t>TPWR IS</t>
  </si>
  <si>
    <t>TATA POWER CO LTD</t>
  </si>
  <si>
    <t>JP3613000003</t>
  </si>
  <si>
    <t>2875 JT</t>
  </si>
  <si>
    <t>TOYO SUISAN KAISHA LTD</t>
  </si>
  <si>
    <t>KR7097950000</t>
  </si>
  <si>
    <t>097950 KP</t>
  </si>
  <si>
    <t>CJ CHEILJEDANG CORP</t>
  </si>
  <si>
    <t>JP3787000003</t>
  </si>
  <si>
    <t>6305 JT</t>
  </si>
  <si>
    <t>HITACHI CONSTRUCTION MACHINE</t>
  </si>
  <si>
    <t>FI0009000202</t>
  </si>
  <si>
    <t>KESBV FH</t>
  </si>
  <si>
    <t>KESKO OYJ-B SHS</t>
  </si>
  <si>
    <t>BRKLBNACNPR9</t>
  </si>
  <si>
    <t>KLBN4 BS</t>
  </si>
  <si>
    <t>KLABIN SA-PREF</t>
  </si>
  <si>
    <t>TW0003008009</t>
  </si>
  <si>
    <t>3008 TT</t>
  </si>
  <si>
    <t>LARGAN PRECISION CO LTD</t>
  </si>
  <si>
    <t>AU000000LYC6</t>
  </si>
  <si>
    <t>LYC AT</t>
  </si>
  <si>
    <t>LYNAS CORP LTD</t>
  </si>
  <si>
    <t>FR0000120560</t>
  </si>
  <si>
    <t>NEO FP</t>
  </si>
  <si>
    <t>NEOPOST SA</t>
  </si>
  <si>
    <t>JP3676800000</t>
  </si>
  <si>
    <t>2002 JT</t>
  </si>
  <si>
    <t>NISSHIN SEIFUN GROUP INC</t>
  </si>
  <si>
    <t>BMG668971101</t>
  </si>
  <si>
    <t>659 HK</t>
  </si>
  <si>
    <t>NWS HOLDINGS LTD</t>
  </si>
  <si>
    <t>JP3596200000</t>
  </si>
  <si>
    <t>5332 JT</t>
  </si>
  <si>
    <t>TOTO LTD</t>
  </si>
  <si>
    <t>TRETTLK00013</t>
  </si>
  <si>
    <t>TTKOM TI</t>
  </si>
  <si>
    <t>TURK TELEKOMUNIKASYON AS</t>
  </si>
  <si>
    <t>KR7035250000</t>
  </si>
  <si>
    <t>035250 KP</t>
  </si>
  <si>
    <t>KANGWON LAND INC</t>
  </si>
  <si>
    <t>KYG525621408</t>
  </si>
  <si>
    <t>148 HK</t>
  </si>
  <si>
    <t>KINGBOARD CHEMICAL HOLDINGS</t>
  </si>
  <si>
    <t>JP3651210001</t>
  </si>
  <si>
    <t>6268 JT</t>
  </si>
  <si>
    <t>NABTESCO CORP</t>
  </si>
  <si>
    <t>JP3743000006</t>
  </si>
  <si>
    <t>2282 JT</t>
  </si>
  <si>
    <t>NIPPON MEAT PACKERS INC</t>
  </si>
  <si>
    <t>JP3675600005</t>
  </si>
  <si>
    <t>2897 JT</t>
  </si>
  <si>
    <t>NISSIN FOODS HOLDINGS CO LTD</t>
  </si>
  <si>
    <t>ZAE000125886</t>
  </si>
  <si>
    <t>PPC SJ</t>
  </si>
  <si>
    <t>PRETORIA PORTLAND CEMENT CO</t>
  </si>
  <si>
    <t>JP3613400005</t>
  </si>
  <si>
    <t>5901 JT</t>
  </si>
  <si>
    <t>TOYO SEIKAN KAISHA LTD</t>
  </si>
  <si>
    <t>CNE1000004L9</t>
  </si>
  <si>
    <t>2338 HK</t>
  </si>
  <si>
    <t>WEICHAI POWER CO LTD-H</t>
  </si>
  <si>
    <t>KR7068270008</t>
  </si>
  <si>
    <t>068270 KQ</t>
  </si>
  <si>
    <t>CELLTRION INC</t>
  </si>
  <si>
    <t>ID1000117708</t>
  </si>
  <si>
    <t>CPIN IJ</t>
  </si>
  <si>
    <t>CHAROEN POKPHAND INDONESI PT</t>
  </si>
  <si>
    <t>BRCSANACNOR6</t>
  </si>
  <si>
    <t>CSAN3 BS</t>
  </si>
  <si>
    <t>COSAN SA INDUSTRIA COMERCIO</t>
  </si>
  <si>
    <t>KR7006800007</t>
  </si>
  <si>
    <t>006800 KP</t>
  </si>
  <si>
    <t>DAEWOO SECURITIES CO LTD</t>
  </si>
  <si>
    <t>TRASAHOL91Q5</t>
  </si>
  <si>
    <t>SAHOL TI</t>
  </si>
  <si>
    <t>HACI OMER SABANCI HOLDING</t>
  </si>
  <si>
    <t>JP3149600003</t>
  </si>
  <si>
    <t>8385 JT</t>
  </si>
  <si>
    <t>IYO BANK LTD/THE</t>
  </si>
  <si>
    <t>CA6539051095</t>
  </si>
  <si>
    <t>NKO CT</t>
  </si>
  <si>
    <t>NIKO RESOURCES LTD</t>
  </si>
  <si>
    <t>TW0002890001</t>
  </si>
  <si>
    <t>2890 TT</t>
  </si>
  <si>
    <t>SINOPAC FINANCIAL HOLDINGS</t>
  </si>
  <si>
    <t>PHY0001Z1040</t>
  </si>
  <si>
    <t>AEV PM</t>
  </si>
  <si>
    <t>ABOITIZ EQUITY VENTURES INC</t>
  </si>
  <si>
    <t>KYG017171003</t>
  </si>
  <si>
    <t>1688 HK</t>
  </si>
  <si>
    <t>ALIBABA.COM LTD</t>
  </si>
  <si>
    <t>CNE1000001T8</t>
  </si>
  <si>
    <t>2600 HK</t>
  </si>
  <si>
    <t>ALUMINUM CORP OF CHINA LTD-H</t>
  </si>
  <si>
    <t>BRDASAACNOR1</t>
  </si>
  <si>
    <t>DASA3 BS</t>
  </si>
  <si>
    <t>DIAGNOSTICOS DA AMERICA SA</t>
  </si>
  <si>
    <t>KR7086280005</t>
  </si>
  <si>
    <t>086280 KP</t>
  </si>
  <si>
    <t>HYUNDAI GLOVIS CO LTD</t>
  </si>
  <si>
    <t>JP3436120004</t>
  </si>
  <si>
    <t>8473 JT</t>
  </si>
  <si>
    <t>SBI HOLDINGS INC</t>
  </si>
  <si>
    <t>JP3404200002</t>
  </si>
  <si>
    <t>5110 JT</t>
  </si>
  <si>
    <t>SUMITOMO RUBBER INDUSTRIES</t>
  </si>
  <si>
    <t>TRETHAL00019</t>
  </si>
  <si>
    <t>HALKB TI</t>
  </si>
  <si>
    <t>TURKIYE HALK BANKASI</t>
  </si>
  <si>
    <t>JP3944130008</t>
  </si>
  <si>
    <t>4732 JT</t>
  </si>
  <si>
    <t>USS CO LTD</t>
  </si>
  <si>
    <t>DK0010268440</t>
  </si>
  <si>
    <t>WDH DC</t>
  </si>
  <si>
    <t>WILLIAM DEMANT HOLDING</t>
  </si>
  <si>
    <t>BRBRSRACNPB4</t>
  </si>
  <si>
    <t>BRSR6 BS</t>
  </si>
  <si>
    <t>BANCO ESTADO RIO GRAN-PREF B</t>
  </si>
  <si>
    <t>INE059A01026</t>
  </si>
  <si>
    <t>CIPLA IS</t>
  </si>
  <si>
    <t>CIPLA LTD</t>
  </si>
  <si>
    <t>FR0000120222</t>
  </si>
  <si>
    <t>CNP FP</t>
  </si>
  <si>
    <t>CNP ASSURANCES</t>
  </si>
  <si>
    <t>TW0002884004</t>
  </si>
  <si>
    <t>2884 TT</t>
  </si>
  <si>
    <t>E.SUN FINANCIAL HOLDING CO</t>
  </si>
  <si>
    <t>CLP371151059</t>
  </si>
  <si>
    <t>ENTEL CC</t>
  </si>
  <si>
    <t>EMPRESA NACIONAL DE TELECOM</t>
  </si>
  <si>
    <t>KR7005382007</t>
  </si>
  <si>
    <t>005387 KP</t>
  </si>
  <si>
    <t>HYUNDAI MOTOR CO LTD-2ND PFD</t>
  </si>
  <si>
    <t>JP3219000001</t>
  </si>
  <si>
    <t>9364 JT</t>
  </si>
  <si>
    <t>KAMIGUMI CO LTD</t>
  </si>
  <si>
    <t>ZAE000145892</t>
  </si>
  <si>
    <t>LHC SJ</t>
  </si>
  <si>
    <t>LIFE HEALTHCARE GROUP HOLDIN</t>
  </si>
  <si>
    <t>GB00B0SWJX34</t>
  </si>
  <si>
    <t>LSE LN</t>
  </si>
  <si>
    <t>LONDON STOCK EXCHANGE GROUP</t>
  </si>
  <si>
    <t>JP3822000000</t>
  </si>
  <si>
    <t>4544 JT</t>
  </si>
  <si>
    <t>MIRACA HOLDINGS INC</t>
  </si>
  <si>
    <t>JP3754300006</t>
  </si>
  <si>
    <t>3893 JT</t>
  </si>
  <si>
    <t>NIPPON PAPER GROUP INC</t>
  </si>
  <si>
    <t>INE733E01010</t>
  </si>
  <si>
    <t>NTPC IS</t>
  </si>
  <si>
    <t>NTPC LTD</t>
  </si>
  <si>
    <t>KR7012450003</t>
  </si>
  <si>
    <t>012450 KP</t>
  </si>
  <si>
    <t>SAMSUNG TECHWIN CO LTD</t>
  </si>
  <si>
    <t>CNE100000FN7</t>
  </si>
  <si>
    <t>1099 HK</t>
  </si>
  <si>
    <t>SINOPHARM GROUP CO-H</t>
  </si>
  <si>
    <t>PHY8076N1120</t>
  </si>
  <si>
    <t>SMPH PM</t>
  </si>
  <si>
    <t>SM PRIME HOLDINGS INC</t>
  </si>
  <si>
    <t>JP3122400009</t>
  </si>
  <si>
    <t>6857 JT</t>
  </si>
  <si>
    <t>ADVANTEST CORP</t>
  </si>
  <si>
    <t>CA07786R2046</t>
  </si>
  <si>
    <t>BA CT</t>
  </si>
  <si>
    <t>BELL ALIANT INC</t>
  </si>
  <si>
    <t>FR0010040865</t>
  </si>
  <si>
    <t>GFC FP</t>
  </si>
  <si>
    <t>GECINA SA</t>
  </si>
  <si>
    <t>KR7009830001</t>
  </si>
  <si>
    <t>009830 KP</t>
  </si>
  <si>
    <t>HANWHA CHEMICAL CORP</t>
  </si>
  <si>
    <t>IT0001063210</t>
  </si>
  <si>
    <t>MS IM</t>
  </si>
  <si>
    <t>MEDIASET SPA</t>
  </si>
  <si>
    <t>JP3738600000</t>
  </si>
  <si>
    <t>5334 JT</t>
  </si>
  <si>
    <t>NGK SPARK PLUG CO LTD</t>
  </si>
  <si>
    <t>DK0010268606</t>
  </si>
  <si>
    <t>VWS DC</t>
  </si>
  <si>
    <t>VESTAS WIND SYSTEMS A/S</t>
  </si>
  <si>
    <t>PEP648014202</t>
  </si>
  <si>
    <t>VOLCABC1 PE</t>
  </si>
  <si>
    <t>VOLCAN CIA MINERA SAA-CMN B</t>
  </si>
  <si>
    <t>BMG211591018</t>
  </si>
  <si>
    <t>1068 HK</t>
  </si>
  <si>
    <t>CHINA YURUN FOOD GROUP LTD</t>
  </si>
  <si>
    <t>US2473617023</t>
  </si>
  <si>
    <t>DAL UN</t>
  </si>
  <si>
    <t>DELTA AIR LINES INC</t>
  </si>
  <si>
    <t>CNE100000338</t>
  </si>
  <si>
    <t>2333 HK</t>
  </si>
  <si>
    <t>GREAT WALL MOTOR COMPANY-H</t>
  </si>
  <si>
    <t>JP3276400003</t>
  </si>
  <si>
    <t>8334 JT</t>
  </si>
  <si>
    <t>GUNMA BANK LTD/THE</t>
  </si>
  <si>
    <t>JP3786200000</t>
  </si>
  <si>
    <t>5486 JT</t>
  </si>
  <si>
    <t>HITACHI METALS LTD</t>
  </si>
  <si>
    <t>JP3229400001</t>
  </si>
  <si>
    <t>4613 JT</t>
  </si>
  <si>
    <t>KANSAI PAINT CO LTD</t>
  </si>
  <si>
    <t>MYL3816OO005</t>
  </si>
  <si>
    <t>MISC MK</t>
  </si>
  <si>
    <t>MISC BHD</t>
  </si>
  <si>
    <t>JP3164800009</t>
  </si>
  <si>
    <t>7240 JT</t>
  </si>
  <si>
    <t>NOK CORP</t>
  </si>
  <si>
    <t>JP3165600002</t>
  </si>
  <si>
    <t>6472 JT</t>
  </si>
  <si>
    <t>NTN CORP</t>
  </si>
  <si>
    <t>PLPGNIG00014</t>
  </si>
  <si>
    <t>PGN PW</t>
  </si>
  <si>
    <t>POLSKIE GORNICTWO NAFTOWE I</t>
  </si>
  <si>
    <t>AU000000QAN2</t>
  </si>
  <si>
    <t>QAN AT</t>
  </si>
  <si>
    <t>QANTAS AIRWAYS LTD</t>
  </si>
  <si>
    <t>KYG810431042</t>
  </si>
  <si>
    <t>813 HK</t>
  </si>
  <si>
    <t>SHIMAO PROPERTY HOLDINGS LTD</t>
  </si>
  <si>
    <t>JP3398000004</t>
  </si>
  <si>
    <t>9987 JT</t>
  </si>
  <si>
    <t>SUZUKEN CO LTD</t>
  </si>
  <si>
    <t>DE0005089031</t>
  </si>
  <si>
    <t>UTDI GY</t>
  </si>
  <si>
    <t>UNITED INTERNET AG-REG SHARE</t>
  </si>
  <si>
    <t>SG1U76934819</t>
  </si>
  <si>
    <t>YZJ SP</t>
  </si>
  <si>
    <t>YANGZIJIANG SHIPBUILDING</t>
  </si>
  <si>
    <t>CLP321331116</t>
  </si>
  <si>
    <t>BCI CC</t>
  </si>
  <si>
    <t>BANCO DE CREDITO E INVERSION</t>
  </si>
  <si>
    <t>CLP3615W1037</t>
  </si>
  <si>
    <t>COLBUN CC</t>
  </si>
  <si>
    <t>COLBUN SA</t>
  </si>
  <si>
    <t>KR7042670000</t>
  </si>
  <si>
    <t>042670 KP</t>
  </si>
  <si>
    <t>DOOSAN INFRACORE CO LTD</t>
  </si>
  <si>
    <t>BRELPLACNPR6</t>
  </si>
  <si>
    <t>ELPL4 BS</t>
  </si>
  <si>
    <t>ELETROPAULO METROPOLI-PREF</t>
  </si>
  <si>
    <t>IT0003856405</t>
  </si>
  <si>
    <t>FNC IM</t>
  </si>
  <si>
    <t>FINMECCANICA SPA</t>
  </si>
  <si>
    <t>CNE1000006Z4</t>
  </si>
  <si>
    <t>902 HK</t>
  </si>
  <si>
    <t>HUANENG POWER INTL INC-H</t>
  </si>
  <si>
    <t>FR0000120859</t>
  </si>
  <si>
    <t>NK FP</t>
  </si>
  <si>
    <t>IMERYS SA</t>
  </si>
  <si>
    <t>SG1R31002210</t>
  </si>
  <si>
    <t>KPLD SP</t>
  </si>
  <si>
    <t>KEPPEL LAND LTD</t>
  </si>
  <si>
    <t>BRRENTACNOR4</t>
  </si>
  <si>
    <t>RENT3 BS</t>
  </si>
  <si>
    <t>LOCALIZA RENT A CAR</t>
  </si>
  <si>
    <t>IL0002730112</t>
  </si>
  <si>
    <t>NICE IT</t>
  </si>
  <si>
    <t>NICE SYSTEMS LTD</t>
  </si>
  <si>
    <t>FI0009014377</t>
  </si>
  <si>
    <t>ORNBV FH</t>
  </si>
  <si>
    <t>ORION OYJ-CLASS B</t>
  </si>
  <si>
    <t>JP3357200009</t>
  </si>
  <si>
    <t>7701 JT</t>
  </si>
  <si>
    <t>SHIMADZU CORP</t>
  </si>
  <si>
    <t>TW0002887007</t>
  </si>
  <si>
    <t>2887 TT</t>
  </si>
  <si>
    <t>TAISHIN FINANCIAL HOLDING</t>
  </si>
  <si>
    <t>TW0001722007</t>
  </si>
  <si>
    <t>1722 TT</t>
  </si>
  <si>
    <t>TAIWAN FERTILIZER CO LTD</t>
  </si>
  <si>
    <t>TH0796010005</t>
  </si>
  <si>
    <t>TOP TB</t>
  </si>
  <si>
    <t>THAI OIL PCL</t>
  </si>
  <si>
    <t>JP3569000007</t>
  </si>
  <si>
    <t>8815 JT</t>
  </si>
  <si>
    <t>TOKYU LAND CORP</t>
  </si>
  <si>
    <t>BRTOTSACNOR8</t>
  </si>
  <si>
    <t>TOTS3 BS</t>
  </si>
  <si>
    <t>TOTVS SA</t>
  </si>
  <si>
    <t>JP3932000007</t>
  </si>
  <si>
    <t>6506 JT</t>
  </si>
  <si>
    <t>YASKAWA ELECTRIC CORP</t>
  </si>
  <si>
    <t>JP3955000009</t>
  </si>
  <si>
    <t>6841 JT</t>
  </si>
  <si>
    <t>YOKOGAWA ELECTRIC CORP</t>
  </si>
  <si>
    <t>TW0002448008</t>
  </si>
  <si>
    <t>2448 TT</t>
  </si>
  <si>
    <t>EPISTAR CORP</t>
  </si>
  <si>
    <t>MYL5398OO002</t>
  </si>
  <si>
    <t>GAM MK</t>
  </si>
  <si>
    <t>GAMUDA BHD</t>
  </si>
  <si>
    <t>JP3278600006</t>
  </si>
  <si>
    <t>9009 JT</t>
  </si>
  <si>
    <t>KEISEI ELECTRIC RAILWAY CO</t>
  </si>
  <si>
    <t>CH0021783391</t>
  </si>
  <si>
    <t>PARG SE</t>
  </si>
  <si>
    <t>PARGESA HOLDING SA-BR</t>
  </si>
  <si>
    <t>CA74326Y1079</t>
  </si>
  <si>
    <t>PRQ CT</t>
  </si>
  <si>
    <t>PROGRESS ENERGY RESOURCES CO</t>
  </si>
  <si>
    <t>AU000000TAH8</t>
  </si>
  <si>
    <t>TAH AT</t>
  </si>
  <si>
    <t>TABCORP HOLDINGS LTD</t>
  </si>
  <si>
    <t>JP3456000003</t>
  </si>
  <si>
    <t>8233 JT</t>
  </si>
  <si>
    <t>TAKASHIMAYA CO LTD</t>
  </si>
  <si>
    <t>JP3598600009</t>
  </si>
  <si>
    <t>9602 JT</t>
  </si>
  <si>
    <t>TOHO CO LTD</t>
  </si>
  <si>
    <t>ES0125220311</t>
  </si>
  <si>
    <t>ANA SQ</t>
  </si>
  <si>
    <t>ACCIONA SA</t>
  </si>
  <si>
    <t>INE079A01024</t>
  </si>
  <si>
    <t>ACEM IS</t>
  </si>
  <si>
    <t>AMBUJA CEMENTS LTD</t>
  </si>
  <si>
    <t>MYL4162OO003</t>
  </si>
  <si>
    <t>ROTH MK</t>
  </si>
  <si>
    <t>BRITISH AMERICAN TOBACCO BHD</t>
  </si>
  <si>
    <t>AU000000CTX1</t>
  </si>
  <si>
    <t>CTX AT</t>
  </si>
  <si>
    <t>CALTEX AUSTRALIA LTD</t>
  </si>
  <si>
    <t>JP3528600004</t>
  </si>
  <si>
    <t>6366 JT</t>
  </si>
  <si>
    <t>CHIYODA CORP</t>
  </si>
  <si>
    <t>US25659T1079</t>
  </si>
  <si>
    <t>DLB UN</t>
  </si>
  <si>
    <t>DOLBY LABORATORIES INC-CL A</t>
  </si>
  <si>
    <t>FR0000064578</t>
  </si>
  <si>
    <t>FDR FP</t>
  </si>
  <si>
    <t>FONCIERE DES REGIONS</t>
  </si>
  <si>
    <t>GRS419003009</t>
  </si>
  <si>
    <t>OPAP GA</t>
  </si>
  <si>
    <t>OPAP SA</t>
  </si>
  <si>
    <t>DE0007771172</t>
  </si>
  <si>
    <t>PSM GY</t>
  </si>
  <si>
    <t>PROSIEBEN SAT.1 MEDIA AG-PRF</t>
  </si>
  <si>
    <t>TW0002888005</t>
  </si>
  <si>
    <t>2888 TT</t>
  </si>
  <si>
    <t>SHIN KONG FINANCIAL HOLDING</t>
  </si>
  <si>
    <t>INE481G01011</t>
  </si>
  <si>
    <t>UTCEM IS</t>
  </si>
  <si>
    <t>ULTRATECH CEMENT LTD</t>
  </si>
  <si>
    <t>ES0184933812</t>
  </si>
  <si>
    <t>ZOT SQ</t>
  </si>
  <si>
    <t>ZARDOYA OTIS SA</t>
  </si>
  <si>
    <t>CNE100000X85</t>
  </si>
  <si>
    <t>1157 HK</t>
  </si>
  <si>
    <t>ZOOMLION HEAVY INDUSTRY - H</t>
  </si>
  <si>
    <t>HK0363006039</t>
  </si>
  <si>
    <t>363 HK</t>
  </si>
  <si>
    <t>SHANGHAI INDUSTRIAL HLDG LTD</t>
  </si>
  <si>
    <t>HK3377040226</t>
  </si>
  <si>
    <t>3377 HK</t>
  </si>
  <si>
    <t>SINO-OCEAN LAND HOLDINGS</t>
  </si>
  <si>
    <t>US9396401088</t>
  </si>
  <si>
    <t>WPO UN</t>
  </si>
  <si>
    <t>WASHINGTON POST-CLASS B</t>
  </si>
  <si>
    <t>JP3549600009</t>
  </si>
  <si>
    <t>4061 JT</t>
  </si>
  <si>
    <t>DENKI KAGAKU KOGYO K K</t>
  </si>
  <si>
    <t>ZAE000022331</t>
  </si>
  <si>
    <t>DSY SJ</t>
  </si>
  <si>
    <t>DISCOVERY HOLDINGS LTD</t>
  </si>
  <si>
    <t>BRENBRACNOR2</t>
  </si>
  <si>
    <t>ENBR3 BS</t>
  </si>
  <si>
    <t>EDP - ENERGIAS DO BRASIL SA</t>
  </si>
  <si>
    <t>AU000000FXJ5</t>
  </si>
  <si>
    <t>FXJ AT</t>
  </si>
  <si>
    <t>FAIRFAX MEDIA LTD</t>
  </si>
  <si>
    <t>JP3785000005</t>
  </si>
  <si>
    <t>4217 JT</t>
  </si>
  <si>
    <t>HITACHI CHEMICAL CO LTD</t>
  </si>
  <si>
    <t>BRHRTPACNOR2</t>
  </si>
  <si>
    <t>HRTP3 BS</t>
  </si>
  <si>
    <t>HRT PARTICIPACOES EM PETROLE</t>
  </si>
  <si>
    <t>FR0000035081</t>
  </si>
  <si>
    <t>ICAD FP</t>
  </si>
  <si>
    <t>ICADE</t>
  </si>
  <si>
    <t>JP3658000009</t>
  </si>
  <si>
    <t>8327 JT</t>
  </si>
  <si>
    <t>NISHI-NIPPON CITY BANK LTD</t>
  </si>
  <si>
    <t>TW0009904003</t>
  </si>
  <si>
    <t>9904 TT</t>
  </si>
  <si>
    <t>POU CHEN</t>
  </si>
  <si>
    <t>DE0007297004</t>
  </si>
  <si>
    <t>SZU GY</t>
  </si>
  <si>
    <t>SUEDZUCKER AG</t>
  </si>
  <si>
    <t>JP3935300008</t>
  </si>
  <si>
    <t>8418 JT</t>
  </si>
  <si>
    <t>YAMAGUCHI FINANCIAL GROUP IN</t>
  </si>
  <si>
    <t>MYL4677OO000</t>
  </si>
  <si>
    <t>YTL MK</t>
  </si>
  <si>
    <t>YTL CORPORATION BERHAD</t>
  </si>
  <si>
    <t>JP3160670000</t>
  </si>
  <si>
    <t>4088 JT</t>
  </si>
  <si>
    <t>AIR WATER INC</t>
  </si>
  <si>
    <t>JP3485800001</t>
  </si>
  <si>
    <t>4202 JT</t>
  </si>
  <si>
    <t>DAICEL CORP</t>
  </si>
  <si>
    <t>NL0009294552</t>
  </si>
  <si>
    <t>DL NA</t>
  </si>
  <si>
    <t>DELTA LLOYD NV</t>
  </si>
  <si>
    <t>BRFIBRACNOR9</t>
  </si>
  <si>
    <t>FIBR3 BS</t>
  </si>
  <si>
    <t>FIBRIA CELULOSE SA</t>
  </si>
  <si>
    <t>JP3385820000</t>
  </si>
  <si>
    <t>6674 JT</t>
  </si>
  <si>
    <t>GS YUASA CORP</t>
  </si>
  <si>
    <t>ID1000108509</t>
  </si>
  <si>
    <t>ITMG IJ</t>
  </si>
  <si>
    <t>INDO TAMBANGRAYA MEGAH TBK P</t>
  </si>
  <si>
    <t>TH1027010004</t>
  </si>
  <si>
    <t>IVL TB</t>
  </si>
  <si>
    <t>INDORAMA VENTURES PCL</t>
  </si>
  <si>
    <t>KR7024110009</t>
  </si>
  <si>
    <t>024110 KP</t>
  </si>
  <si>
    <t>INDUSTRIAL BANK OF KOREA</t>
  </si>
  <si>
    <t>KR7060980000</t>
  </si>
  <si>
    <t>060980 KP</t>
  </si>
  <si>
    <t>MANDO CORP</t>
  </si>
  <si>
    <t>ZAE000006284</t>
  </si>
  <si>
    <t>SAP SJ</t>
  </si>
  <si>
    <t>SAPPI LIMITED</t>
  </si>
  <si>
    <t>AT0000746409</t>
  </si>
  <si>
    <t>VER AV</t>
  </si>
  <si>
    <t>VERBUND AG</t>
  </si>
  <si>
    <t>TW0003702007</t>
  </si>
  <si>
    <t>3702 TT</t>
  </si>
  <si>
    <t>WPG HOLDINGS LTD</t>
  </si>
  <si>
    <t>KYG011981035</t>
  </si>
  <si>
    <t>3383 HK</t>
  </si>
  <si>
    <t>AGILE PROPERTY HOLDINGS LTD</t>
  </si>
  <si>
    <t>NZAIAE0001S8</t>
  </si>
  <si>
    <t>AIA NZ</t>
  </si>
  <si>
    <t>AUCKLAND INTL AIRPORT LTD</t>
  </si>
  <si>
    <t>DE0005501357</t>
  </si>
  <si>
    <t>SPR GY</t>
  </si>
  <si>
    <t>AXEL SPRINGER AG</t>
  </si>
  <si>
    <t>KYG245241032</t>
  </si>
  <si>
    <t>2007 HK</t>
  </si>
  <si>
    <t>COUNTRY GARDEN HOLDINGS CO</t>
  </si>
  <si>
    <t>JP3491000000</t>
  </si>
  <si>
    <t>5471 JT</t>
  </si>
  <si>
    <t>DAIDO STEEL CO LTD</t>
  </si>
  <si>
    <t>INE271C01023</t>
  </si>
  <si>
    <t>DLFU IS</t>
  </si>
  <si>
    <t>DLF LTD</t>
  </si>
  <si>
    <t>KR7004940003</t>
  </si>
  <si>
    <t>004940 KP</t>
  </si>
  <si>
    <t>KOREA EXCHANGE BANK</t>
  </si>
  <si>
    <t>KYG5635P1090</t>
  </si>
  <si>
    <t>960 HK</t>
  </si>
  <si>
    <t>LONGFOR PROPERTIES</t>
  </si>
  <si>
    <t>INE021A01018</t>
  </si>
  <si>
    <t>APNT IS</t>
  </si>
  <si>
    <t>ASIAN PAINTS LTD</t>
  </si>
  <si>
    <t>KR7005830005</t>
  </si>
  <si>
    <t>005830 KP</t>
  </si>
  <si>
    <t>DONGBU INSURANCE CO LTD</t>
  </si>
  <si>
    <t>JP3827200001</t>
  </si>
  <si>
    <t>5801 JT</t>
  </si>
  <si>
    <t>FURUKAWA ELECTRIC CO LTD</t>
  </si>
  <si>
    <t>CA4044282032</t>
  </si>
  <si>
    <t>HR-U CT</t>
  </si>
  <si>
    <t>H&amp;R REAL ESTATE INV-REIT UTS</t>
  </si>
  <si>
    <t>JP3792600003</t>
  </si>
  <si>
    <t>7205 JT</t>
  </si>
  <si>
    <t>HINO MOTORS LTD</t>
  </si>
  <si>
    <t>FR0000077919</t>
  </si>
  <si>
    <t>DEC FP</t>
  </si>
  <si>
    <t>JC DECAUX SA</t>
  </si>
  <si>
    <t>TW0006176001</t>
  </si>
  <si>
    <t>6176 TT</t>
  </si>
  <si>
    <t>RADIANT OPTO-ELECTRONICS COR</t>
  </si>
  <si>
    <t>ID1000094006</t>
  </si>
  <si>
    <t>PTBA IJ</t>
  </si>
  <si>
    <t>TAMBANG BATUBARA BUKIT ASAM</t>
  </si>
  <si>
    <t>MYL4863OO006</t>
  </si>
  <si>
    <t>T MK</t>
  </si>
  <si>
    <t>TELEKOM MALAYSIA BHD</t>
  </si>
  <si>
    <t>ZAE000111829</t>
  </si>
  <si>
    <t>AEG SJ</t>
  </si>
  <si>
    <t>AVENG LTD</t>
  </si>
  <si>
    <t>US3364331070</t>
  </si>
  <si>
    <t>FSLR UW</t>
  </si>
  <si>
    <t>FIRST SOLAR INC</t>
  </si>
  <si>
    <t>TW0002049004</t>
  </si>
  <si>
    <t>2049 TT</t>
  </si>
  <si>
    <t>HIWIN TECHNOLOGIES CORP</t>
  </si>
  <si>
    <t>BRHYPEACNOR0</t>
  </si>
  <si>
    <t>HYPE3 BS</t>
  </si>
  <si>
    <t>HYPERMARCAS SA</t>
  </si>
  <si>
    <t>JP3870400003</t>
  </si>
  <si>
    <t>8252 JT</t>
  </si>
  <si>
    <t>MARUI GROUP CO LTD</t>
  </si>
  <si>
    <t>JP3343200006</t>
  </si>
  <si>
    <t>8136 JT</t>
  </si>
  <si>
    <t>SANRIO CO LTD</t>
  </si>
  <si>
    <t>NZSKCE0001S2</t>
  </si>
  <si>
    <t>SKC NZ</t>
  </si>
  <si>
    <t>SKY CITY ENTERTAINMENT GROUP</t>
  </si>
  <si>
    <t>KR7021240007</t>
  </si>
  <si>
    <t>021240 KP</t>
  </si>
  <si>
    <t>WOONGJIN COWAY CO LTD</t>
  </si>
  <si>
    <t>TW0002201001</t>
  </si>
  <si>
    <t>2201 TT</t>
  </si>
  <si>
    <t>YULON MOTOR COMPANY</t>
  </si>
  <si>
    <t>HK0000055878</t>
  </si>
  <si>
    <t>966 HK</t>
  </si>
  <si>
    <t>CHINA TAIPING INSURANCE HOLD</t>
  </si>
  <si>
    <t>KR7139130009</t>
  </si>
  <si>
    <t>139130 KP</t>
  </si>
  <si>
    <t>DGB FINANCIAL GROUP INC</t>
  </si>
  <si>
    <t>MX01GA000004</t>
  </si>
  <si>
    <t>GAPB MM</t>
  </si>
  <si>
    <t>GRUPO AEROPORTUARIO DEL-B SH</t>
  </si>
  <si>
    <t>MXP461181085</t>
  </si>
  <si>
    <t>GCARSOA1 MM</t>
  </si>
  <si>
    <t>GRUPO CARSO SAB DE CV-SER A1</t>
  </si>
  <si>
    <t>KR7001450006</t>
  </si>
  <si>
    <t>001450 KP</t>
  </si>
  <si>
    <t>HYUNDAI MARINE &amp; FIRE INS CO</t>
  </si>
  <si>
    <t>SE0000107203</t>
  </si>
  <si>
    <t>INDUC SS</t>
  </si>
  <si>
    <t>INDUSTRIVARDEN AB-C SHS</t>
  </si>
  <si>
    <t>JP3040890000</t>
  </si>
  <si>
    <t>8955 JT</t>
  </si>
  <si>
    <t>JAPAN PRIME REALTY INVESTMEN</t>
  </si>
  <si>
    <t>EGS74081C018</t>
  </si>
  <si>
    <t>ORTE EC</t>
  </si>
  <si>
    <t>ORASCOM TELECOM HOLDING</t>
  </si>
  <si>
    <t>JP3729000004</t>
  </si>
  <si>
    <t>8303 JT</t>
  </si>
  <si>
    <t>SHINSEI BANK LTD</t>
  </si>
  <si>
    <t>US8447411088</t>
  </si>
  <si>
    <t>LUV UN</t>
  </si>
  <si>
    <t>SOUTHWEST AIRLINES CO</t>
  </si>
  <si>
    <t>CNE1000004R6</t>
  </si>
  <si>
    <t>1818 HK</t>
  </si>
  <si>
    <t>ZHAOJIN MINING INDUSTRY - H</t>
  </si>
  <si>
    <t>CNE1000004Y2</t>
  </si>
  <si>
    <t>763 HK</t>
  </si>
  <si>
    <t>ZTE CORP-H</t>
  </si>
  <si>
    <t>JP3118000003</t>
  </si>
  <si>
    <t>7936 JT</t>
  </si>
  <si>
    <t>ASICS CORP</t>
  </si>
  <si>
    <t>CH0009002962</t>
  </si>
  <si>
    <t>BARN SE</t>
  </si>
  <si>
    <t>BARRY CALLEBAUT AG-REG</t>
  </si>
  <si>
    <t>COD38PA00012</t>
  </si>
  <si>
    <t>CEMARGOS CX</t>
  </si>
  <si>
    <t>CEMENTOS ARGOS SA</t>
  </si>
  <si>
    <t>CNE100000HD4</t>
  </si>
  <si>
    <t>916 HK</t>
  </si>
  <si>
    <t>CHINA LONGYUAN POWER GROUP-H</t>
  </si>
  <si>
    <t>ID1000096803</t>
  </si>
  <si>
    <t>KLBF IJ</t>
  </si>
  <si>
    <t>KALBE FARMA TBK PT</t>
  </si>
  <si>
    <t>INE585B01010</t>
  </si>
  <si>
    <t>MSIL IS</t>
  </si>
  <si>
    <t>MARUTI SUZUKI INDIA LTD</t>
  </si>
  <si>
    <t>JP3268950007</t>
  </si>
  <si>
    <t>7459 JT</t>
  </si>
  <si>
    <t>MEDIPAL HOLDINGS CORP</t>
  </si>
  <si>
    <t>BRRADLACNOR0</t>
  </si>
  <si>
    <t>RADL3 BS</t>
  </si>
  <si>
    <t>RAIA DROGASIL SA</t>
  </si>
  <si>
    <t>AT0000606306</t>
  </si>
  <si>
    <t>RBI AV</t>
  </si>
  <si>
    <t>RAIFFEISEN BANK INTERNATIONA</t>
  </si>
  <si>
    <t>JP3414750004</t>
  </si>
  <si>
    <t>6724 JT</t>
  </si>
  <si>
    <t>SEIKO EPSON CORP</t>
  </si>
  <si>
    <t>JP3298600002</t>
  </si>
  <si>
    <t>5007 JT</t>
  </si>
  <si>
    <t>COSMO OIL COMPANY LTD</t>
  </si>
  <si>
    <t>HK0000051067</t>
  </si>
  <si>
    <t>54 HK</t>
  </si>
  <si>
    <t>HOPEWELL HOLDINGS LTD</t>
  </si>
  <si>
    <t>RU000A0JPVJ0</t>
  </si>
  <si>
    <t>MRKH RX</t>
  </si>
  <si>
    <t>IDGC HOLDING JSC</t>
  </si>
  <si>
    <t>JP3240400006</t>
  </si>
  <si>
    <t>2801 JT</t>
  </si>
  <si>
    <t>KIKKOMAN CORP</t>
  </si>
  <si>
    <t>PHY5764J1483</t>
  </si>
  <si>
    <t>MER PM</t>
  </si>
  <si>
    <t>MANILA ELECTRIC COMPANY</t>
  </si>
  <si>
    <t>JP3750500005</t>
  </si>
  <si>
    <t>2702 JQ</t>
  </si>
  <si>
    <t>MCDONALD'S HOLDINGS CO JAPAN</t>
  </si>
  <si>
    <t>BRBRTOACNPR5</t>
  </si>
  <si>
    <t>BRTO4 BS</t>
  </si>
  <si>
    <t>OI SA-PREFERENCE</t>
  </si>
  <si>
    <t>KR7004170007</t>
  </si>
  <si>
    <t>004170 KP</t>
  </si>
  <si>
    <t>SHINSEGAE CO LTD</t>
  </si>
  <si>
    <t>JP3711600001</t>
  </si>
  <si>
    <t>4091 JT</t>
  </si>
  <si>
    <t>TAIYO NIPPON SANSO CORP</t>
  </si>
  <si>
    <t>BRTAMMACNPR2</t>
  </si>
  <si>
    <t>TAMM4 BS</t>
  </si>
  <si>
    <t>TAM SA-PREF</t>
  </si>
  <si>
    <t>PLTAURN00011</t>
  </si>
  <si>
    <t>TPE PW</t>
  </si>
  <si>
    <t>TAURON POLSKA ENERGIA SA</t>
  </si>
  <si>
    <t>JP3535800001</t>
  </si>
  <si>
    <t>4540 JT</t>
  </si>
  <si>
    <t>TSUMURA &amp; CO</t>
  </si>
  <si>
    <t>SG1S83002349</t>
  </si>
  <si>
    <t>UOL SP</t>
  </si>
  <si>
    <t>UOL GROUP LTD</t>
  </si>
  <si>
    <t>JP3126340003</t>
  </si>
  <si>
    <t>2784 JT</t>
  </si>
  <si>
    <t>ALFRESA HOLDINGS CORP</t>
  </si>
  <si>
    <t>TW0002823002</t>
  </si>
  <si>
    <t>2823 TT</t>
  </si>
  <si>
    <t>CHINA LIFE INSURANCE CO LTD</t>
  </si>
  <si>
    <t>JP3392750000</t>
  </si>
  <si>
    <t>4817 JQ</t>
  </si>
  <si>
    <t>JUPITER TELECOMMUNICATIONS</t>
  </si>
  <si>
    <t>KR7003490000</t>
  </si>
  <si>
    <t>003490 KP</t>
  </si>
  <si>
    <t>KOREAN AIR LINES CO LTD</t>
  </si>
  <si>
    <t>TW0003037008</t>
  </si>
  <si>
    <t>3037 TT</t>
  </si>
  <si>
    <t>UNIMICRON TECHNOLOGY CORP</t>
  </si>
  <si>
    <t>US9100471096</t>
  </si>
  <si>
    <t>UAL UN</t>
  </si>
  <si>
    <t>UNITED CONTINENTAL HOLDINGS</t>
  </si>
  <si>
    <t>AT0000908504</t>
  </si>
  <si>
    <t>VIG AV</t>
  </si>
  <si>
    <t>VIENNA INSURANCE GROUP AG</t>
  </si>
  <si>
    <t>INE423A01024</t>
  </si>
  <si>
    <t>ADE IS</t>
  </si>
  <si>
    <t>ADANI ENTERPRISES LTD</t>
  </si>
  <si>
    <t>JP3711200000</t>
  </si>
  <si>
    <t>8304 JT</t>
  </si>
  <si>
    <t>AOZORA BANK LTD</t>
  </si>
  <si>
    <t>CNE100000296</t>
  </si>
  <si>
    <t>1211 HK</t>
  </si>
  <si>
    <t>BYD CO LTD-H</t>
  </si>
  <si>
    <t>SG1Z05950543</t>
  </si>
  <si>
    <t>CMA SP</t>
  </si>
  <si>
    <t>CAPITAMALLS ASIA LTD</t>
  </si>
  <si>
    <t>CNE1000002J7</t>
  </si>
  <si>
    <t>1919 HK</t>
  </si>
  <si>
    <t>CHINA COSCO HOLDINGS-H</t>
  </si>
  <si>
    <t>CNE0000008Q1</t>
  </si>
  <si>
    <t>200002 CS</t>
  </si>
  <si>
    <t>CHINA VANKE CO LTD -B</t>
  </si>
  <si>
    <t>KYG3958R1092</t>
  </si>
  <si>
    <t>3308 HK</t>
  </si>
  <si>
    <t>GOLDEN EAGLE RETAIL GROUP</t>
  </si>
  <si>
    <t>KYG693701156</t>
  </si>
  <si>
    <t>3368 HK</t>
  </si>
  <si>
    <t>PARKSON RETAIL GROUP LTD</t>
  </si>
  <si>
    <t>ZAE000057428</t>
  </si>
  <si>
    <t>RLO SJ</t>
  </si>
  <si>
    <t>REUNERT LTD</t>
  </si>
  <si>
    <t>KR7034730002</t>
  </si>
  <si>
    <t>034730 KP</t>
  </si>
  <si>
    <t>SK C&amp;C CO LTD</t>
  </si>
  <si>
    <t>JP3411000007</t>
  </si>
  <si>
    <t>8358 JT</t>
  </si>
  <si>
    <t>SURUGA BANK LTD</t>
  </si>
  <si>
    <t>HK0302001547</t>
  </si>
  <si>
    <t>302 HK</t>
  </si>
  <si>
    <t>WING HANG BANK LTD</t>
  </si>
  <si>
    <t>ID1000094204</t>
  </si>
  <si>
    <t>BDMN IJ</t>
  </si>
  <si>
    <t>BANK DANAMON INDONESIA TBK</t>
  </si>
  <si>
    <t>KYG2113L1068</t>
  </si>
  <si>
    <t>1313 HK</t>
  </si>
  <si>
    <t>CHINA RESOURCES CEMENT</t>
  </si>
  <si>
    <t>JP3495000006</t>
  </si>
  <si>
    <t>4506 JT</t>
  </si>
  <si>
    <t>DAINIPPON SUMITOMO PHARMA CO</t>
  </si>
  <si>
    <t>CA2918434077</t>
  </si>
  <si>
    <t>EMP/A CT</t>
  </si>
  <si>
    <t>EMPIRE CO LTD 'A'</t>
  </si>
  <si>
    <t>KYG3777B1032</t>
  </si>
  <si>
    <t>175 HK</t>
  </si>
  <si>
    <t>GEELY AUTOMOBILE HOLDINGS LT</t>
  </si>
  <si>
    <t>TW0002207008</t>
  </si>
  <si>
    <t>2207 TT</t>
  </si>
  <si>
    <t>HOTAI MOTOR COMPANY LTD</t>
  </si>
  <si>
    <t>JP3284600008</t>
  </si>
  <si>
    <t>7276 JT</t>
  </si>
  <si>
    <t>KOITO MANUFACTURING CO LTD</t>
  </si>
  <si>
    <t>JP3762900003</t>
  </si>
  <si>
    <t>3231 JT</t>
  </si>
  <si>
    <t>NOMURA REAL ESTATE HOLDINGS</t>
  </si>
  <si>
    <t>TW0006239007</t>
  </si>
  <si>
    <t>6239 TT</t>
  </si>
  <si>
    <t>POWERTECH TECHNOLOGY INC</t>
  </si>
  <si>
    <t>DE0007037145</t>
  </si>
  <si>
    <t>RWE3 GY</t>
  </si>
  <si>
    <t>RWE AG-NON VTG PFD</t>
  </si>
  <si>
    <t>SE0000171100</t>
  </si>
  <si>
    <t>SSABA SS</t>
  </si>
  <si>
    <t>SSAB AB-A SHARES</t>
  </si>
  <si>
    <t>TRAYKBNK91N6</t>
  </si>
  <si>
    <t>YKBNK TI</t>
  </si>
  <si>
    <t>YAPI VE KREDI BANKASI</t>
  </si>
  <si>
    <t>JP3131430005</t>
  </si>
  <si>
    <t>8905 JT</t>
  </si>
  <si>
    <t>AEON MALL CO LTD</t>
  </si>
  <si>
    <t>BRAEDUACNOR9</t>
  </si>
  <si>
    <t>AEDU3 BS</t>
  </si>
  <si>
    <t>ANHANGUERA EDUCACIONAL PARTI</t>
  </si>
  <si>
    <t>PHY0486V1154</t>
  </si>
  <si>
    <t>AC PM</t>
  </si>
  <si>
    <t>AYALA CORPORATION</t>
  </si>
  <si>
    <t>PTBES0AM0007</t>
  </si>
  <si>
    <t>BES PL</t>
  </si>
  <si>
    <t>BANCO ESPIRITO SANTO-REG</t>
  </si>
  <si>
    <t>JP3209000003</t>
  </si>
  <si>
    <t>6952 JT</t>
  </si>
  <si>
    <t>CASIO COMPUTER CO LTD</t>
  </si>
  <si>
    <t>HK0165000859</t>
  </si>
  <si>
    <t>165 HK</t>
  </si>
  <si>
    <t>CHINA EVERBRIGHT LTD</t>
  </si>
  <si>
    <t>CNE1000007Z2</t>
  </si>
  <si>
    <t>390 HK</t>
  </si>
  <si>
    <t>CHINA RAILWAY GROUP LTD-H</t>
  </si>
  <si>
    <t>JP3352400000</t>
  </si>
  <si>
    <t>7762 JT</t>
  </si>
  <si>
    <t>CITIZEN HOLDINGS CO LTD</t>
  </si>
  <si>
    <t>FR0000130452</t>
  </si>
  <si>
    <t>FGR FP</t>
  </si>
  <si>
    <t>EIFFAGE</t>
  </si>
  <si>
    <t>IT0001353140</t>
  </si>
  <si>
    <t>EXO IM</t>
  </si>
  <si>
    <t>EXOR SPA</t>
  </si>
  <si>
    <t>HK0270001396</t>
  </si>
  <si>
    <t>270 HK</t>
  </si>
  <si>
    <t>GUANGDONG INVESTMENT LTD</t>
  </si>
  <si>
    <t>JP3215800008</t>
  </si>
  <si>
    <t>4118 JT</t>
  </si>
  <si>
    <t>KANEKA CORP</t>
  </si>
  <si>
    <t>KYG548561284</t>
  </si>
  <si>
    <t>1212 HK</t>
  </si>
  <si>
    <t>LIFESTYLE INTL HLDGS LTD</t>
  </si>
  <si>
    <t>US5838401033</t>
  </si>
  <si>
    <t>MTL UN</t>
  </si>
  <si>
    <t>MECHEL-SPONSORED ADR</t>
  </si>
  <si>
    <t>KR7029780004</t>
  </si>
  <si>
    <t>029780 KP</t>
  </si>
  <si>
    <t>SAMSUNG CARD CO</t>
  </si>
  <si>
    <t>JP3935600001</t>
  </si>
  <si>
    <t>2212 JT</t>
  </si>
  <si>
    <t>YAMAZAKI BAKING CO LTD</t>
  </si>
  <si>
    <t>CLP249051044</t>
  </si>
  <si>
    <t>CCU CC</t>
  </si>
  <si>
    <t>CIA CERVECERIAS UNIDAS SA</t>
  </si>
  <si>
    <t>INE158A01026</t>
  </si>
  <si>
    <t>HMCL IS</t>
  </si>
  <si>
    <t>HERO MOTOCORP LTD</t>
  </si>
  <si>
    <t>TH0150010Z03</t>
  </si>
  <si>
    <t>KTB TB</t>
  </si>
  <si>
    <t>KRUNG THAI BANK PUB CO LTD</t>
  </si>
  <si>
    <t>FI0009013296</t>
  </si>
  <si>
    <t>NES1V FH</t>
  </si>
  <si>
    <t>NESTE OIL OYJ</t>
  </si>
  <si>
    <t>ZAE000011953</t>
  </si>
  <si>
    <t>NTC SJ</t>
  </si>
  <si>
    <t>NETCARE LTD</t>
  </si>
  <si>
    <t>JP3045530007</t>
  </si>
  <si>
    <t>8959 JT</t>
  </si>
  <si>
    <t>NOMURA REAL ESTATE OFFICE FU</t>
  </si>
  <si>
    <t>FI0009003222</t>
  </si>
  <si>
    <t>POH1S FH</t>
  </si>
  <si>
    <t>POHJOLA BANK PLC-A SHS</t>
  </si>
  <si>
    <t>ZAE000153102</t>
  </si>
  <si>
    <t>RMI SJ</t>
  </si>
  <si>
    <t>RMI HOLDINGS</t>
  </si>
  <si>
    <t>CNE100000171</t>
  </si>
  <si>
    <t>1066 HK</t>
  </si>
  <si>
    <t>SHANDONG WEIGAO GP MEDICAL-H</t>
  </si>
  <si>
    <t>TW0006121007</t>
  </si>
  <si>
    <t>6121 TT</t>
  </si>
  <si>
    <t>SIMPLO TECHNOLOGY CO LTD</t>
  </si>
  <si>
    <t>CNE1000004K1</t>
  </si>
  <si>
    <t>168 HK</t>
  </si>
  <si>
    <t>TSINGTAO BREWERY CO LTD-H</t>
  </si>
  <si>
    <t>GB00B1Z7RQ77</t>
  </si>
  <si>
    <t>TT/ LN</t>
  </si>
  <si>
    <t>TUI TRAVEL PLC</t>
  </si>
  <si>
    <t>BRUSIMACNOR3</t>
  </si>
  <si>
    <t>USIM3 BS</t>
  </si>
  <si>
    <t>USINAS SIDERURGICAS DE MINAS</t>
  </si>
  <si>
    <t>ZAE000134961</t>
  </si>
  <si>
    <t>ACL SJ</t>
  </si>
  <si>
    <t>ARCELORMITTAL SOUTH AFRICA</t>
  </si>
  <si>
    <t>DE000CLS1001</t>
  </si>
  <si>
    <t>CLS1 GY</t>
  </si>
  <si>
    <t>CELESIO AG</t>
  </si>
  <si>
    <t>KYG2116M1015</t>
  </si>
  <si>
    <t>691 HK</t>
  </si>
  <si>
    <t>CHINA SHANSHUI CEMENT GROUP</t>
  </si>
  <si>
    <t>MXP369181377</t>
  </si>
  <si>
    <t>LIVEPOLC MM</t>
  </si>
  <si>
    <t>EL PUERTO DE LIVERPOOL-C1</t>
  </si>
  <si>
    <t>TH0471010Y04</t>
  </si>
  <si>
    <t>IRPC TB</t>
  </si>
  <si>
    <t>IRPC PCL</t>
  </si>
  <si>
    <t>KR7071050009</t>
  </si>
  <si>
    <t>071050 KP</t>
  </si>
  <si>
    <t>KOREA INVESTMENT HOLDINGS CO</t>
  </si>
  <si>
    <t>US67011E2046</t>
  </si>
  <si>
    <t>NLMK LI</t>
  </si>
  <si>
    <t>NOVOLIPET STEEL-GDR REG S</t>
  </si>
  <si>
    <t>KYG898431096</t>
  </si>
  <si>
    <t>3673 TT</t>
  </si>
  <si>
    <t>TPK HOLDING CO LTD</t>
  </si>
  <si>
    <t>JP3156400008</t>
  </si>
  <si>
    <t>6925 JT</t>
  </si>
  <si>
    <t>USHIO INC</t>
  </si>
  <si>
    <t>CNE1000001S0</t>
  </si>
  <si>
    <t>753 HK</t>
  </si>
  <si>
    <t>AIR CHINA LTD-H</t>
  </si>
  <si>
    <t>MYL5099OO006</t>
  </si>
  <si>
    <t>AIRA MK</t>
  </si>
  <si>
    <t>AIRASIA BHD</t>
  </si>
  <si>
    <t>CNE100000981</t>
  </si>
  <si>
    <t>1186 HK</t>
  </si>
  <si>
    <t>CHINA RAILWAY CONSTRUCTION-H</t>
  </si>
  <si>
    <t>KR7000150003</t>
  </si>
  <si>
    <t>000150 KP</t>
  </si>
  <si>
    <t>DOOSAN CORP</t>
  </si>
  <si>
    <t>SE0000109290</t>
  </si>
  <si>
    <t>HOLMB SS</t>
  </si>
  <si>
    <t>HOLMEN AB-B SHARES</t>
  </si>
  <si>
    <t>KR7010620003</t>
  </si>
  <si>
    <t>010620 KP</t>
  </si>
  <si>
    <t>HYUNDAI MIPO DOCKYARD</t>
  </si>
  <si>
    <t>RU000A0JPNM1</t>
  </si>
  <si>
    <t>IRAO RX</t>
  </si>
  <si>
    <t>INTER RAO UES</t>
  </si>
  <si>
    <t>ZAE000081949</t>
  </si>
  <si>
    <t>INL SJ</t>
  </si>
  <si>
    <t>INVESTEC LTD</t>
  </si>
  <si>
    <t>JP3223800008</t>
  </si>
  <si>
    <t>9107 JT</t>
  </si>
  <si>
    <t>KAWASAKI KISEN KAISHA LTD</t>
  </si>
  <si>
    <t>TW0003034005</t>
  </si>
  <si>
    <t>3034 TT</t>
  </si>
  <si>
    <t>NOVATEK MICROELECTRONICS COR</t>
  </si>
  <si>
    <t>BRODPVACNOR4</t>
  </si>
  <si>
    <t>ODPV3 BS</t>
  </si>
  <si>
    <t>ODONTOPREV S.A.</t>
  </si>
  <si>
    <t>AU000000OST6</t>
  </si>
  <si>
    <t>OST AT</t>
  </si>
  <si>
    <t>ONESTEEL LTD</t>
  </si>
  <si>
    <t>AU000000SPN6</t>
  </si>
  <si>
    <t>SPN AT</t>
  </si>
  <si>
    <t>SP AUSNET</t>
  </si>
  <si>
    <t>DE000WCH8881</t>
  </si>
  <si>
    <t>WCH GY</t>
  </si>
  <si>
    <t>WACKER CHEMIE AG</t>
  </si>
  <si>
    <t>BRGETIACNPR4</t>
  </si>
  <si>
    <t>GETI4 BS</t>
  </si>
  <si>
    <t>AES TIETE SA-PREF</t>
  </si>
  <si>
    <t>MX01AC100006</t>
  </si>
  <si>
    <t>AC* MM</t>
  </si>
  <si>
    <t>ARCA CONTINENTAL SAB DE CV</t>
  </si>
  <si>
    <t>TH0023010000</t>
  </si>
  <si>
    <t>BAY TB</t>
  </si>
  <si>
    <t>BANK OF AYUDHYA PCL</t>
  </si>
  <si>
    <t>CNE100000BG0</t>
  </si>
  <si>
    <t>1766 HK</t>
  </si>
  <si>
    <t>CSR CORP LTD - H</t>
  </si>
  <si>
    <t>FR0000121121</t>
  </si>
  <si>
    <t>RF FP</t>
  </si>
  <si>
    <t>EURAZEO</t>
  </si>
  <si>
    <t>KYG365501041</t>
  </si>
  <si>
    <t>2038 HK</t>
  </si>
  <si>
    <t>FOXCONN INTERNATIONAL HLDGS</t>
  </si>
  <si>
    <t>IT0000072626</t>
  </si>
  <si>
    <t>ISPR IM</t>
  </si>
  <si>
    <t>INTESA SANPAOLO-RSP</t>
  </si>
  <si>
    <t>INE115A01026</t>
  </si>
  <si>
    <t>LICHF IS</t>
  </si>
  <si>
    <t>LIC HOUSING FINANCE LTD</t>
  </si>
  <si>
    <t>BRMULTACNOR5</t>
  </si>
  <si>
    <t>MULT3 BS</t>
  </si>
  <si>
    <t>MULTIPLAN EMPREENDIMENTOS</t>
  </si>
  <si>
    <t>JP3742600004</t>
  </si>
  <si>
    <t>5991 JT</t>
  </si>
  <si>
    <t>NHK SPRING CO LTD</t>
  </si>
  <si>
    <t>JP3686800008</t>
  </si>
  <si>
    <t>5202 JT</t>
  </si>
  <si>
    <t>NIPPON SHEET GLASS CO LTD</t>
  </si>
  <si>
    <t>BMG677491539</t>
  </si>
  <si>
    <t>316 HK</t>
  </si>
  <si>
    <t>ORIENT OVERSEAS INTL LTD</t>
  </si>
  <si>
    <t>MYL5681OO001</t>
  </si>
  <si>
    <t>PETD MK</t>
  </si>
  <si>
    <t>PETRONAS DAGANGAN BHD</t>
  </si>
  <si>
    <t>INE205A01025</t>
  </si>
  <si>
    <t>SESA IS</t>
  </si>
  <si>
    <t>SESA GOA LTD</t>
  </si>
  <si>
    <t>CNE100000437</t>
  </si>
  <si>
    <t>2727 HK</t>
  </si>
  <si>
    <t>SHANGHAI ELECTRIC GRP CO L-H</t>
  </si>
  <si>
    <t>KYG826001003</t>
  </si>
  <si>
    <t>410 HK</t>
  </si>
  <si>
    <t>SOHO CHINA LTD</t>
  </si>
  <si>
    <t>MYL8664OO004</t>
  </si>
  <si>
    <t>SPSB MK</t>
  </si>
  <si>
    <t>SP SETIA BHD</t>
  </si>
  <si>
    <t>JP3595200001</t>
  </si>
  <si>
    <t>4042 JT</t>
  </si>
  <si>
    <t>TOSOH CORP</t>
  </si>
  <si>
    <t>JP3942600002</t>
  </si>
  <si>
    <t>7951 JT</t>
  </si>
  <si>
    <t>YAMAHA CORP</t>
  </si>
  <si>
    <t>CLP469751018</t>
  </si>
  <si>
    <t>GENER CC</t>
  </si>
  <si>
    <t>AES GENER SA</t>
  </si>
  <si>
    <t>BMG2109G1033</t>
  </si>
  <si>
    <t>384 HK</t>
  </si>
  <si>
    <t>CHINA GAS HOLDINGS LTD</t>
  </si>
  <si>
    <t>CLP371091081</t>
  </si>
  <si>
    <t>ECL CC</t>
  </si>
  <si>
    <t>E.CL SA</t>
  </si>
  <si>
    <t>INE455F01025</t>
  </si>
  <si>
    <t>JPA IS</t>
  </si>
  <si>
    <t>JAIPRAKASH ASSOCIATES LTD</t>
  </si>
  <si>
    <t>INE019A01020</t>
  </si>
  <si>
    <t>JSTL IS</t>
  </si>
  <si>
    <t>JSW STEEL LTD</t>
  </si>
  <si>
    <t>BMG653181005</t>
  </si>
  <si>
    <t>2689 HK</t>
  </si>
  <si>
    <t>NINE DRAGONS PAPER HOLDINGS</t>
  </si>
  <si>
    <t>HK0008011667</t>
  </si>
  <si>
    <t>8 HK</t>
  </si>
  <si>
    <t>PCCW LTD</t>
  </si>
  <si>
    <t>BRAMILACNOR0</t>
  </si>
  <si>
    <t>AMIL3 BS</t>
  </si>
  <si>
    <t>AMIL PARTICIPACOES SA</t>
  </si>
  <si>
    <t>PLBRE0000012</t>
  </si>
  <si>
    <t>BRE PW</t>
  </si>
  <si>
    <t>BRE BANK SA</t>
  </si>
  <si>
    <t>JP3820000002</t>
  </si>
  <si>
    <t>6504 JT</t>
  </si>
  <si>
    <t>FUJI ELECTRIC CO LTD</t>
  </si>
  <si>
    <t>INE326A01037</t>
  </si>
  <si>
    <t>LPC IS</t>
  </si>
  <si>
    <t>LUPIN LTD</t>
  </si>
  <si>
    <t>BE0003735496</t>
  </si>
  <si>
    <t>MOBB BB</t>
  </si>
  <si>
    <t>MOBISTAR SA</t>
  </si>
  <si>
    <t>MYL1066OO009</t>
  </si>
  <si>
    <t>RHBC MK</t>
  </si>
  <si>
    <t>RHB CAPITAL BHD</t>
  </si>
  <si>
    <t>KR7005940002</t>
  </si>
  <si>
    <t>005940 KP</t>
  </si>
  <si>
    <t>WOORI INVESTMENT &amp; SECURITIE</t>
  </si>
  <si>
    <t>ES0132105018</t>
  </si>
  <si>
    <t>ACX SQ</t>
  </si>
  <si>
    <t>ACERINOX SA</t>
  </si>
  <si>
    <t>BRBRKMACNPA4</t>
  </si>
  <si>
    <t>BRKM5 BS</t>
  </si>
  <si>
    <t>BRASKEM SA-PREF A</t>
  </si>
  <si>
    <t>NZCENE0001S6</t>
  </si>
  <si>
    <t>CEN NZ</t>
  </si>
  <si>
    <t>CONTACT ENERGY LTD</t>
  </si>
  <si>
    <t>CLCORX290014</t>
  </si>
  <si>
    <t>CORPBANC CC</t>
  </si>
  <si>
    <t>CORPBANCA</t>
  </si>
  <si>
    <t>JP3766550002</t>
  </si>
  <si>
    <t>2433 JT</t>
  </si>
  <si>
    <t>HAKUHODO DY HOLDINGS INC</t>
  </si>
  <si>
    <t>KR7000880005</t>
  </si>
  <si>
    <t>000880 KP</t>
  </si>
  <si>
    <t>HANWHA CORPORATION</t>
  </si>
  <si>
    <t>JP3678800008</t>
  </si>
  <si>
    <t>8036 JT</t>
  </si>
  <si>
    <t>HITACHI HIGH-TECHNOLOGIES CO</t>
  </si>
  <si>
    <t>KR7011210002</t>
  </si>
  <si>
    <t>011210 KP</t>
  </si>
  <si>
    <t>HYUNDAI WIA CORP</t>
  </si>
  <si>
    <t>KR7011780004</t>
  </si>
  <si>
    <t>011780 KP</t>
  </si>
  <si>
    <t>KUMHO PETRO CHEMICAL CO LTD</t>
  </si>
  <si>
    <t>TW0002337003</t>
  </si>
  <si>
    <t>2337 TT</t>
  </si>
  <si>
    <t>MACRONIX INTERNATIONAL</t>
  </si>
  <si>
    <t>BRPSSAACNOR7</t>
  </si>
  <si>
    <t>PSSA3 BS</t>
  </si>
  <si>
    <t>PORTO SEGURO SA</t>
  </si>
  <si>
    <t>SG1V12936232</t>
  </si>
  <si>
    <t>STH SP</t>
  </si>
  <si>
    <t>STARHUB LTD</t>
  </si>
  <si>
    <t>INE012A01025</t>
  </si>
  <si>
    <t>ACC IS</t>
  </si>
  <si>
    <t>ACC LTD</t>
  </si>
  <si>
    <t>PHY077751022</t>
  </si>
  <si>
    <t>BDO PM</t>
  </si>
  <si>
    <t>BDO UNIBANK INC</t>
  </si>
  <si>
    <t>CNE1000002D0</t>
  </si>
  <si>
    <t>3983 HK</t>
  </si>
  <si>
    <t>CHINA BLUECHEMICAL LTD - H</t>
  </si>
  <si>
    <t>CNE100000X44</t>
  </si>
  <si>
    <t>3618 HK</t>
  </si>
  <si>
    <t>CHONGQING RURAL COMMERCIAL-H</t>
  </si>
  <si>
    <t>BRDTEXACNOR3</t>
  </si>
  <si>
    <t>DTEX3 BS</t>
  </si>
  <si>
    <t>DURATEX SA</t>
  </si>
  <si>
    <t>IL0005760173</t>
  </si>
  <si>
    <t>ILCO IT</t>
  </si>
  <si>
    <t>ISRAEL CORP LIMITED/THE</t>
  </si>
  <si>
    <t>JP3421100003</t>
  </si>
  <si>
    <t>1662 JT</t>
  </si>
  <si>
    <t>JAPAN PETROLEUM EXPLORATION</t>
  </si>
  <si>
    <t>BRMMXMACNOR2</t>
  </si>
  <si>
    <t>MMXM3 BS</t>
  </si>
  <si>
    <t>MMX MINERACAO E METALICOS SA</t>
  </si>
  <si>
    <t>INE721A01013</t>
  </si>
  <si>
    <t>SHTF IS</t>
  </si>
  <si>
    <t>SHRIRAM TRANSPORT FINANCE</t>
  </si>
  <si>
    <t>FR0000054900</t>
  </si>
  <si>
    <t>TFI FP</t>
  </si>
  <si>
    <t>TELEVISION FRANCAISE (T.F.1)</t>
  </si>
  <si>
    <t>PHY0005M1090</t>
  </si>
  <si>
    <t>AP PM</t>
  </si>
  <si>
    <t>ABOITIZ POWER CORP</t>
  </si>
  <si>
    <t>PTCPR0AM0003</t>
  </si>
  <si>
    <t>CPR PL</t>
  </si>
  <si>
    <t>CIMPOR-CIMENTOS DE PORTUGAL</t>
  </si>
  <si>
    <t>COJ12PA00048</t>
  </si>
  <si>
    <t>CORFICOL CX</t>
  </si>
  <si>
    <t>CORP FINANCIERA COLOMBIANA</t>
  </si>
  <si>
    <t>KR7004800009</t>
  </si>
  <si>
    <t>004800 KP</t>
  </si>
  <si>
    <t>HYOSUNG CORPORATION</t>
  </si>
  <si>
    <t>PLJSW0000015</t>
  </si>
  <si>
    <t>JSW PW</t>
  </si>
  <si>
    <t>JASTRZEBSKA SPOLKA WEGLOWA S</t>
  </si>
  <si>
    <t>ZAE000127148</t>
  </si>
  <si>
    <t>LBH SJ</t>
  </si>
  <si>
    <t>LIBERTY HOLDINGS LTD</t>
  </si>
  <si>
    <t>KR7006260004</t>
  </si>
  <si>
    <t>006260 KP</t>
  </si>
  <si>
    <t>LS CORP</t>
  </si>
  <si>
    <t>JP3689500001</t>
  </si>
  <si>
    <t>4716 JT</t>
  </si>
  <si>
    <t>ORACLE CORP JAPAN</t>
  </si>
  <si>
    <t>INE614G01033</t>
  </si>
  <si>
    <t>RPWR IS</t>
  </si>
  <si>
    <t>RELIANCE POWER LTD</t>
  </si>
  <si>
    <t>MYL6742OO000</t>
  </si>
  <si>
    <t>YTLP MK</t>
  </si>
  <si>
    <t>YTL POWER INTERNATIONAL BHD</t>
  </si>
  <si>
    <t>BRECORACNOR8</t>
  </si>
  <si>
    <t>ECOR3 BS</t>
  </si>
  <si>
    <t>ECORODOVIAS INFRA E LOG SA</t>
  </si>
  <si>
    <t>BMG4639H1227</t>
  </si>
  <si>
    <t>336 HK</t>
  </si>
  <si>
    <t>HUABAO INTERNATIONAL HOLDING</t>
  </si>
  <si>
    <t>KR7002380004</t>
  </si>
  <si>
    <t>002380 KP</t>
  </si>
  <si>
    <t>KCC CORP</t>
  </si>
  <si>
    <t>JP3902000003</t>
  </si>
  <si>
    <t>9301 JT</t>
  </si>
  <si>
    <t>MITSUBISHI LOGISTICS CORP</t>
  </si>
  <si>
    <t>TREVKFB00019</t>
  </si>
  <si>
    <t>VAKBN TI</t>
  </si>
  <si>
    <t>TURKIYE VAKIFLAR BANKASI T-D</t>
  </si>
  <si>
    <t>JP3940400009</t>
  </si>
  <si>
    <t>5444 JT</t>
  </si>
  <si>
    <t>YAMATO KOGYO CO LTD</t>
  </si>
  <si>
    <t>ES0113679I37</t>
  </si>
  <si>
    <t>BKT SQ</t>
  </si>
  <si>
    <t>BANKINTER SA</t>
  </si>
  <si>
    <t>TH0592010Z06</t>
  </si>
  <si>
    <t>BEC TB</t>
  </si>
  <si>
    <t>BEC WORLD PUBLIC CO LTD</t>
  </si>
  <si>
    <t>BE0974258874</t>
  </si>
  <si>
    <t>BEKB BB</t>
  </si>
  <si>
    <t>BEKAERT NV</t>
  </si>
  <si>
    <t>KYG216771363</t>
  </si>
  <si>
    <t>3311 HK</t>
  </si>
  <si>
    <t>CHINA STATE CONSTRUCTION INT</t>
  </si>
  <si>
    <t>TW0006008006</t>
  </si>
  <si>
    <t>6008 TT</t>
  </si>
  <si>
    <t>KGI SECURITIES CO LTD</t>
  </si>
  <si>
    <t>KR7032640005</t>
  </si>
  <si>
    <t>032640 KP</t>
  </si>
  <si>
    <t>LG UPLUS CORP</t>
  </si>
  <si>
    <t>INE020B01018</t>
  </si>
  <si>
    <t>RECL IS</t>
  </si>
  <si>
    <t>RURAL ELECTRIFICATION CORP</t>
  </si>
  <si>
    <t>JP3105220002</t>
  </si>
  <si>
    <t>8410 JQ</t>
  </si>
  <si>
    <t>SEVEN BANK LTD</t>
  </si>
  <si>
    <t>TW0003044004</t>
  </si>
  <si>
    <t>3044 TT</t>
  </si>
  <si>
    <t>TRIPOD TECHNOLOGY CORP</t>
  </si>
  <si>
    <t>DK0060013274</t>
  </si>
  <si>
    <t>TRYG DC</t>
  </si>
  <si>
    <t>TRYG A/S</t>
  </si>
  <si>
    <t>TW0002384005</t>
  </si>
  <si>
    <t>2384 TT</t>
  </si>
  <si>
    <t>WINTEK CORP</t>
  </si>
  <si>
    <t>MA0000011926</t>
  </si>
  <si>
    <t>ATW MC</t>
  </si>
  <si>
    <t>ATTIJARIWAFA BANK</t>
  </si>
  <si>
    <t>TW0002903002</t>
  </si>
  <si>
    <t>2903 TT</t>
  </si>
  <si>
    <t>FAR EASTERN DEPARTMENT STORE</t>
  </si>
  <si>
    <t>ES0122060314</t>
  </si>
  <si>
    <t>FCC SQ</t>
  </si>
  <si>
    <t>FOMENTO DE CONSTRUC Y CONTRA</t>
  </si>
  <si>
    <t>TW0009921007</t>
  </si>
  <si>
    <t>9921 TT</t>
  </si>
  <si>
    <t>GIANT MANUFACTURING</t>
  </si>
  <si>
    <t>CNE100000569</t>
  </si>
  <si>
    <t>2777 HK</t>
  </si>
  <si>
    <t>GUANGZHOU R&amp;F PROPERTIES - H</t>
  </si>
  <si>
    <t>KR7005381009</t>
  </si>
  <si>
    <t>005385 KP</t>
  </si>
  <si>
    <t>HYUNDAI MOTOR CO LTD-PFD</t>
  </si>
  <si>
    <t>INE669E01016</t>
  </si>
  <si>
    <t>IDEA IS</t>
  </si>
  <si>
    <t>IDEA CELLULAR LTD</t>
  </si>
  <si>
    <t>CNE1000003J5</t>
  </si>
  <si>
    <t>177 HK</t>
  </si>
  <si>
    <t>JIANGSU EXPRESS CO LTD-H</t>
  </si>
  <si>
    <t>HU0000073507</t>
  </si>
  <si>
    <t>MTEL HB</t>
  </si>
  <si>
    <t>MAGYAR TELEKOM TELECOMMUNICA</t>
  </si>
  <si>
    <t>INE036A01016</t>
  </si>
  <si>
    <t>RELI IS</t>
  </si>
  <si>
    <t>RELIANCE INFRASTRUCTURE LTD</t>
  </si>
  <si>
    <t>HK0639031506</t>
  </si>
  <si>
    <t>639 HK</t>
  </si>
  <si>
    <t>SHOUGANG FUSHAN RESOURCES GR</t>
  </si>
  <si>
    <t>JP3366800005</t>
  </si>
  <si>
    <t>5002 JT</t>
  </si>
  <si>
    <t>SHOWA SHELL SEKIYU KK</t>
  </si>
  <si>
    <t>TW0002103009</t>
  </si>
  <si>
    <t>2103 TT</t>
  </si>
  <si>
    <t>TSRC CORP</t>
  </si>
  <si>
    <t>TRAEREGL91G3</t>
  </si>
  <si>
    <t>EREGL TI</t>
  </si>
  <si>
    <t>EREGLI DEMIR VE CELIK FABRIK</t>
  </si>
  <si>
    <t>KR7012630000</t>
  </si>
  <si>
    <t>012630 KP</t>
  </si>
  <si>
    <t>HYUNDAI DEVELOPMENT COMPANY</t>
  </si>
  <si>
    <t>ES0118594417</t>
  </si>
  <si>
    <t>IDR SQ</t>
  </si>
  <si>
    <t>INDRA SISTEMAS SA</t>
  </si>
  <si>
    <t>JP3143900003</t>
  </si>
  <si>
    <t>4739 JT</t>
  </si>
  <si>
    <t>ITOCHU TECHNO-SOLUTIONS CORP</t>
  </si>
  <si>
    <t>ZAE000005443</t>
  </si>
  <si>
    <t>PIK SJ</t>
  </si>
  <si>
    <t>PICK N PAY STORES LTD</t>
  </si>
  <si>
    <t>HK0119000674</t>
  </si>
  <si>
    <t>119 HK</t>
  </si>
  <si>
    <t>POLY HONG KONG INVESTMENTS</t>
  </si>
  <si>
    <t>KYG750041041</t>
  </si>
  <si>
    <t>1387 HK</t>
  </si>
  <si>
    <t>RENHE COMMERCIAL HOLDINGS</t>
  </si>
  <si>
    <t>PHY751061151</t>
  </si>
  <si>
    <t>SMC PM</t>
  </si>
  <si>
    <t>SAN MIGUEL CORP</t>
  </si>
  <si>
    <t>JP3164630000</t>
  </si>
  <si>
    <t>9684 JT</t>
  </si>
  <si>
    <t>SQUARE ENIX HOLDINGS CO LTD</t>
  </si>
  <si>
    <t>CH0012280076</t>
  </si>
  <si>
    <t>STMN SE</t>
  </si>
  <si>
    <t>STRAUMANN HOLDING AG-REG</t>
  </si>
  <si>
    <t>JP3322930003</t>
  </si>
  <si>
    <t>3436 JT</t>
  </si>
  <si>
    <t>SUMCO CORP</t>
  </si>
  <si>
    <t>MYL4588OO009</t>
  </si>
  <si>
    <t>UMWH MK</t>
  </si>
  <si>
    <t>UMW HOLDINGS BHD</t>
  </si>
  <si>
    <t>TW0001605004</t>
  </si>
  <si>
    <t>1605 TT</t>
  </si>
  <si>
    <t>WALSIN LIHWA CORP</t>
  </si>
  <si>
    <t>CNE1000004X4</t>
  </si>
  <si>
    <t>3898 HK</t>
  </si>
  <si>
    <t>ZHUZHOU CSR TIMES ELECTRIC-H</t>
  </si>
  <si>
    <t>INE742F01042</t>
  </si>
  <si>
    <t>ADSEZ IS</t>
  </si>
  <si>
    <t>ADANI PORTS AND SPECIAL ECON</t>
  </si>
  <si>
    <t>HK0606037437</t>
  </si>
  <si>
    <t>606 HK</t>
  </si>
  <si>
    <t>CHINA AGRI-INDUSTRIES HLDGS</t>
  </si>
  <si>
    <t>CNE1000002G3</t>
  </si>
  <si>
    <t>552 HK</t>
  </si>
  <si>
    <t>CHINA COMMUNICATIONS SERVI-H</t>
  </si>
  <si>
    <t>CNE100000536</t>
  </si>
  <si>
    <t>2866 HK</t>
  </si>
  <si>
    <t>CHINA SHIPPING CONTAINER-H</t>
  </si>
  <si>
    <t>BRSULACDAM12</t>
  </si>
  <si>
    <t>SULA11 BS</t>
  </si>
  <si>
    <t>SUL AMERICA SA - UNITS</t>
  </si>
  <si>
    <t>JP3634200004</t>
  </si>
  <si>
    <t>7282 JT</t>
  </si>
  <si>
    <t>TOYODA GOSEI CO LTD</t>
  </si>
  <si>
    <t>MYL2488OO004</t>
  </si>
  <si>
    <t>AFG MK</t>
  </si>
  <si>
    <t>ALLIANCE FINANCIAL GROUP BHD</t>
  </si>
  <si>
    <t>TW0002610003</t>
  </si>
  <si>
    <t>2610 TT</t>
  </si>
  <si>
    <t>CHINA AIRLINES LTD</t>
  </si>
  <si>
    <t>TW0008069006</t>
  </si>
  <si>
    <t>8069 TT</t>
  </si>
  <si>
    <t>E INK HOLDINGS INC</t>
  </si>
  <si>
    <t>AU000000HVN7</t>
  </si>
  <si>
    <t>HVN AT</t>
  </si>
  <si>
    <t>HARVEY NORMAN HOLDINGS LTD</t>
  </si>
  <si>
    <t>KR7011200003</t>
  </si>
  <si>
    <t>011200 KP</t>
  </si>
  <si>
    <t>HYUNDAI MERCHANT MARINE</t>
  </si>
  <si>
    <t>KYG492041036</t>
  </si>
  <si>
    <t>1833 HK</t>
  </si>
  <si>
    <t>INTIME DEPARTMENT STORE</t>
  </si>
  <si>
    <t>JP3676000007</t>
  </si>
  <si>
    <t>5407 JT</t>
  </si>
  <si>
    <t>NISSHIN STEEL CO LTD</t>
  </si>
  <si>
    <t>IT0001137345</t>
  </si>
  <si>
    <t>AGL IM</t>
  </si>
  <si>
    <t>AUTOGRILL SPA</t>
  </si>
  <si>
    <t>CNE100000F20</t>
  </si>
  <si>
    <t>2009 HK</t>
  </si>
  <si>
    <t>BBMG CORPORATION-H</t>
  </si>
  <si>
    <t>INE029A01011</t>
  </si>
  <si>
    <t>BPCL IS</t>
  </si>
  <si>
    <t>BHARAT PETROLEUM CORP LTD</t>
  </si>
  <si>
    <t>MYL5210OO009</t>
  </si>
  <si>
    <t>BAB MK</t>
  </si>
  <si>
    <t>BUMI ARMADA BERHAD</t>
  </si>
  <si>
    <t>MX01CO0P0009</t>
  </si>
  <si>
    <t>COMPARC* MM</t>
  </si>
  <si>
    <t>COMPARTAMOS SAB DE CV</t>
  </si>
  <si>
    <t>HK1828040670</t>
  </si>
  <si>
    <t>1828 HK</t>
  </si>
  <si>
    <t>DAH CHONG HONG</t>
  </si>
  <si>
    <t>COT29PA00058</t>
  </si>
  <si>
    <t>PFAVAL CX</t>
  </si>
  <si>
    <t>GRUPO AVAL ACCIONES-PFD</t>
  </si>
  <si>
    <t>KR7003450004</t>
  </si>
  <si>
    <t>003450 KP</t>
  </si>
  <si>
    <t>HYUNDAI SECURITIES CO</t>
  </si>
  <si>
    <t>KR7047810007</t>
  </si>
  <si>
    <t>047810 KP</t>
  </si>
  <si>
    <t>KOREA AEROSPACE INDUSTRIES</t>
  </si>
  <si>
    <t>JP3188200004</t>
  </si>
  <si>
    <t>4768 JT</t>
  </si>
  <si>
    <t>OTSUKA CORP</t>
  </si>
  <si>
    <t>TW0001504009</t>
  </si>
  <si>
    <t>1504 TT</t>
  </si>
  <si>
    <t>TECO ELECTRIC &amp; MACHINERY</t>
  </si>
  <si>
    <t>CLP9796J1008</t>
  </si>
  <si>
    <t>CONCHA CC</t>
  </si>
  <si>
    <t>VINA CONCHA Y TORO SA</t>
  </si>
  <si>
    <t>JP3131400008</t>
  </si>
  <si>
    <t>8570 JT</t>
  </si>
  <si>
    <t>AEON CREDIT SERVICE CO LTD</t>
  </si>
  <si>
    <t>PLSOFTB00016</t>
  </si>
  <si>
    <t>ACP PW</t>
  </si>
  <si>
    <t>ASSECO POLAND SA</t>
  </si>
  <si>
    <t>KR7047050000</t>
  </si>
  <si>
    <t>047050 KP</t>
  </si>
  <si>
    <t>DAEWOO INTERNATIONAL CORP</t>
  </si>
  <si>
    <t>KYG2830J1031</t>
  </si>
  <si>
    <t>210 HK</t>
  </si>
  <si>
    <t>DAPHNE INTERNATIONAL HOLDING</t>
  </si>
  <si>
    <t>ES0127797019</t>
  </si>
  <si>
    <t>EDPR PL</t>
  </si>
  <si>
    <t>EDP RENOVAVEIS SA</t>
  </si>
  <si>
    <t>LU0327357389</t>
  </si>
  <si>
    <t>KER PW</t>
  </si>
  <si>
    <t>KERNEL HOLDING SA</t>
  </si>
  <si>
    <t>KR7088350004</t>
  </si>
  <si>
    <t>088350 KP</t>
  </si>
  <si>
    <t>KOREA LIFE INSURANCE</t>
  </si>
  <si>
    <t>BRLIGTACNOR2</t>
  </si>
  <si>
    <t>LIGT3 BS</t>
  </si>
  <si>
    <t>LIGHT SA</t>
  </si>
  <si>
    <t>KR7004990008</t>
  </si>
  <si>
    <t>004990 KP</t>
  </si>
  <si>
    <t>LOTTE CONFECTIONERY CO LTD</t>
  </si>
  <si>
    <t>ZAE000030912</t>
  </si>
  <si>
    <t>NHM SJ</t>
  </si>
  <si>
    <t>NORTHAM PLATINUM LTD</t>
  </si>
  <si>
    <t>KYG811511131</t>
  </si>
  <si>
    <t>272 HK</t>
  </si>
  <si>
    <t>SHUI ON LAND LTD</t>
  </si>
  <si>
    <t>INE256A01028</t>
  </si>
  <si>
    <t>Z IS</t>
  </si>
  <si>
    <t>ZEE ENTERTAINMENT ENTERPRISE</t>
  </si>
  <si>
    <t>IT0001233417</t>
  </si>
  <si>
    <t>A2A IM</t>
  </si>
  <si>
    <t>A2A SPA</t>
  </si>
  <si>
    <t>PHY003341054</t>
  </si>
  <si>
    <t>AGI PM</t>
  </si>
  <si>
    <t>ALLIANCE GLOBAL GROUP INC</t>
  </si>
  <si>
    <t>PHY0967S1694</t>
  </si>
  <si>
    <t>BPI PM</t>
  </si>
  <si>
    <t>BANK OF PHILIPPINE ISLANDS</t>
  </si>
  <si>
    <t>BMG2113B1081</t>
  </si>
  <si>
    <t>1193 HK</t>
  </si>
  <si>
    <t>CHINA RESOURCES GAS GROUP LT</t>
  </si>
  <si>
    <t>MA0000011512</t>
  </si>
  <si>
    <t>ADH MC</t>
  </si>
  <si>
    <t>DOUJA PROM ADDOHA</t>
  </si>
  <si>
    <t>TW0002618006</t>
  </si>
  <si>
    <t>2618 TT</t>
  </si>
  <si>
    <t>EVA AIRWAYS CORP</t>
  </si>
  <si>
    <t>JP3870000001</t>
  </si>
  <si>
    <t>6592 JT</t>
  </si>
  <si>
    <t>MABUCHI MOTOR CO LTD</t>
  </si>
  <si>
    <t>INE015A01028</t>
  </si>
  <si>
    <t>RBXY IS</t>
  </si>
  <si>
    <t>RANBAXY LABORATORIES LTD</t>
  </si>
  <si>
    <t>INE003A01024</t>
  </si>
  <si>
    <t>SIEM IS</t>
  </si>
  <si>
    <t>SIEMENS LTD</t>
  </si>
  <si>
    <t>TW0001802007</t>
  </si>
  <si>
    <t>1802 TT</t>
  </si>
  <si>
    <t>TAIWAN GLASS IND CORP</t>
  </si>
  <si>
    <t>KYG9894K1085</t>
  </si>
  <si>
    <t>881 HK</t>
  </si>
  <si>
    <t>ZHONGSHENG GROUP HOLDINGS</t>
  </si>
  <si>
    <t>MYL1562OO007</t>
  </si>
  <si>
    <t>BST MK</t>
  </si>
  <si>
    <t>BERJAYA SPORTS TOTO BHD</t>
  </si>
  <si>
    <t>KYG215A81084</t>
  </si>
  <si>
    <t>1728 HK</t>
  </si>
  <si>
    <t>CHINA ZHENGTONG AUTO SERVICE</t>
  </si>
  <si>
    <t>KR7001040005</t>
  </si>
  <si>
    <t>001040 KP</t>
  </si>
  <si>
    <t>CJ CORP</t>
  </si>
  <si>
    <t>CNE1000002Z3</t>
  </si>
  <si>
    <t>991 HK</t>
  </si>
  <si>
    <t>DATANG INTL POWER GEN CO-H</t>
  </si>
  <si>
    <t>KR7010520005</t>
  </si>
  <si>
    <t>010520 KP</t>
  </si>
  <si>
    <t>HYUNDAI HYSCO</t>
  </si>
  <si>
    <t>PHY411571011</t>
  </si>
  <si>
    <t>ICT PM</t>
  </si>
  <si>
    <t>INTL CONTAINER TERM SVCS INC</t>
  </si>
  <si>
    <t>TW0002356003</t>
  </si>
  <si>
    <t>2356 TT</t>
  </si>
  <si>
    <t>INVENTEC CORP</t>
  </si>
  <si>
    <t>INE134E01011</t>
  </si>
  <si>
    <t>POWF IS</t>
  </si>
  <si>
    <t>POWER FINANCE CORPORATION</t>
  </si>
  <si>
    <t>KR7001740000</t>
  </si>
  <si>
    <t>001740 KP</t>
  </si>
  <si>
    <t>SK NETWORKS CO LTD</t>
  </si>
  <si>
    <t>CNE100000544</t>
  </si>
  <si>
    <t>1025 HK</t>
  </si>
  <si>
    <t>WUMART STORES INC-H</t>
  </si>
  <si>
    <t>CNE1000004S4</t>
  </si>
  <si>
    <t>576 HK</t>
  </si>
  <si>
    <t>ZHEJIANG EXPRESSWAY CO-H</t>
  </si>
  <si>
    <t>BRTRPLACNPR1</t>
  </si>
  <si>
    <t>TRPL4 BS</t>
  </si>
  <si>
    <t>CIA DE TRANSMISSAO DE ENE-PF</t>
  </si>
  <si>
    <t>JP3293200006</t>
  </si>
  <si>
    <t>2579 JT</t>
  </si>
  <si>
    <t>COCA-COLA WEST CO LTD</t>
  </si>
  <si>
    <t>JP3263000006</t>
  </si>
  <si>
    <t>1944 JO</t>
  </si>
  <si>
    <t>KINDEN CORP</t>
  </si>
  <si>
    <t>JP3871200006</t>
  </si>
  <si>
    <t>5463 JT</t>
  </si>
  <si>
    <t>MARUICHI STEEL TUBE LTD</t>
  </si>
  <si>
    <t>BRRSIDACNOR8</t>
  </si>
  <si>
    <t>RSID3 BS</t>
  </si>
  <si>
    <t>ROSSI RESIDENCIAL SA</t>
  </si>
  <si>
    <t>IE00B1GKF381</t>
  </si>
  <si>
    <t>RYA ID</t>
  </si>
  <si>
    <t>RYANAIR HOLDINGS PLC</t>
  </si>
  <si>
    <t>FI0009007694</t>
  </si>
  <si>
    <t>SAA1V FH</t>
  </si>
  <si>
    <t>SANOMA OYJ</t>
  </si>
  <si>
    <t>AU000000SYD9</t>
  </si>
  <si>
    <t>SYD AT</t>
  </si>
  <si>
    <t>SYDNEY AIRPORT</t>
  </si>
  <si>
    <t>BMG423131256</t>
  </si>
  <si>
    <t>1169 HK</t>
  </si>
  <si>
    <t>HAIER ELECTRONICS GROUP CO</t>
  </si>
  <si>
    <t>MYL3794OO004</t>
  </si>
  <si>
    <t>LMC MK</t>
  </si>
  <si>
    <t>LAFARGE MALAYAN CEMENT BHD</t>
  </si>
  <si>
    <t>MYL5657OO001</t>
  </si>
  <si>
    <t>PKS MK</t>
  </si>
  <si>
    <t>PARKSON HOLDINGS BHD</t>
  </si>
  <si>
    <t>KYG8020E1017</t>
  </si>
  <si>
    <t>981 HK</t>
  </si>
  <si>
    <t>SEMICONDUCTOR MANUFACTURING</t>
  </si>
  <si>
    <t>BMG8181C1001</t>
  </si>
  <si>
    <t>751 HK</t>
  </si>
  <si>
    <t>SKYWORTH DIGITAL HLDGS LTD</t>
  </si>
  <si>
    <t>PHY9297P1004</t>
  </si>
  <si>
    <t>URC PM</t>
  </si>
  <si>
    <t>UNIVERSAL ROBINA CORP</t>
  </si>
  <si>
    <t>HK0123000694</t>
  </si>
  <si>
    <t>123 HK</t>
  </si>
  <si>
    <t>YUEXIU PROPERTY CO LTD</t>
  </si>
  <si>
    <t>IT0003211601</t>
  </si>
  <si>
    <t>CRG IM</t>
  </si>
  <si>
    <t>BANCA CARIGE SPA</t>
  </si>
  <si>
    <t>KR7047040001</t>
  </si>
  <si>
    <t>047040 KP</t>
  </si>
  <si>
    <t>DAEWOO ENGINEERING &amp; CONSTR</t>
  </si>
  <si>
    <t>HK0000077468</t>
  </si>
  <si>
    <t>3360 HK</t>
  </si>
  <si>
    <t>FAR EAST HORIZON LTD</t>
  </si>
  <si>
    <t>HK0656038673</t>
  </si>
  <si>
    <t>656 HK</t>
  </si>
  <si>
    <t>FOSUN INTERNATIONAL</t>
  </si>
  <si>
    <t>IL0006912120</t>
  </si>
  <si>
    <t>DSCT IT</t>
  </si>
  <si>
    <t>ISRAEL DISCOUNT BANK-A</t>
  </si>
  <si>
    <t>KR7030200000</t>
  </si>
  <si>
    <t>030200 KP</t>
  </si>
  <si>
    <t>KT CORP</t>
  </si>
  <si>
    <t>TW0008299009</t>
  </si>
  <si>
    <t>8299 TT</t>
  </si>
  <si>
    <t>PHISON ELECTRONICS CORP</t>
  </si>
  <si>
    <t>INE330H01018</t>
  </si>
  <si>
    <t>RCOM IS</t>
  </si>
  <si>
    <t>RELIANCE COMMUNICATIONS LTD</t>
  </si>
  <si>
    <t>PLDWORY00019</t>
  </si>
  <si>
    <t>SNS PW</t>
  </si>
  <si>
    <t>SYNTHOS SA</t>
  </si>
  <si>
    <t>INE280A01028</t>
  </si>
  <si>
    <t>TTAN IS</t>
  </si>
  <si>
    <t>TITAN INDUSTRIES LTD</t>
  </si>
  <si>
    <t>MYL5148OO001</t>
  </si>
  <si>
    <t>ULHB MK</t>
  </si>
  <si>
    <t>UEM LAND HOLDINGS BHD</t>
  </si>
  <si>
    <t>INE854D01016</t>
  </si>
  <si>
    <t>UNSP IS</t>
  </si>
  <si>
    <t>UNITED SPIRITS LTD</t>
  </si>
  <si>
    <t>ID1000109309</t>
  </si>
  <si>
    <t>INCO IJ</t>
  </si>
  <si>
    <t>VALE INDONESIA TBK</t>
  </si>
  <si>
    <t>KYG984301047</t>
  </si>
  <si>
    <t>2168 HK</t>
  </si>
  <si>
    <t>YINGDE GASES GROUP COMPANY</t>
  </si>
  <si>
    <t>KYG040111059</t>
  </si>
  <si>
    <t>2020 HK</t>
  </si>
  <si>
    <t>ANTA SPORTS PRODUCTS LTD</t>
  </si>
  <si>
    <t>ID1000066004</t>
  </si>
  <si>
    <t>AALI IJ</t>
  </si>
  <si>
    <t>ASTRA AGRO LESTARI TBK PT</t>
  </si>
  <si>
    <t>BRBISAACNOR8</t>
  </si>
  <si>
    <t>BISA3 BS</t>
  </si>
  <si>
    <t>BROOKFIELD INCORPORACOES SA</t>
  </si>
  <si>
    <t>CNE1000002S8</t>
  </si>
  <si>
    <t>1138 HK</t>
  </si>
  <si>
    <t>CHINA SHIPPING DEVELOPMENT-H</t>
  </si>
  <si>
    <t>SG1S76928401</t>
  </si>
  <si>
    <t>COS SP</t>
  </si>
  <si>
    <t>COSCO CORP SINGAPORE LTD</t>
  </si>
  <si>
    <t>PLCFRPT00013</t>
  </si>
  <si>
    <t>CPS PW</t>
  </si>
  <si>
    <t>CYFROWY POLSAT SA</t>
  </si>
  <si>
    <t>KYG2816P1072</t>
  </si>
  <si>
    <t>189 HK</t>
  </si>
  <si>
    <t>DONGYUE GROUP</t>
  </si>
  <si>
    <t>PHY2292T1026</t>
  </si>
  <si>
    <t>EDC PM</t>
  </si>
  <si>
    <t>ENERGY DEVELOPMENT CORP</t>
  </si>
  <si>
    <t>TW0002603008</t>
  </si>
  <si>
    <t>2603 TT</t>
  </si>
  <si>
    <t>EVERGREEN MARINE</t>
  </si>
  <si>
    <t>HK0817039453</t>
  </si>
  <si>
    <t>817 HK</t>
  </si>
  <si>
    <t>FRANSHION PROPERTIES</t>
  </si>
  <si>
    <t>IL0006954379</t>
  </si>
  <si>
    <t>MZTF IT</t>
  </si>
  <si>
    <t>MIZRAHI TEFAHOT BANK LTD</t>
  </si>
  <si>
    <t>SG1F90001388</t>
  </si>
  <si>
    <t>NOL SP</t>
  </si>
  <si>
    <t>NEPTUNE ORIENT LINES LTD</t>
  </si>
  <si>
    <t>JP3152740001</t>
  </si>
  <si>
    <t>2670 JT</t>
  </si>
  <si>
    <t>ABC-MART INC</t>
  </si>
  <si>
    <t>TW0002395001</t>
  </si>
  <si>
    <t>2395 TT</t>
  </si>
  <si>
    <t>ADVANTECH CO LTD</t>
  </si>
  <si>
    <t>TRAARCLK91H5</t>
  </si>
  <si>
    <t>ARCLK TI</t>
  </si>
  <si>
    <t>ARCELIK AS</t>
  </si>
  <si>
    <t>CNE1000001Y8</t>
  </si>
  <si>
    <t>2357 HK</t>
  </si>
  <si>
    <t>AVICHINA INDUSTRY &amp; TECH-H</t>
  </si>
  <si>
    <t>CNE100000221</t>
  </si>
  <si>
    <t>694 HK</t>
  </si>
  <si>
    <t>BEIJING CAPITAL INTL AIRPO-H</t>
  </si>
  <si>
    <t>TW0002385002</t>
  </si>
  <si>
    <t>2385 TT</t>
  </si>
  <si>
    <t>CHICONY ELECTRONICS CO LTD</t>
  </si>
  <si>
    <t>TREENKA00011</t>
  </si>
  <si>
    <t>ENKAI TI</t>
  </si>
  <si>
    <t>ENKA INSAAT VE SANAYI AS</t>
  </si>
  <si>
    <t>KYG450481083</t>
  </si>
  <si>
    <t>3389 HK</t>
  </si>
  <si>
    <t>HENGDELI HOLDINGS LTD</t>
  </si>
  <si>
    <t>PHY4466S1007</t>
  </si>
  <si>
    <t>JFC PM</t>
  </si>
  <si>
    <t>JOLLIBEE FOODS CORPORATION</t>
  </si>
  <si>
    <t>TW0003189007</t>
  </si>
  <si>
    <t>3189 TT</t>
  </si>
  <si>
    <t>KINSUS INTERCONNECT TECH</t>
  </si>
  <si>
    <t>US50218G2066</t>
  </si>
  <si>
    <t>LSRG LI</t>
  </si>
  <si>
    <t>LSR GROUP OJSC-GDR REGS</t>
  </si>
  <si>
    <t>JP3165690003</t>
  </si>
  <si>
    <t>8933 JT</t>
  </si>
  <si>
    <t>NTT URBAN DEVELOPMENT CORP</t>
  </si>
  <si>
    <t>TW0002834009</t>
  </si>
  <si>
    <t>2834 TT</t>
  </si>
  <si>
    <t>TAIWAN BUSINESS BANK</t>
  </si>
  <si>
    <t>BRTMARACNPA7</t>
  </si>
  <si>
    <t>TMAR5 BS</t>
  </si>
  <si>
    <t>TELEMAR NORTE LESTE SA-PR A</t>
  </si>
  <si>
    <t>INE476A01014</t>
  </si>
  <si>
    <t>CBK IS</t>
  </si>
  <si>
    <t>CANARA BANK</t>
  </si>
  <si>
    <t>TW0002392008</t>
  </si>
  <si>
    <t>2392 TT</t>
  </si>
  <si>
    <t>CHENG UEI PRECISION INDUSTRY</t>
  </si>
  <si>
    <t>CNE000000G70</t>
  </si>
  <si>
    <t>200039 CS</t>
  </si>
  <si>
    <t>CHINA INTL MARINE CONTAINE-B</t>
  </si>
  <si>
    <t>CNE1000002T6</t>
  </si>
  <si>
    <t>1055 HK</t>
  </si>
  <si>
    <t>CHINA SOUTHERN AIRLINES CO-H</t>
  </si>
  <si>
    <t>CNE100000304</t>
  </si>
  <si>
    <t>1072 HK</t>
  </si>
  <si>
    <t>DONGFANG ELECTRIC CORP LTD-H</t>
  </si>
  <si>
    <t>TH0834010009</t>
  </si>
  <si>
    <t>GLOW TB</t>
  </si>
  <si>
    <t>GLOW ENERGY PCL</t>
  </si>
  <si>
    <t>TREKOAL00014</t>
  </si>
  <si>
    <t>KOZAL TI</t>
  </si>
  <si>
    <t>KOZA ALTIN ISLETMELERI AS</t>
  </si>
  <si>
    <t>KR7010120004</t>
  </si>
  <si>
    <t>010120 KP</t>
  </si>
  <si>
    <t>LS INDUSTRIAL SYSTEMS</t>
  </si>
  <si>
    <t>HK1208013172</t>
  </si>
  <si>
    <t>1208 HK</t>
  </si>
  <si>
    <t>MINMETALS RESOURCES LTD</t>
  </si>
  <si>
    <t>TW0002915006</t>
  </si>
  <si>
    <t>2915 TT</t>
  </si>
  <si>
    <t>RUENTEX INDUSTRIES LTD</t>
  </si>
  <si>
    <t>CNE1000012B3</t>
  </si>
  <si>
    <t>2607 HK</t>
  </si>
  <si>
    <t>SHANGHAI PHARMACEUTICALS-H</t>
  </si>
  <si>
    <t>EGS48031C016</t>
  </si>
  <si>
    <t>ETEL EC</t>
  </si>
  <si>
    <t>TELECOM EGYPT</t>
  </si>
  <si>
    <t>ZAE000044897</t>
  </si>
  <si>
    <t>TKG SJ</t>
  </si>
  <si>
    <t>TELKOM SA LTD</t>
  </si>
  <si>
    <t>INE016A01026</t>
  </si>
  <si>
    <t>DABUR IS</t>
  </si>
  <si>
    <t>DABUR INDIA LTD</t>
  </si>
  <si>
    <t>EGS69101C011</t>
  </si>
  <si>
    <t>HRHO EC</t>
  </si>
  <si>
    <t>EFG-HERMES HOLDING SAE</t>
  </si>
  <si>
    <t>PHY272571498</t>
  </si>
  <si>
    <t>GLO PM</t>
  </si>
  <si>
    <t>GLOBE TELECOM INC</t>
  </si>
  <si>
    <t>BRGOLLACNPR4</t>
  </si>
  <si>
    <t>GOLL4 BS</t>
  </si>
  <si>
    <t>GOL LINHAS AEREAS - PREF</t>
  </si>
  <si>
    <t>KYG5427W1309</t>
  </si>
  <si>
    <t>2314 HK</t>
  </si>
  <si>
    <t>LEE &amp; MAN PAPER MANUFACTURIN</t>
  </si>
  <si>
    <t>EGS48011C018</t>
  </si>
  <si>
    <t>EMOB EC</t>
  </si>
  <si>
    <t>MOBINIL-EGYPTIAN MOBILE SERV</t>
  </si>
  <si>
    <t>TW0002379005</t>
  </si>
  <si>
    <t>2379 TT</t>
  </si>
  <si>
    <t>REALTEK SEMICONDUCTOR CORP</t>
  </si>
  <si>
    <t>CNE1000004C8</t>
  </si>
  <si>
    <t>338 HK</t>
  </si>
  <si>
    <t>SINOPEC SHANGHAI PETROCHEM-H</t>
  </si>
  <si>
    <t>ID1000102502</t>
  </si>
  <si>
    <t>EXCL IJ</t>
  </si>
  <si>
    <t>XL AXIATA TBK PT</t>
  </si>
  <si>
    <t>KR7000100008</t>
  </si>
  <si>
    <t>000100 KP</t>
  </si>
  <si>
    <t>YUHAN CORPORATION</t>
  </si>
  <si>
    <t>CNE1000001V4</t>
  </si>
  <si>
    <t>347 HK</t>
  </si>
  <si>
    <t>ANGANG STEEL CO LTD-H</t>
  </si>
  <si>
    <t>IL0010811243</t>
  </si>
  <si>
    <t>ESLT IT</t>
  </si>
  <si>
    <t>ELBIT SYSTEMS LTD</t>
  </si>
  <si>
    <t>MYL1082OO006</t>
  </si>
  <si>
    <t>HLFG MK</t>
  </si>
  <si>
    <t>HONG LEONG FINANCIAL GROUP</t>
  </si>
  <si>
    <t>KR7051911006</t>
  </si>
  <si>
    <t>051915 KP</t>
  </si>
  <si>
    <t>LG CHEM LTD-PREFERENCE</t>
  </si>
  <si>
    <t>MYL5186OO001</t>
  </si>
  <si>
    <t>MMHE MK</t>
  </si>
  <si>
    <t>MALAYSIA MARINE AND HEAVY EN</t>
  </si>
  <si>
    <t>TW0006286008</t>
  </si>
  <si>
    <t>6286 TT</t>
  </si>
  <si>
    <t>RICHTEK TECHNOLOGY CORP</t>
  </si>
  <si>
    <t>US87260R2013</t>
  </si>
  <si>
    <t>TMKS LI</t>
  </si>
  <si>
    <t>TMK-GDR REG S</t>
  </si>
  <si>
    <t>INE694A01020</t>
  </si>
  <si>
    <t>UT IS</t>
  </si>
  <si>
    <t>UNITECH LTD</t>
  </si>
  <si>
    <t>PLBH00000012</t>
  </si>
  <si>
    <t>BHW PW</t>
  </si>
  <si>
    <t>BANK HANDLOWY W WARSZAWIE SA</t>
  </si>
  <si>
    <t>INE084A01016</t>
  </si>
  <si>
    <t>BOI IS</t>
  </si>
  <si>
    <t>BANK OF INDIA</t>
  </si>
  <si>
    <t>MYL3395OO000</t>
  </si>
  <si>
    <t>BC MK</t>
  </si>
  <si>
    <t>BERJAYA CORP BHD</t>
  </si>
  <si>
    <t>TRECOLA00011</t>
  </si>
  <si>
    <t>CCOLA TI</t>
  </si>
  <si>
    <t>COCA-COLA ICECEK AS</t>
  </si>
  <si>
    <t>IL0010841281</t>
  </si>
  <si>
    <t>DLEKG IT</t>
  </si>
  <si>
    <t>DELEK GROUP LTD</t>
  </si>
  <si>
    <t>KR7001230002</t>
  </si>
  <si>
    <t>001230 KP</t>
  </si>
  <si>
    <t>DONGKUK STEEL MILL CO LTD</t>
  </si>
  <si>
    <t>EGS69082C013</t>
  </si>
  <si>
    <t>EKHO EC</t>
  </si>
  <si>
    <t>EGYPTIAN KUWAITI HOLDING CO</t>
  </si>
  <si>
    <t>TREEGYO00017</t>
  </si>
  <si>
    <t>EKGYO TI</t>
  </si>
  <si>
    <t>EMLAK KONUT GAYRIMENKUL YATI</t>
  </si>
  <si>
    <t>INE860A01027</t>
  </si>
  <si>
    <t>HCLT IS</t>
  </si>
  <si>
    <t>HCL TECHNOLOGIES LTD</t>
  </si>
  <si>
    <t>ID1000097405</t>
  </si>
  <si>
    <t>ISAT IJ</t>
  </si>
  <si>
    <t>INDOSAT TBK PT</t>
  </si>
  <si>
    <t>TW0001704005</t>
  </si>
  <si>
    <t>1704 TT</t>
  </si>
  <si>
    <t>LCY CHEMICAL CORP</t>
  </si>
  <si>
    <t>MYL5014OO005</t>
  </si>
  <si>
    <t>MAHB MK</t>
  </si>
  <si>
    <t>MALAYSIA AIRPORTS HLDGS BHD</t>
  </si>
  <si>
    <t>KR7037620002</t>
  </si>
  <si>
    <t>037620 KP</t>
  </si>
  <si>
    <t>MIRAE ASSET SECURITIES CO LT</t>
  </si>
  <si>
    <t>KR7012750006</t>
  </si>
  <si>
    <t>012750 KP</t>
  </si>
  <si>
    <t>S1 CORPORATION</t>
  </si>
  <si>
    <t>KYG781631059</t>
  </si>
  <si>
    <t>631 HK</t>
  </si>
  <si>
    <t>SANY HEAVY EQUIPMENT INTL</t>
  </si>
  <si>
    <t>INE275A01028</t>
  </si>
  <si>
    <t>SCS IS</t>
  </si>
  <si>
    <t>SATYAM COMPUTER SERVICES LTD</t>
  </si>
  <si>
    <t>BRSUZBACNPA3</t>
  </si>
  <si>
    <t>SUZB5 BS</t>
  </si>
  <si>
    <t>SUZANO PAPEL E CELULO-PREF A</t>
  </si>
  <si>
    <t>TRETAVH00018</t>
  </si>
  <si>
    <t>TAVHL TI</t>
  </si>
  <si>
    <t>TAV HAVALIMANLARI HOLDING AS</t>
  </si>
  <si>
    <t>JP3635400009</t>
  </si>
  <si>
    <t>3116 JT</t>
  </si>
  <si>
    <t>TOYOTA BOSHOKU CORP</t>
  </si>
  <si>
    <t>TW0002609005</t>
  </si>
  <si>
    <t>2609 TT</t>
  </si>
  <si>
    <t>YANG MING MARINE TRANSPORT</t>
  </si>
  <si>
    <t>MYL1818OO003</t>
  </si>
  <si>
    <t>BURSA MK</t>
  </si>
  <si>
    <t>BURSA MALAYSIA BHD</t>
  </si>
  <si>
    <t>TW0006005002</t>
  </si>
  <si>
    <t>6005 TT</t>
  </si>
  <si>
    <t>CAPITAL SECURITIES CORP</t>
  </si>
  <si>
    <t>TW0002362001</t>
  </si>
  <si>
    <t>2362 TT</t>
  </si>
  <si>
    <t>CLEVO COMPANY</t>
  </si>
  <si>
    <t>TW0002393006</t>
  </si>
  <si>
    <t>2393 TT</t>
  </si>
  <si>
    <t>EVERLIGHT ELECTRONICS CO LTD</t>
  </si>
  <si>
    <t>KR7036460004</t>
  </si>
  <si>
    <t>036460 KP</t>
  </si>
  <si>
    <t>KOREA GAS CORPORATION</t>
  </si>
  <si>
    <t>CNE100000FF3</t>
  </si>
  <si>
    <t>1618 HK</t>
  </si>
  <si>
    <t>METALLURGICAL CORP OF CHIN-H</t>
  </si>
  <si>
    <t>PHY6028G1361</t>
  </si>
  <si>
    <t>MBT PM</t>
  </si>
  <si>
    <t>METROPOLITAN BANK &amp; TRUST</t>
  </si>
  <si>
    <t>INE013A01015</t>
  </si>
  <si>
    <t>RCAPT IS</t>
  </si>
  <si>
    <t>RELIANCE CAPITAL LTD</t>
  </si>
  <si>
    <t>TRASISEW91Q3</t>
  </si>
  <si>
    <t>SISE TI</t>
  </si>
  <si>
    <t>TURK SISE VE CAM FABRIKALARI</t>
  </si>
  <si>
    <t>TW0002015005</t>
  </si>
  <si>
    <t>2015 TT</t>
  </si>
  <si>
    <t>FENG HSIN IRON &amp; STEEL CO</t>
  </si>
  <si>
    <t>TW0001434009</t>
  </si>
  <si>
    <t>1434 TT</t>
  </si>
  <si>
    <t>FORMOSA TAFFETA CO.</t>
  </si>
  <si>
    <t>GRS260333000</t>
  </si>
  <si>
    <t>HTO GA</t>
  </si>
  <si>
    <t>HELLENIC TELECOMMUN ORGANIZA</t>
  </si>
  <si>
    <t>KR7011070000</t>
  </si>
  <si>
    <t>011070 KP</t>
  </si>
  <si>
    <t>LG INNOTEK CO LTD</t>
  </si>
  <si>
    <t>KYG5636C1078</t>
  </si>
  <si>
    <t>3339 HK</t>
  </si>
  <si>
    <t>LONKING HOLDINGS LTD</t>
  </si>
  <si>
    <t>TW0002101003</t>
  </si>
  <si>
    <t>2101 TT</t>
  </si>
  <si>
    <t>NAN KANG RUBBER TIRE CO LTD</t>
  </si>
  <si>
    <t>TW0005483002</t>
  </si>
  <si>
    <t>5483 TT</t>
  </si>
  <si>
    <t>SINO-AMERICAN SILICON PRODUC</t>
  </si>
  <si>
    <t>BRTNLPACNOR3</t>
  </si>
  <si>
    <t>TNLP3 BS</t>
  </si>
  <si>
    <t>TELE NORTE LESTE PART</t>
  </si>
  <si>
    <t>TW0002006004</t>
  </si>
  <si>
    <t>2006 TT</t>
  </si>
  <si>
    <t>TUNG HO STEEL ENTERPRISE COR</t>
  </si>
  <si>
    <t>INE069A01017</t>
  </si>
  <si>
    <t>ABNL IS</t>
  </si>
  <si>
    <t>ADITYA BIRLA NUVO LTD</t>
  </si>
  <si>
    <t>IL0011015349</t>
  </si>
  <si>
    <t>CEL IT</t>
  </si>
  <si>
    <t>CELLCOM ISRAEL LTD</t>
  </si>
  <si>
    <t>TW0002542008</t>
  </si>
  <si>
    <t>2542 TT</t>
  </si>
  <si>
    <t>HIGHWEALTH CONSTRUCTION CORP</t>
  </si>
  <si>
    <t>KR7064420003</t>
  </si>
  <si>
    <t>064420 KP</t>
  </si>
  <si>
    <t>KP CHEMICAL CORP</t>
  </si>
  <si>
    <t>TW0009945006</t>
  </si>
  <si>
    <t>9945 TT</t>
  </si>
  <si>
    <t>RUENTEX DEVELOPMENT CO LTD</t>
  </si>
  <si>
    <t>TW0001227007</t>
  </si>
  <si>
    <t>1227 TT</t>
  </si>
  <si>
    <t>STANDARD FOODS CORP</t>
  </si>
  <si>
    <t>EGS691S1C011</t>
  </si>
  <si>
    <t>TMGH EC</t>
  </si>
  <si>
    <t>T M G HOLDING</t>
  </si>
  <si>
    <t>TRATHYAO91M5</t>
  </si>
  <si>
    <t>THYAO TI</t>
  </si>
  <si>
    <t>TURK HAVA YOLLARI AO</t>
  </si>
  <si>
    <t>TW0002606001</t>
  </si>
  <si>
    <t>2606 TT</t>
  </si>
  <si>
    <t>U-MING MARINE TRANSPORT CORP</t>
  </si>
  <si>
    <t>ID1000106602</t>
  </si>
  <si>
    <t>ANTM IJ</t>
  </si>
  <si>
    <t>ANEKA TAMBANG TBK PT</t>
  </si>
  <si>
    <t>KYG126521064</t>
  </si>
  <si>
    <t>3998 HK</t>
  </si>
  <si>
    <t>BOSIDENG INTL HLDGS LTD</t>
  </si>
  <si>
    <t>KYG215AT1023</t>
  </si>
  <si>
    <t>1333 HK</t>
  </si>
  <si>
    <t>CHINA ZHONGWANG HOLDINGS LTD</t>
  </si>
  <si>
    <t>MYL2291OO002</t>
  </si>
  <si>
    <t>GENP MK</t>
  </si>
  <si>
    <t>GENTING PLANTATIONS BHD</t>
  </si>
  <si>
    <t>BMG8162K1137</t>
  </si>
  <si>
    <t>460 HK</t>
  </si>
  <si>
    <t>SIHUAN PHARMACEUTICAL HLDGS</t>
  </si>
  <si>
    <t>INE628A01036</t>
  </si>
  <si>
    <t>UNTP IS</t>
  </si>
  <si>
    <t>UNITED PHOSPHORUS LTD</t>
  </si>
  <si>
    <t>MYL2194OO008</t>
  </si>
  <si>
    <t>MMC MK</t>
  </si>
  <si>
    <t>MMC CORP BHD</t>
  </si>
  <si>
    <t>EGS693V1C014</t>
  </si>
  <si>
    <t>OTMT EC</t>
  </si>
  <si>
    <t>ORASCOM TELECOM MEDIA AND TE</t>
  </si>
  <si>
    <t>KR7028670008</t>
  </si>
  <si>
    <t>028670 KP</t>
  </si>
  <si>
    <t>STX PAN OCEAN CO LTD</t>
  </si>
  <si>
    <t>TW0002371002</t>
  </si>
  <si>
    <t>2371 TT</t>
  </si>
  <si>
    <t>TATUNG CO LTD</t>
  </si>
  <si>
    <t>CNE0000002M3</t>
  </si>
  <si>
    <t>200012 CS</t>
  </si>
  <si>
    <t>CSG HOLDING CO LTD - B</t>
  </si>
  <si>
    <t>TW0005522007</t>
  </si>
  <si>
    <t>5522 TT</t>
  </si>
  <si>
    <t>FARGLORY LAND DEVELOPMENT CO</t>
  </si>
  <si>
    <t>TRAOTOSN91H6</t>
  </si>
  <si>
    <t>FROTO TI</t>
  </si>
  <si>
    <t>FORD OTOMOTIV SANAYI AS</t>
  </si>
  <si>
    <t>TW0002615002</t>
  </si>
  <si>
    <t>2615 TT</t>
  </si>
  <si>
    <t>WAN HAI LINES LTD</t>
  </si>
  <si>
    <t>CNE100000114</t>
  </si>
  <si>
    <t>3993 HK</t>
  </si>
  <si>
    <t>CHINA MOLYBDENUM CO LTD-H</t>
  </si>
  <si>
    <t>TW0002204005</t>
  </si>
  <si>
    <t>2204 TT</t>
  </si>
  <si>
    <t>CHINA MOTOR CORP</t>
  </si>
  <si>
    <t>KYG211871028</t>
  </si>
  <si>
    <t>1101 HK</t>
  </si>
  <si>
    <t>CHINA RONGSHENG HEAVY INDUST</t>
  </si>
  <si>
    <t>TW0001717007</t>
  </si>
  <si>
    <t>1717 TT</t>
  </si>
  <si>
    <t>ETERNAL CHEMICAL CO LTD</t>
  </si>
  <si>
    <t>TW0006244007</t>
  </si>
  <si>
    <t>6244 TT</t>
  </si>
  <si>
    <t>MOTECH INDUSTRIES INC</t>
  </si>
  <si>
    <t>IL0010834849</t>
  </si>
  <si>
    <t>PTNR IT</t>
  </si>
  <si>
    <t>PARTNER COMMUNICATIONS CO</t>
  </si>
  <si>
    <t>INE140A01024</t>
  </si>
  <si>
    <t>PIHC IS</t>
  </si>
  <si>
    <t>PIRAMAL HEALTHCARE LTD</t>
  </si>
  <si>
    <t>BMG8403G1033</t>
  </si>
  <si>
    <t>297 HK</t>
  </si>
  <si>
    <t>SINOFERT HOLDINGS LTD</t>
  </si>
  <si>
    <t>MX01UR000007</t>
  </si>
  <si>
    <t>URBI* MM</t>
  </si>
  <si>
    <t>URBI DESARROLLOS URBANOS SAB</t>
  </si>
  <si>
    <t>PLBIG0000016</t>
  </si>
  <si>
    <t>MIL PW</t>
  </si>
  <si>
    <t>BANK MILLENNIUM SA</t>
  </si>
  <si>
    <t>PLENEA000013</t>
  </si>
  <si>
    <t>ENA PW</t>
  </si>
  <si>
    <t>ENEA SA</t>
  </si>
  <si>
    <t>PLLOTOS00025</t>
  </si>
  <si>
    <t>LTS PW</t>
  </si>
  <si>
    <t>GRUPA LOTOS SA</t>
  </si>
  <si>
    <t>TW0002707007</t>
  </si>
  <si>
    <t>2707 TT</t>
  </si>
  <si>
    <t>FORMOSA INTERNATIONAL HOTELS</t>
  </si>
  <si>
    <t>INE776C01039</t>
  </si>
  <si>
    <t>GMRI IS</t>
  </si>
  <si>
    <t>GMR INFRASTRUCTURE LTD</t>
  </si>
  <si>
    <t>TW0002451002</t>
  </si>
  <si>
    <t>2451 TT</t>
  </si>
  <si>
    <t>TRANSCEND INFORMATION INC</t>
  </si>
  <si>
    <t>KYG2112Y1098</t>
  </si>
  <si>
    <t>3818 HK</t>
  </si>
  <si>
    <t>CHINA DONGXIANG GROUP CO</t>
  </si>
  <si>
    <t>GB00B5SXPF57</t>
  </si>
  <si>
    <t>ESSR LN</t>
  </si>
  <si>
    <t>ESSAR ENERGY PLC</t>
  </si>
  <si>
    <t>PLTVN0000017</t>
  </si>
  <si>
    <t>TVN PW</t>
  </si>
  <si>
    <t>TVN SA</t>
  </si>
  <si>
    <t>TREAYKB00014</t>
  </si>
  <si>
    <t>ASYAB TI</t>
  </si>
  <si>
    <t>ASYA KATILIM BANKASI AS</t>
  </si>
  <si>
    <t>INE095A01012</t>
  </si>
  <si>
    <t>IIB IS</t>
  </si>
  <si>
    <t>INDUSIND BANK LTD</t>
  </si>
  <si>
    <t>TW0003474003</t>
  </si>
  <si>
    <t>3474 TT</t>
  </si>
  <si>
    <t>INOTERA MEMORIES INC</t>
  </si>
  <si>
    <t>TW0008046004</t>
  </si>
  <si>
    <t>8046 TT</t>
  </si>
  <si>
    <t>NAN YA PRINTED CIRCUIT BOARD</t>
  </si>
  <si>
    <t>EGS60081C014</t>
  </si>
  <si>
    <t>NSGB EC</t>
  </si>
  <si>
    <t>NATIONAL SOCIETE GENERAL</t>
  </si>
  <si>
    <t>PLGTC0000037</t>
  </si>
  <si>
    <t>GTC PW</t>
  </si>
  <si>
    <t>GLOBE TRADE CENTRE SA</t>
  </si>
  <si>
    <t>INE040H01021</t>
  </si>
  <si>
    <t>SUEL IS</t>
  </si>
  <si>
    <t>SUZLON ENERGY LTD</t>
  </si>
  <si>
    <t>JP3167640006</t>
  </si>
  <si>
    <t>6665 JT</t>
  </si>
  <si>
    <t>ELPIDA MEMORY INC</t>
  </si>
  <si>
    <t>Rend att TATTICI</t>
  </si>
  <si>
    <t>LB</t>
  </si>
  <si>
    <t>AAS</t>
  </si>
  <si>
    <t>UB</t>
  </si>
  <si>
    <t>PORTAFOGLIO</t>
  </si>
  <si>
    <t>RISKY ASSETS</t>
  </si>
  <si>
    <t>RE-VAR (cl=95%)</t>
  </si>
  <si>
    <r>
      <t xml:space="preserve">s </t>
    </r>
    <r>
      <rPr>
        <b/>
        <sz val="10"/>
        <rFont val="Bell MT"/>
        <family val="1"/>
      </rPr>
      <t>STRAT</t>
    </r>
  </si>
  <si>
    <t>ASSET CLASSES</t>
  </si>
  <si>
    <t>Obbl Emerg. Markets</t>
  </si>
  <si>
    <t>fiducia</t>
  </si>
  <si>
    <t>Pesi</t>
  </si>
  <si>
    <t>ASSET CLASS</t>
  </si>
  <si>
    <t>Soglia di SIGMA</t>
  </si>
  <si>
    <t>Soglia di ReVaR</t>
  </si>
  <si>
    <r>
      <t xml:space="preserve">WD CITIGROUP WGBI WORLD ALL MATS: </t>
    </r>
    <r>
      <rPr>
        <sz val="11"/>
        <color rgb="FFFF0000"/>
        <rFont val="Calibri"/>
        <family val="2"/>
        <scheme val="minor"/>
      </rPr>
      <t>TOTAL RETURN HEDGED - (E)</t>
    </r>
  </si>
  <si>
    <r>
      <t xml:space="preserve">WD CITIGROUP WGBI WORLD ALL MATS: </t>
    </r>
    <r>
      <rPr>
        <sz val="11"/>
        <color rgb="FFFF0000"/>
        <rFont val="Calibri"/>
        <family val="2"/>
        <scheme val="minor"/>
      </rPr>
      <t>TOTAL RETURN - (E)</t>
    </r>
  </si>
  <si>
    <r>
      <t>CGBI WGBI EMU ALL MATS. (E)</t>
    </r>
    <r>
      <rPr>
        <sz val="11"/>
        <color rgb="FFFF0000"/>
        <rFont val="Calibri"/>
        <family val="2"/>
        <scheme val="minor"/>
      </rPr>
      <t xml:space="preserve"> - TOT RETURN IND</t>
    </r>
  </si>
  <si>
    <t>Sigma mensili</t>
  </si>
  <si>
    <r>
      <t xml:space="preserve">WD CITIGROUP WGBI WORLD ALL MATS: </t>
    </r>
    <r>
      <rPr>
        <sz val="10"/>
        <color rgb="FFFF0000"/>
        <rFont val="Calibri"/>
        <family val="2"/>
        <scheme val="minor"/>
      </rPr>
      <t>TOTAL RETURN HEDGED - (E)</t>
    </r>
  </si>
  <si>
    <r>
      <t xml:space="preserve">WD CITIGROUP WGBI WORLD ALL MATS: </t>
    </r>
    <r>
      <rPr>
        <sz val="10"/>
        <color rgb="FFFF0000"/>
        <rFont val="Calibri"/>
        <family val="2"/>
        <scheme val="minor"/>
      </rPr>
      <t>TOTAL RETURN - (E)</t>
    </r>
  </si>
  <si>
    <r>
      <t>CGBI WGBI EMU ALL MATS. (E)</t>
    </r>
    <r>
      <rPr>
        <sz val="10"/>
        <color rgb="FFFF0000"/>
        <rFont val="Calibri"/>
        <family val="2"/>
        <scheme val="minor"/>
      </rPr>
      <t xml:space="preserve"> - TOT RETURN IND</t>
    </r>
  </si>
  <si>
    <r>
      <t xml:space="preserve">MSCI USA </t>
    </r>
    <r>
      <rPr>
        <sz val="11"/>
        <color rgb="FFFF0000"/>
        <rFont val="Calibri"/>
        <family val="2"/>
        <scheme val="minor"/>
      </rPr>
      <t>€</t>
    </r>
  </si>
  <si>
    <r>
      <t xml:space="preserve">MSCI USA </t>
    </r>
    <r>
      <rPr>
        <sz val="11"/>
        <color rgb="FFFF0000"/>
        <rFont val="Calibri"/>
        <family val="2"/>
        <scheme val="minor"/>
      </rPr>
      <t>$</t>
    </r>
  </si>
  <si>
    <r>
      <t xml:space="preserve">MSCI USA </t>
    </r>
    <r>
      <rPr>
        <sz val="11"/>
        <color rgb="FFFF0000"/>
        <rFont val="Calibri"/>
        <family val="2"/>
        <scheme val="minor"/>
      </rPr>
      <t>HEDGED €</t>
    </r>
  </si>
  <si>
    <t>€/$</t>
  </si>
  <si>
    <t>correl az USA e Cambio</t>
  </si>
  <si>
    <t>Sigma Mensili</t>
  </si>
  <si>
    <t>E(R) strategico</t>
  </si>
  <si>
    <t>meno della metà del peso di Apple</t>
  </si>
  <si>
    <t>Bofa ML Euro 0-1 anni</t>
  </si>
  <si>
    <t>Bofa ML Obbl Emergente</t>
  </si>
  <si>
    <t>cov</t>
  </si>
  <si>
    <t>Bofa ML Obbl. Euro</t>
  </si>
  <si>
    <t>Bofa ML Obbl. Globale</t>
  </si>
  <si>
    <t>min</t>
  </si>
  <si>
    <t>MAX</t>
  </si>
  <si>
    <t>corr</t>
  </si>
  <si>
    <t>Bofa ML Bond Euro 1-3 Y</t>
  </si>
  <si>
    <t>Asset Classes</t>
  </si>
  <si>
    <t>COMPOSIZIONE DEI PORTAFOGLI NAIVE</t>
  </si>
  <si>
    <t>Monetario Area €</t>
  </si>
  <si>
    <t>Porzione Azionaria</t>
  </si>
  <si>
    <t>Obbl € MLT</t>
  </si>
  <si>
    <t>Global Bond Dev Mkts</t>
  </si>
  <si>
    <t>Obbl Corp. High Yield</t>
  </si>
  <si>
    <t>Az Emerg. Markets</t>
  </si>
  <si>
    <t>Opportunities</t>
  </si>
  <si>
    <t>Tassi di interesse in €</t>
  </si>
  <si>
    <t>Valute estere forti</t>
  </si>
  <si>
    <t>Spread bond basso rating</t>
  </si>
  <si>
    <t>-</t>
  </si>
  <si>
    <t>+</t>
  </si>
  <si>
    <t>++</t>
  </si>
  <si>
    <t>AAS Naive</t>
  </si>
  <si>
    <t>Az Europa</t>
  </si>
  <si>
    <t>Az Nord America</t>
  </si>
  <si>
    <t>Az  Pacifico</t>
  </si>
  <si>
    <t>Money Market Area €</t>
  </si>
  <si>
    <t>Bond Area € Short Term</t>
  </si>
  <si>
    <t>Bond Area € All Maturities</t>
  </si>
  <si>
    <t>Bond € Corporate</t>
  </si>
  <si>
    <t>Bond Global</t>
  </si>
  <si>
    <t>Bond Global HY</t>
  </si>
  <si>
    <t>Bond Emerging Mkts</t>
  </si>
  <si>
    <t>Equity Europe</t>
  </si>
  <si>
    <t>Equity North America</t>
  </si>
  <si>
    <t>Equity Pacific</t>
  </si>
  <si>
    <t>Equity Emerging Markets</t>
  </si>
  <si>
    <t>Flexible Funds low risk</t>
  </si>
  <si>
    <t>Flexible Funds medium-high risk</t>
  </si>
  <si>
    <t>Metaportfolio (Banca Media del Centro Italia)</t>
  </si>
  <si>
    <t>Obbl € Short Term (1-3 yrs)</t>
  </si>
  <si>
    <t>AAT</t>
  </si>
  <si>
    <r>
      <t xml:space="preserve">s </t>
    </r>
    <r>
      <rPr>
        <b/>
        <sz val="10"/>
        <rFont val="Times New Roman"/>
        <family val="1"/>
      </rPr>
      <t>Tatt</t>
    </r>
  </si>
  <si>
    <t>PESI Tatt- PESI Strat</t>
  </si>
  <si>
    <t>MKT NEUTR</t>
  </si>
  <si>
    <t>OT/Toll Risk</t>
  </si>
  <si>
    <t>Rendimento Target (R*)</t>
  </si>
  <si>
    <t>Portafoglio</t>
  </si>
  <si>
    <t>Equ Emerg. Markets</t>
  </si>
  <si>
    <t>Equ  Pacific</t>
  </si>
  <si>
    <t>Equ North America</t>
  </si>
  <si>
    <t>Equ Europe</t>
  </si>
  <si>
    <t>Bond Emerg. Markets</t>
  </si>
  <si>
    <t>Bond Corp. High Yield</t>
  </si>
  <si>
    <t>Bond € MLT</t>
  </si>
  <si>
    <t>Bond € Short Term</t>
  </si>
  <si>
    <t>Money Mkt euro</t>
  </si>
  <si>
    <t>Upper Bounds</t>
  </si>
  <si>
    <t>Lower Bounds</t>
  </si>
  <si>
    <t>COV</t>
  </si>
  <si>
    <t>Fund Manager 1</t>
  </si>
  <si>
    <t>Fund Manager 2</t>
  </si>
  <si>
    <t>Fund Manager 3</t>
  </si>
  <si>
    <t>View Finale</t>
  </si>
  <si>
    <t>Liquidità in €</t>
  </si>
  <si>
    <t>=</t>
  </si>
  <si>
    <t>Neutrale</t>
  </si>
  <si>
    <t>Obbligazionario Globale</t>
  </si>
  <si>
    <t>Obbligazionario Paesi Emergenti</t>
  </si>
  <si>
    <t>Positiva</t>
  </si>
  <si>
    <t>Obbligazionario Euro Corporate</t>
  </si>
  <si>
    <t>Obbligazionario Globale High Yield</t>
  </si>
  <si>
    <t>Obbligazionario Euro BT</t>
  </si>
  <si>
    <t>Obbligazionario Euro MLT</t>
  </si>
  <si>
    <t xml:space="preserve">Negativa </t>
  </si>
  <si>
    <t>Azionario Europa</t>
  </si>
  <si>
    <t>Azionario Pacifico</t>
  </si>
  <si>
    <t>Azionario Paesi Emergenti</t>
  </si>
  <si>
    <t>Azionario Nord America</t>
  </si>
  <si>
    <t>Flessibili Bassa Volatilità</t>
  </si>
  <si>
    <t>Flessibili Medio-Alta Volatilità</t>
  </si>
  <si>
    <t>Commodities</t>
  </si>
  <si>
    <t>Macro Asset Class</t>
  </si>
  <si>
    <t>Monetario</t>
  </si>
  <si>
    <t>Obbligazionario</t>
  </si>
  <si>
    <t>Azionario</t>
  </si>
  <si>
    <t>Flessibili</t>
  </si>
  <si>
    <t>Ticker dell'emittente</t>
  </si>
  <si>
    <t>Nome</t>
  </si>
  <si>
    <t>Settore</t>
  </si>
  <si>
    <t>Valore di mercato</t>
  </si>
  <si>
    <t>Ponderazione (%)</t>
  </si>
  <si>
    <t>Area Geografica</t>
  </si>
  <si>
    <t>Mercato di quotazione</t>
  </si>
  <si>
    <t>Valuta</t>
  </si>
  <si>
    <t>AAPL</t>
  </si>
  <si>
    <t>IT</t>
  </si>
  <si>
    <t>Stati Uniti</t>
  </si>
  <si>
    <t>NASDAQ</t>
  </si>
  <si>
    <t>MSFT</t>
  </si>
  <si>
    <t>AMZN</t>
  </si>
  <si>
    <t>AMAZON COM INC</t>
  </si>
  <si>
    <t>Consumi Discrezionali</t>
  </si>
  <si>
    <t>NVDA</t>
  </si>
  <si>
    <t>NDIA</t>
  </si>
  <si>
    <t>ISHARES MSCI INDIA UCITS ETF</t>
  </si>
  <si>
    <t>Finanziari</t>
  </si>
  <si>
    <t>Irlanda</t>
  </si>
  <si>
    <t>London Stock Exchange</t>
  </si>
  <si>
    <t>GOOGL</t>
  </si>
  <si>
    <t>ALPHABET INC CLASS A</t>
  </si>
  <si>
    <t>Comunicazione</t>
  </si>
  <si>
    <t>GOOG</t>
  </si>
  <si>
    <t>ALPHABET INC CLASS C</t>
  </si>
  <si>
    <t>TSLA</t>
  </si>
  <si>
    <t>TESLA INC</t>
  </si>
  <si>
    <t>META</t>
  </si>
  <si>
    <t>META PLATFORMS INC CLASS A</t>
  </si>
  <si>
    <t>BRKB</t>
  </si>
  <si>
    <t>BERKSHIRE HATHAWAY INC CLASS B</t>
  </si>
  <si>
    <t>New York Stock Exchange Inc.</t>
  </si>
  <si>
    <t>LLY</t>
  </si>
  <si>
    <t>ELI LILLY</t>
  </si>
  <si>
    <t>Salute</t>
  </si>
  <si>
    <t>UNH</t>
  </si>
  <si>
    <t>XOM</t>
  </si>
  <si>
    <t>Energia</t>
  </si>
  <si>
    <t>JPM</t>
  </si>
  <si>
    <t>TAIWAN SEMICONDUCTOR MANUFACTURING</t>
  </si>
  <si>
    <t>Taiwan</t>
  </si>
  <si>
    <t>Taiwan Stock Exchange</t>
  </si>
  <si>
    <t>V</t>
  </si>
  <si>
    <t>VISA INC CLASS A</t>
  </si>
  <si>
    <t>JNJ</t>
  </si>
  <si>
    <t>4BRZ</t>
  </si>
  <si>
    <t>ISHARES MSCI BRAZIL UCITS ET USDHA</t>
  </si>
  <si>
    <t>Germania</t>
  </si>
  <si>
    <t>Xetra</t>
  </si>
  <si>
    <t>PG</t>
  </si>
  <si>
    <t>PROCTER &amp; GAMBLE</t>
  </si>
  <si>
    <t>Generi di largo consumo</t>
  </si>
  <si>
    <t>MA</t>
  </si>
  <si>
    <t>MASTERCARD INC CLASS A</t>
  </si>
  <si>
    <t>AVGO</t>
  </si>
  <si>
    <t>BROADCOM INC</t>
  </si>
  <si>
    <t>HD</t>
  </si>
  <si>
    <t>NESN</t>
  </si>
  <si>
    <t>NESTLE SA</t>
  </si>
  <si>
    <t>Svizzera</t>
  </si>
  <si>
    <t>SIX Swiss Exchange</t>
  </si>
  <si>
    <t>NOVO NORDISK CLASS B</t>
  </si>
  <si>
    <t>Danimarca</t>
  </si>
  <si>
    <t>Omx Nordic Exchange Copenhagen A/S</t>
  </si>
  <si>
    <t>CVX</t>
  </si>
  <si>
    <t>CNYA</t>
  </si>
  <si>
    <t>ISH MSCI CHINA A ETF USD ACC</t>
  </si>
  <si>
    <t>Cina</t>
  </si>
  <si>
    <t>Hong Kong Exchanges And Clearing Ltd</t>
  </si>
  <si>
    <t>MRK</t>
  </si>
  <si>
    <t>MERCK &amp; CO INC</t>
  </si>
  <si>
    <t>IKSA</t>
  </si>
  <si>
    <t>ISHARES MSCI SAUDI ARABIA CAPPED</t>
  </si>
  <si>
    <t>ABBV</t>
  </si>
  <si>
    <t>ABBVIE INC</t>
  </si>
  <si>
    <t>ASML</t>
  </si>
  <si>
    <t>Paesi Bassi</t>
  </si>
  <si>
    <t>Euronext Amsterdam</t>
  </si>
  <si>
    <t>ADBE</t>
  </si>
  <si>
    <t>ADOBE INC</t>
  </si>
  <si>
    <t>SAMSUNG ELECTRONICS LTD</t>
  </si>
  <si>
    <t>Corea</t>
  </si>
  <si>
    <t>Korea Exchange (Stock Market)</t>
  </si>
  <si>
    <t>PEP</t>
  </si>
  <si>
    <t>WMT</t>
  </si>
  <si>
    <t>WALMART INC</t>
  </si>
  <si>
    <t>COST</t>
  </si>
  <si>
    <t>CSCO</t>
  </si>
  <si>
    <t>KO</t>
  </si>
  <si>
    <t>COCA-COLA</t>
  </si>
  <si>
    <t>CRM</t>
  </si>
  <si>
    <t>SALESFORCE INC</t>
  </si>
  <si>
    <t>MC</t>
  </si>
  <si>
    <t>LVMH</t>
  </si>
  <si>
    <t>Francia</t>
  </si>
  <si>
    <t>Nyse Euronext - Euronext Paris</t>
  </si>
  <si>
    <t>SHEL</t>
  </si>
  <si>
    <t>SHELL PLC</t>
  </si>
  <si>
    <t>Regno unito</t>
  </si>
  <si>
    <t>GBP</t>
  </si>
  <si>
    <t>ROG</t>
  </si>
  <si>
    <t>ROCHE HOLDING PAR AG</t>
  </si>
  <si>
    <t>AZN</t>
  </si>
  <si>
    <t>NOVN</t>
  </si>
  <si>
    <t>NOVARTIS AG</t>
  </si>
  <si>
    <t>ORCL</t>
  </si>
  <si>
    <t>TMO</t>
  </si>
  <si>
    <t>ACN</t>
  </si>
  <si>
    <t>ACCENTURE PLC CLASS A</t>
  </si>
  <si>
    <t>MCD</t>
  </si>
  <si>
    <t>MCDONALDS CORP</t>
  </si>
  <si>
    <t>BAC</t>
  </si>
  <si>
    <t>LIN</t>
  </si>
  <si>
    <t>LINDE PLC</t>
  </si>
  <si>
    <t>Materiali</t>
  </si>
  <si>
    <t>ALIBABA GROUP HOLDING LTD</t>
  </si>
  <si>
    <t>NFLX</t>
  </si>
  <si>
    <t>Giappone</t>
  </si>
  <si>
    <t>Tokyo Stock Exchange</t>
  </si>
  <si>
    <t>CMCSA</t>
  </si>
  <si>
    <t>COMCAST CORP CLASS A</t>
  </si>
  <si>
    <t>PFE</t>
  </si>
  <si>
    <t>ABT</t>
  </si>
  <si>
    <t>AMD</t>
  </si>
  <si>
    <t>ADVANCED MICRO DEVICES INC</t>
  </si>
  <si>
    <t>DHR</t>
  </si>
  <si>
    <t>INTU</t>
  </si>
  <si>
    <t>INTC</t>
  </si>
  <si>
    <t>INTEL CORPORATION CORP</t>
  </si>
  <si>
    <t>WFC</t>
  </si>
  <si>
    <t>WELLS FARGO</t>
  </si>
  <si>
    <t>TXN</t>
  </si>
  <si>
    <t>TEXAS INSTRUMENT INC</t>
  </si>
  <si>
    <t>LOW</t>
  </si>
  <si>
    <t>LOWES COMPANIES INC</t>
  </si>
  <si>
    <t>CAT</t>
  </si>
  <si>
    <t>Industriali</t>
  </si>
  <si>
    <t>HSBA</t>
  </si>
  <si>
    <t>TTE</t>
  </si>
  <si>
    <t>TOTALENERGIES</t>
  </si>
  <si>
    <t>SAP</t>
  </si>
  <si>
    <t>DIS</t>
  </si>
  <si>
    <t>WALT DISNEY</t>
  </si>
  <si>
    <t>VZ</t>
  </si>
  <si>
    <t>PM</t>
  </si>
  <si>
    <t>PHILIP MORRIS INTERNATIONAL INC</t>
  </si>
  <si>
    <t>BHP</t>
  </si>
  <si>
    <t>BHP GROUP LTD</t>
  </si>
  <si>
    <t>Australia</t>
  </si>
  <si>
    <t>Asx - All Markets</t>
  </si>
  <si>
    <t>AMGN</t>
  </si>
  <si>
    <t>SPGI</t>
  </si>
  <si>
    <t>S&amp;P GLOBAL INC</t>
  </si>
  <si>
    <t>ULVR</t>
  </si>
  <si>
    <t>NEE</t>
  </si>
  <si>
    <t>Imprese di servizi di pubblica utilità</t>
  </si>
  <si>
    <t>AMAT</t>
  </si>
  <si>
    <t>APPLIED MATERIAL INC</t>
  </si>
  <si>
    <t>BMY</t>
  </si>
  <si>
    <t>BRISTOL MYERS SQUIBB</t>
  </si>
  <si>
    <t>UNP</t>
  </si>
  <si>
    <t>IBM</t>
  </si>
  <si>
    <t>INTERNATIONAL BUSINESS MACHINES CO</t>
  </si>
  <si>
    <t>BKNG</t>
  </si>
  <si>
    <t>BOOKING HOLDINGS INC</t>
  </si>
  <si>
    <t>RTX</t>
  </si>
  <si>
    <t>RTX CORP</t>
  </si>
  <si>
    <t>HON</t>
  </si>
  <si>
    <t>RY</t>
  </si>
  <si>
    <t>Canada</t>
  </si>
  <si>
    <t>Toronto Stock Exchange</t>
  </si>
  <si>
    <t>SAN</t>
  </si>
  <si>
    <t>SANOFI SA</t>
  </si>
  <si>
    <t>NKE</t>
  </si>
  <si>
    <t>NIKE INC CLASS B</t>
  </si>
  <si>
    <t>NOW</t>
  </si>
  <si>
    <t>SERVICENOW INC</t>
  </si>
  <si>
    <t>GE</t>
  </si>
  <si>
    <t>QCOM</t>
  </si>
  <si>
    <t>DE</t>
  </si>
  <si>
    <t>DEERE</t>
  </si>
  <si>
    <t>BA</t>
  </si>
  <si>
    <t>BOEING</t>
  </si>
  <si>
    <t>SIE</t>
  </si>
  <si>
    <t>SIEMENS N AG</t>
  </si>
  <si>
    <t>UPS</t>
  </si>
  <si>
    <t>UNITED PARCEL SERVICE INC CLASS B</t>
  </si>
  <si>
    <t>BP.</t>
  </si>
  <si>
    <t>SONY GROUP CORP</t>
  </si>
  <si>
    <t>MS</t>
  </si>
  <si>
    <t>SBUX</t>
  </si>
  <si>
    <t>PLD</t>
  </si>
  <si>
    <t>PROLOGIS REIT INC</t>
  </si>
  <si>
    <t>Immobili</t>
  </si>
  <si>
    <t>CBA</t>
  </si>
  <si>
    <t>COMMONWEALTH BANK OF AUSTRALIA</t>
  </si>
  <si>
    <t>OR</t>
  </si>
  <si>
    <t>LOREAL SA</t>
  </si>
  <si>
    <t>TD</t>
  </si>
  <si>
    <t>TORONTO DOMINION</t>
  </si>
  <si>
    <t>TJX</t>
  </si>
  <si>
    <t>TJX INC</t>
  </si>
  <si>
    <t>REGN</t>
  </si>
  <si>
    <t>REGENERON PHARMACEUTICALS INC</t>
  </si>
  <si>
    <t>ELV</t>
  </si>
  <si>
    <t>ELEVANCE HEALTH INC</t>
  </si>
  <si>
    <t>Hong Kong</t>
  </si>
  <si>
    <t>GS</t>
  </si>
  <si>
    <t>AUTOMATIC DATA PROCESSING INC</t>
  </si>
  <si>
    <t>ISRG</t>
  </si>
  <si>
    <t>LMT</t>
  </si>
  <si>
    <t>MDT</t>
  </si>
  <si>
    <t>MEDTRONIC PLC</t>
  </si>
  <si>
    <t>AXP</t>
  </si>
  <si>
    <t>AMERICAN EXPRESS</t>
  </si>
  <si>
    <t>ALV</t>
  </si>
  <si>
    <t>ALLIANZ</t>
  </si>
  <si>
    <t>T</t>
  </si>
  <si>
    <t>UBSG</t>
  </si>
  <si>
    <t>UBS GROUP AG</t>
  </si>
  <si>
    <t>MMC</t>
  </si>
  <si>
    <t>MARSH &amp; MCLENNAN INC</t>
  </si>
  <si>
    <t>BLK</t>
  </si>
  <si>
    <t>DGE</t>
  </si>
  <si>
    <t>SYK</t>
  </si>
  <si>
    <t>LRCX</t>
  </si>
  <si>
    <t>VRTX</t>
  </si>
  <si>
    <t>MITSUBISHI UFJ FINANCIAL GROUP INC</t>
  </si>
  <si>
    <t>GILD</t>
  </si>
  <si>
    <t>ZTS</t>
  </si>
  <si>
    <t>ZOETIS INC CLASS A</t>
  </si>
  <si>
    <t>SU</t>
  </si>
  <si>
    <t>SCHNEIDER ELECTRIC</t>
  </si>
  <si>
    <t>ETN</t>
  </si>
  <si>
    <t>EATON PLC</t>
  </si>
  <si>
    <t>AI</t>
  </si>
  <si>
    <t>LAIR LIQUIDE SOCIETE ANONYME POUR</t>
  </si>
  <si>
    <t>ADI</t>
  </si>
  <si>
    <t>CI</t>
  </si>
  <si>
    <t>CIGNA</t>
  </si>
  <si>
    <t>MDLZ</t>
  </si>
  <si>
    <t>MONDELEZ INTERNATIONAL INC CLASS A</t>
  </si>
  <si>
    <t>CSL</t>
  </si>
  <si>
    <t>SCHW</t>
  </si>
  <si>
    <t>CHARLES SCHWAB CORP</t>
  </si>
  <si>
    <t>AIR</t>
  </si>
  <si>
    <t>AIRBUS GROUP</t>
  </si>
  <si>
    <t>CVS</t>
  </si>
  <si>
    <t>CVS HEALTH CORP</t>
  </si>
  <si>
    <t>UBER</t>
  </si>
  <si>
    <t>UBER TECHNOLOGIES INC</t>
  </si>
  <si>
    <t>SLB</t>
  </si>
  <si>
    <t>SCHLUMBERGER NV</t>
  </si>
  <si>
    <t>AMT</t>
  </si>
  <si>
    <t>AMERICAN TOWER REIT CORP</t>
  </si>
  <si>
    <t>KLAC</t>
  </si>
  <si>
    <t>KLA CORP</t>
  </si>
  <si>
    <t>PGR</t>
  </si>
  <si>
    <t>BSX</t>
  </si>
  <si>
    <t>MEITUAN</t>
  </si>
  <si>
    <t>MO</t>
  </si>
  <si>
    <t>MU</t>
  </si>
  <si>
    <t>PANW</t>
  </si>
  <si>
    <t>PALO ALTO NETWORKS INC</t>
  </si>
  <si>
    <t>CNQ</t>
  </si>
  <si>
    <t>CANADIAN NATURAL RESOURCES LTD</t>
  </si>
  <si>
    <t>FI</t>
  </si>
  <si>
    <t>BDX</t>
  </si>
  <si>
    <t>BECTON DICKINSON</t>
  </si>
  <si>
    <t>CP</t>
  </si>
  <si>
    <t>CANADIAN PACIFIC KANSAS CITY LTD</t>
  </si>
  <si>
    <t>BX</t>
  </si>
  <si>
    <t>BLACKSTONE INC</t>
  </si>
  <si>
    <t>IBE</t>
  </si>
  <si>
    <t>Spagna</t>
  </si>
  <si>
    <t>Bolsa De Madrid</t>
  </si>
  <si>
    <t>EOG</t>
  </si>
  <si>
    <t>TMUS</t>
  </si>
  <si>
    <t>T MOBILE US INC</t>
  </si>
  <si>
    <t>MUV2</t>
  </si>
  <si>
    <t>MUENCHENER RUECKVERSICHERUNGS-GESE</t>
  </si>
  <si>
    <t>ABBN</t>
  </si>
  <si>
    <t>ABB LTD</t>
  </si>
  <si>
    <t>RIO</t>
  </si>
  <si>
    <t>AON</t>
  </si>
  <si>
    <t>AON PLC CLASS A</t>
  </si>
  <si>
    <t>CME</t>
  </si>
  <si>
    <t>CME GROUP INC CLASS A</t>
  </si>
  <si>
    <t>SHOP</t>
  </si>
  <si>
    <t>SHOPIFY SUBORDINATE VOTING INC CLA</t>
  </si>
  <si>
    <t>ITW</t>
  </si>
  <si>
    <t>ILLINOIS TOOL INC</t>
  </si>
  <si>
    <t>MPC</t>
  </si>
  <si>
    <t>CDNS</t>
  </si>
  <si>
    <t>CADENCE DESIGN SYSTEMS INC</t>
  </si>
  <si>
    <t>SNPS</t>
  </si>
  <si>
    <t>BATS</t>
  </si>
  <si>
    <t>SHIN ETSU CHEMICAL LTD</t>
  </si>
  <si>
    <t>WDAY</t>
  </si>
  <si>
    <t>WORKDAY INC CLASS A</t>
  </si>
  <si>
    <t>GSK</t>
  </si>
  <si>
    <t>GLAXOSMITHKLINE</t>
  </si>
  <si>
    <t>PYPL</t>
  </si>
  <si>
    <t>PAYPAL HOLDINGS INC</t>
  </si>
  <si>
    <t>SHW</t>
  </si>
  <si>
    <t>SHERWIN WILLIAMS</t>
  </si>
  <si>
    <t>DTE</t>
  </si>
  <si>
    <t>DEUTSCHE TELEKOM N AG</t>
  </si>
  <si>
    <t>EQIX</t>
  </si>
  <si>
    <t>EQUINIX REIT INC</t>
  </si>
  <si>
    <t>CB</t>
  </si>
  <si>
    <t>CHUBB LTD</t>
  </si>
  <si>
    <t>CFR</t>
  </si>
  <si>
    <t>COMPAGNIE FINANCIERE RICHEMONT SA</t>
  </si>
  <si>
    <t>BNP</t>
  </si>
  <si>
    <t>BNP PARIBAS SA</t>
  </si>
  <si>
    <t>WM</t>
  </si>
  <si>
    <t>ENB</t>
  </si>
  <si>
    <t>SO</t>
  </si>
  <si>
    <t>SOUTHERN</t>
  </si>
  <si>
    <t>ICE</t>
  </si>
  <si>
    <t>INTERCONTINENTAL EXCHANGE INC</t>
  </si>
  <si>
    <t>REL</t>
  </si>
  <si>
    <t>RELX PLC</t>
  </si>
  <si>
    <t>ORLY</t>
  </si>
  <si>
    <t>OREILLY AUTOMOTIVE INC</t>
  </si>
  <si>
    <t>FDX</t>
  </si>
  <si>
    <t>MELI</t>
  </si>
  <si>
    <t>MERCADOLIBRE INC</t>
  </si>
  <si>
    <t>SUMITOMO MITSUI FINANCIAL GROUP IN</t>
  </si>
  <si>
    <t>HCA</t>
  </si>
  <si>
    <t>HCA HEALTHCARE INC</t>
  </si>
  <si>
    <t>BMO</t>
  </si>
  <si>
    <t>DUK</t>
  </si>
  <si>
    <t>RMS</t>
  </si>
  <si>
    <t>HERMES INTERNATIONAL</t>
  </si>
  <si>
    <t>HUM</t>
  </si>
  <si>
    <t>CNR</t>
  </si>
  <si>
    <t>CANADIAN NATIONAL RAILWAY</t>
  </si>
  <si>
    <t>CSX</t>
  </si>
  <si>
    <t>TGT</t>
  </si>
  <si>
    <t>MMM</t>
  </si>
  <si>
    <t>3M</t>
  </si>
  <si>
    <t>MCO</t>
  </si>
  <si>
    <t>MOODYS CORP</t>
  </si>
  <si>
    <t>MCK</t>
  </si>
  <si>
    <t>DG</t>
  </si>
  <si>
    <t>EMR</t>
  </si>
  <si>
    <t>EMERSON ELECTRIC</t>
  </si>
  <si>
    <t>APD</t>
  </si>
  <si>
    <t>AIR PRODUCTS AND CHEMICALS INC</t>
  </si>
  <si>
    <t>MBG</t>
  </si>
  <si>
    <t>MERCEDES-BENZ GROUP N AG</t>
  </si>
  <si>
    <t>MAR</t>
  </si>
  <si>
    <t>MARRIOTT INTERNATIONAL INC CLASS A</t>
  </si>
  <si>
    <t>CHINA CONSTRUCTION BANK CORP H</t>
  </si>
  <si>
    <t>NOC</t>
  </si>
  <si>
    <t>PDD</t>
  </si>
  <si>
    <t>PDD HOLDINGS ADS INC</t>
  </si>
  <si>
    <t>FCX</t>
  </si>
  <si>
    <t>FREEPORT MCMORAN INC</t>
  </si>
  <si>
    <t>CS</t>
  </si>
  <si>
    <t>SOFTBANK GROUP CORP</t>
  </si>
  <si>
    <t>NAB</t>
  </si>
  <si>
    <t>GLEN</t>
  </si>
  <si>
    <t>GLENCORE PLC</t>
  </si>
  <si>
    <t>HONDA MOTOR LTD</t>
  </si>
  <si>
    <t>SNOW</t>
  </si>
  <si>
    <t>NXPI</t>
  </si>
  <si>
    <t>NXP SEMICONDUCTORS NV</t>
  </si>
  <si>
    <t>PRX</t>
  </si>
  <si>
    <t>CMG</t>
  </si>
  <si>
    <t>Irish Stock Exchange - All Market</t>
  </si>
  <si>
    <t>PH</t>
  </si>
  <si>
    <t>PARKER-HANNIFIN CORP</t>
  </si>
  <si>
    <t>PSX</t>
  </si>
  <si>
    <t>PHILLIPS</t>
  </si>
  <si>
    <t>MITSUI LTD</t>
  </si>
  <si>
    <t>ZURN</t>
  </si>
  <si>
    <t>ZURICH INSURANCE GROUP AG</t>
  </si>
  <si>
    <t>RKT</t>
  </si>
  <si>
    <t>CPG</t>
  </si>
  <si>
    <t>APH</t>
  </si>
  <si>
    <t>AMPHENOL CORP CLASS A</t>
  </si>
  <si>
    <t>BNS</t>
  </si>
  <si>
    <t>SAF</t>
  </si>
  <si>
    <t>INGA</t>
  </si>
  <si>
    <t>ING GROEP NV</t>
  </si>
  <si>
    <t>UCG</t>
  </si>
  <si>
    <t>UNICREDIT</t>
  </si>
  <si>
    <t>Italia</t>
  </si>
  <si>
    <t>Borsa Italiana</t>
  </si>
  <si>
    <t>EL</t>
  </si>
  <si>
    <t>ESSILORLUXOTTICA SA</t>
  </si>
  <si>
    <t>ADSK</t>
  </si>
  <si>
    <t>GD</t>
  </si>
  <si>
    <t>ENEL</t>
  </si>
  <si>
    <t>ABNB</t>
  </si>
  <si>
    <t>AIRBNB INC CLASS A</t>
  </si>
  <si>
    <t>SK HYNIX INC</t>
  </si>
  <si>
    <t>WDS</t>
  </si>
  <si>
    <t>WOODSIDE ENERGY GROUP LTD</t>
  </si>
  <si>
    <t>BAYN</t>
  </si>
  <si>
    <t>BAYER AG</t>
  </si>
  <si>
    <t>DAIICHI SANKYO LTD</t>
  </si>
  <si>
    <t>ANET</t>
  </si>
  <si>
    <t>ARISTA NETWORKS INC</t>
  </si>
  <si>
    <t>MNST</t>
  </si>
  <si>
    <t>ROP</t>
  </si>
  <si>
    <t>ROPER TECHNOLOGIES INC</t>
  </si>
  <si>
    <t>AZO</t>
  </si>
  <si>
    <t>TT</t>
  </si>
  <si>
    <t>TRANE TECHNOLOGIES PLC</t>
  </si>
  <si>
    <t>ABI</t>
  </si>
  <si>
    <t>ANHEUSER-BUSCH INBEV SA</t>
  </si>
  <si>
    <t>Belgio</t>
  </si>
  <si>
    <t>Nyse Euronext - Euronext Brussels</t>
  </si>
  <si>
    <t>RECRUIT HOLDINGS LTD</t>
  </si>
  <si>
    <t>EW</t>
  </si>
  <si>
    <t>NUE</t>
  </si>
  <si>
    <t>NSC</t>
  </si>
  <si>
    <t>TDG</t>
  </si>
  <si>
    <t>TRANSDIGM GROUP INC</t>
  </si>
  <si>
    <t>CARR</t>
  </si>
  <si>
    <t>CARRIER GLOBAL CORP</t>
  </si>
  <si>
    <t>ECL</t>
  </si>
  <si>
    <t>BBVA</t>
  </si>
  <si>
    <t>BANCO BILBAO VIZCAYA ARGENTARIA SA</t>
  </si>
  <si>
    <t>PNC</t>
  </si>
  <si>
    <t>PNC FINANCIAL SERVICES GROUP INC</t>
  </si>
  <si>
    <t>CL</t>
  </si>
  <si>
    <t>COLGATE-PALMOLIVE</t>
  </si>
  <si>
    <t>VLO</t>
  </si>
  <si>
    <t>MSI</t>
  </si>
  <si>
    <t>OXY</t>
  </si>
  <si>
    <t>USB</t>
  </si>
  <si>
    <t>BAS</t>
  </si>
  <si>
    <t>BASF N</t>
  </si>
  <si>
    <t>MSCI</t>
  </si>
  <si>
    <t>MSCI INC</t>
  </si>
  <si>
    <t>AFL</t>
  </si>
  <si>
    <t>AJG</t>
  </si>
  <si>
    <t>ARTHUR J GALLAGHER</t>
  </si>
  <si>
    <t>MRVL</t>
  </si>
  <si>
    <t>MARVELL TECHNOLOGY INC</t>
  </si>
  <si>
    <t>BBCA</t>
  </si>
  <si>
    <t>BANK CENTRAL ASIA</t>
  </si>
  <si>
    <t>Indonesia</t>
  </si>
  <si>
    <t>Indonesia Stock Exchange</t>
  </si>
  <si>
    <t>ANZ</t>
  </si>
  <si>
    <t>ANZ GROUP HOLDINGS LTD</t>
  </si>
  <si>
    <t>PGHN</t>
  </si>
  <si>
    <t>NETEASE INC</t>
  </si>
  <si>
    <t>NINTENDO LTD</t>
  </si>
  <si>
    <t>HON HAI PRECISION INDUSTRY LTD</t>
  </si>
  <si>
    <t>IFX</t>
  </si>
  <si>
    <t>TEL</t>
  </si>
  <si>
    <t>CHTR</t>
  </si>
  <si>
    <t>CHARTER COMMUNICATIONS INC CLASS A</t>
  </si>
  <si>
    <t>STZ</t>
  </si>
  <si>
    <t>CONSTELLATION BRANDS INC CLASS A</t>
  </si>
  <si>
    <t>WBC</t>
  </si>
  <si>
    <t>WESTPAC BANKING CORPORATION CORP</t>
  </si>
  <si>
    <t>F</t>
  </si>
  <si>
    <t>CTAS</t>
  </si>
  <si>
    <t>ODFL</t>
  </si>
  <si>
    <t>OLD DOMINION FREIGHT LINE INC</t>
  </si>
  <si>
    <t>WMB</t>
  </si>
  <si>
    <t>WILLIAMS INC</t>
  </si>
  <si>
    <t>D05</t>
  </si>
  <si>
    <t>Singapore</t>
  </si>
  <si>
    <t>Singapore Exchange</t>
  </si>
  <si>
    <t>BAIDU CLASS A INC</t>
  </si>
  <si>
    <t>KMB</t>
  </si>
  <si>
    <t>KIMBERLY CLARK CORP</t>
  </si>
  <si>
    <t>SAMSUNG ELECTRONICS NON VOTING PRE</t>
  </si>
  <si>
    <t>FTNT</t>
  </si>
  <si>
    <t>FORTINET INC</t>
  </si>
  <si>
    <t>FLUTTER ENTERTAINMENT PLC</t>
  </si>
  <si>
    <t>LULU</t>
  </si>
  <si>
    <t>LONN</t>
  </si>
  <si>
    <t>LONZA GROUP AG</t>
  </si>
  <si>
    <t>DHL</t>
  </si>
  <si>
    <t>DEUTSCHE POST AG</t>
  </si>
  <si>
    <t>BN</t>
  </si>
  <si>
    <t>BROOKFIELD CORP CLASS A</t>
  </si>
  <si>
    <t>AIG</t>
  </si>
  <si>
    <t>AMERICAN INTERNATIONAL GROUP INC</t>
  </si>
  <si>
    <t>PCAR</t>
  </si>
  <si>
    <t>ON</t>
  </si>
  <si>
    <t>ON SEMICONDUCTOR CORP</t>
  </si>
  <si>
    <t>TAKEDA PHARMACEUTICAL LTD</t>
  </si>
  <si>
    <t>ADM</t>
  </si>
  <si>
    <t>ARCHER DANIELS MIDLAND</t>
  </si>
  <si>
    <t>RI</t>
  </si>
  <si>
    <t>PERNOD RICARD SA</t>
  </si>
  <si>
    <t>CCI</t>
  </si>
  <si>
    <t>CROWN CASTLE INC</t>
  </si>
  <si>
    <t>DXCM</t>
  </si>
  <si>
    <t>DEXCOM INC</t>
  </si>
  <si>
    <t>GM</t>
  </si>
  <si>
    <t>GENERAL MOTORS</t>
  </si>
  <si>
    <t>ROST</t>
  </si>
  <si>
    <t>EXC</t>
  </si>
  <si>
    <t>SIKA</t>
  </si>
  <si>
    <t>SIKA AG</t>
  </si>
  <si>
    <t>DD</t>
  </si>
  <si>
    <t>DUPONT DE NEMOURS INC</t>
  </si>
  <si>
    <t>IDXX</t>
  </si>
  <si>
    <t>IDEXX LABORATORIES INC</t>
  </si>
  <si>
    <t>BA.</t>
  </si>
  <si>
    <t>NG.</t>
  </si>
  <si>
    <t>MCHP</t>
  </si>
  <si>
    <t>PAYX</t>
  </si>
  <si>
    <t>HLT</t>
  </si>
  <si>
    <t>HILTON WORLDWIDE HOLDINGS INC</t>
  </si>
  <si>
    <t>SRE</t>
  </si>
  <si>
    <t>SEMPRA</t>
  </si>
  <si>
    <t>PSA</t>
  </si>
  <si>
    <t>PUBLIC STORAGE REIT</t>
  </si>
  <si>
    <t>PING AN INSURANCE (GROUP) CO OF CH</t>
  </si>
  <si>
    <t>GIS</t>
  </si>
  <si>
    <t>LNG</t>
  </si>
  <si>
    <t>CHENIERE ENERGY INC</t>
  </si>
  <si>
    <t>CPRT</t>
  </si>
  <si>
    <t>COPART INC</t>
  </si>
  <si>
    <t>COF</t>
  </si>
  <si>
    <t>AEP</t>
  </si>
  <si>
    <t>AMERICAN ELECTRIC POWER INC</t>
  </si>
  <si>
    <t>AMP</t>
  </si>
  <si>
    <t>AMERIPRISE FINANCE INC</t>
  </si>
  <si>
    <t>TFC</t>
  </si>
  <si>
    <t>TRUIST FINANCIAL CORP</t>
  </si>
  <si>
    <t>MQG</t>
  </si>
  <si>
    <t>MACQUARIE GROUP LTD DEF</t>
  </si>
  <si>
    <t>HONG KONG EXCHANGES AND CLEARING L</t>
  </si>
  <si>
    <t>A</t>
  </si>
  <si>
    <t>ATCO A</t>
  </si>
  <si>
    <t>ATLAS COPCO CLASS A</t>
  </si>
  <si>
    <t>Svezia</t>
  </si>
  <si>
    <t>Nasdaq Omx Nordic</t>
  </si>
  <si>
    <t>IQV</t>
  </si>
  <si>
    <t>IQVIA HOLDINGS INC</t>
  </si>
  <si>
    <t>ALC</t>
  </si>
  <si>
    <t>ALCON AG</t>
  </si>
  <si>
    <t>ROK</t>
  </si>
  <si>
    <t>LSEG</t>
  </si>
  <si>
    <t>LONDON STOCK EXCHANGE GROUP PLC</t>
  </si>
  <si>
    <t>STLAM</t>
  </si>
  <si>
    <t>STELLANTIS NV</t>
  </si>
  <si>
    <t>DHI</t>
  </si>
  <si>
    <t>D R HORTON INC</t>
  </si>
  <si>
    <t>ENI</t>
  </si>
  <si>
    <t>JD.COM CLASS A INC</t>
  </si>
  <si>
    <t>KER</t>
  </si>
  <si>
    <t>KERING SA</t>
  </si>
  <si>
    <t>ITX</t>
  </si>
  <si>
    <t>INDUSTRIA DE DISENO TEXTIL INDITEX</t>
  </si>
  <si>
    <t>CSU</t>
  </si>
  <si>
    <t>CONSTELLATION SOFTWARE INC</t>
  </si>
  <si>
    <t>ATD</t>
  </si>
  <si>
    <t>ALIMENTATION COUCHE TARD INC</t>
  </si>
  <si>
    <t>JCI</t>
  </si>
  <si>
    <t>JOHNSON CONTROLS INTERNATIONAL PLC</t>
  </si>
  <si>
    <t>NTR</t>
  </si>
  <si>
    <t>NUTRIEN LTD</t>
  </si>
  <si>
    <t>MET</t>
  </si>
  <si>
    <t>DANONE SA</t>
  </si>
  <si>
    <t>CNC</t>
  </si>
  <si>
    <t>CENTENE CORP</t>
  </si>
  <si>
    <t>WELL</t>
  </si>
  <si>
    <t>WELLTOWER INC</t>
  </si>
  <si>
    <t>CEG</t>
  </si>
  <si>
    <t>CONSTELLATION ENERGY CORP</t>
  </si>
  <si>
    <t>AMXB</t>
  </si>
  <si>
    <t>AMERICA MOVIL B</t>
  </si>
  <si>
    <t>Messico</t>
  </si>
  <si>
    <t>Bolsa Mexicana De Valores</t>
  </si>
  <si>
    <t>HAL</t>
  </si>
  <si>
    <t>HALLIBURTON</t>
  </si>
  <si>
    <t>FERG</t>
  </si>
  <si>
    <t>FAST RETAILING LTD</t>
  </si>
  <si>
    <t>TRV</t>
  </si>
  <si>
    <t>TRAVELERS COMPANIES INC</t>
  </si>
  <si>
    <t>EXPN</t>
  </si>
  <si>
    <t>RACE</t>
  </si>
  <si>
    <t>FERRARI NV</t>
  </si>
  <si>
    <t>SEVEN &amp; I HOLDINGS LTD</t>
  </si>
  <si>
    <t>DVN</t>
  </si>
  <si>
    <t>DEVON ENERGY CORP</t>
  </si>
  <si>
    <t>PRU</t>
  </si>
  <si>
    <t>BIIB</t>
  </si>
  <si>
    <t>BIOGEN INC</t>
  </si>
  <si>
    <t>D</t>
  </si>
  <si>
    <t>DOMINION ENERGY INC</t>
  </si>
  <si>
    <t>CTSH</t>
  </si>
  <si>
    <t>COGNIZANT TECHNOLOGY SOLUTIONS COR</t>
  </si>
  <si>
    <t>DOW</t>
  </si>
  <si>
    <t>DOW INC</t>
  </si>
  <si>
    <t>TTD</t>
  </si>
  <si>
    <t>TRADE DESK INC CLASS A</t>
  </si>
  <si>
    <t>SYY</t>
  </si>
  <si>
    <t>KKR</t>
  </si>
  <si>
    <t>KKR AND CO INC</t>
  </si>
  <si>
    <t>DLR</t>
  </si>
  <si>
    <t>DIGITAL REALTY TRUST REIT INC</t>
  </si>
  <si>
    <t>LLOY</t>
  </si>
  <si>
    <t>ORIENTAL LAND LTD</t>
  </si>
  <si>
    <t>ISP</t>
  </si>
  <si>
    <t>WCN</t>
  </si>
  <si>
    <t>WASTE CONNECTIONS INC</t>
  </si>
  <si>
    <t>OTIS</t>
  </si>
  <si>
    <t>OTIS WORLDWIDE CORP</t>
  </si>
  <si>
    <t>INVE B</t>
  </si>
  <si>
    <t>INVESTOR CLASS B</t>
  </si>
  <si>
    <t>SPG</t>
  </si>
  <si>
    <t>SIMON PROPERTY GROUP REIT INC</t>
  </si>
  <si>
    <t>WES</t>
  </si>
  <si>
    <t>ESTEE LAUDER INC CLASS A</t>
  </si>
  <si>
    <t>WST</t>
  </si>
  <si>
    <t>WEST PHARMACEUTICAL SERVICES INC</t>
  </si>
  <si>
    <t>HPQ</t>
  </si>
  <si>
    <t>HP INC</t>
  </si>
  <si>
    <t>GWW</t>
  </si>
  <si>
    <t>SGO</t>
  </si>
  <si>
    <t>COMPAGNIE DE SAINT GOBAIN SA</t>
  </si>
  <si>
    <t>KR</t>
  </si>
  <si>
    <t>KROGER</t>
  </si>
  <si>
    <t>FIS</t>
  </si>
  <si>
    <t>FIDELITY NATIONAL INFORMATION SERV</t>
  </si>
  <si>
    <t>BBRI</t>
  </si>
  <si>
    <t>BANK RAKYAT INDONESIA (PERSERO)</t>
  </si>
  <si>
    <t>KMI</t>
  </si>
  <si>
    <t>VRSK</t>
  </si>
  <si>
    <t>VERISK ANALYTICS INC</t>
  </si>
  <si>
    <t>CDW</t>
  </si>
  <si>
    <t>CDW CORP</t>
  </si>
  <si>
    <t>NPN</t>
  </si>
  <si>
    <t>Sud Africa</t>
  </si>
  <si>
    <t>Johannesburg Stock Exchange</t>
  </si>
  <si>
    <t>ZAR</t>
  </si>
  <si>
    <t>O</t>
  </si>
  <si>
    <t>REALTY INCOME REIT CORP</t>
  </si>
  <si>
    <t>BMW</t>
  </si>
  <si>
    <t>BMW AG</t>
  </si>
  <si>
    <t>URI</t>
  </si>
  <si>
    <t>UNITED RENTALS INC</t>
  </si>
  <si>
    <t>GPN</t>
  </si>
  <si>
    <t>GLOBAL PAYMENTS INC</t>
  </si>
  <si>
    <t>COR</t>
  </si>
  <si>
    <t>CENCORA INC</t>
  </si>
  <si>
    <t>STMPA</t>
  </si>
  <si>
    <t>XEL</t>
  </si>
  <si>
    <t>GARTNER INC</t>
  </si>
  <si>
    <t>NORDEA BANK</t>
  </si>
  <si>
    <t>VEEV</t>
  </si>
  <si>
    <t>VEEVA SYSTEMS INC CLASS A</t>
  </si>
  <si>
    <t>AAL</t>
  </si>
  <si>
    <t>CMI</t>
  </si>
  <si>
    <t>MPWR</t>
  </si>
  <si>
    <t>MONOLITHIC POWER SYSTEMS INC</t>
  </si>
  <si>
    <t>LEN</t>
  </si>
  <si>
    <t>LHX</t>
  </si>
  <si>
    <t>L3HARRIS TECHNOLOGIES INC</t>
  </si>
  <si>
    <t>CRWD</t>
  </si>
  <si>
    <t>CROWDSTRIKE HOLDINGS INC CLASS A</t>
  </si>
  <si>
    <t>BANK OF CHINA LTD H</t>
  </si>
  <si>
    <t>ADS</t>
  </si>
  <si>
    <t>ADIDAS N AG</t>
  </si>
  <si>
    <t>NEM</t>
  </si>
  <si>
    <t>NEWMONT</t>
  </si>
  <si>
    <t>AME</t>
  </si>
  <si>
    <t>HSY</t>
  </si>
  <si>
    <t>HERSHEY FOODS</t>
  </si>
  <si>
    <t>INDUSTRIAL AND COMMERCIAL BANK OF</t>
  </si>
  <si>
    <t>EA</t>
  </si>
  <si>
    <t>CSGP</t>
  </si>
  <si>
    <t>COSTAR GROUP INC</t>
  </si>
  <si>
    <t>TRP</t>
  </si>
  <si>
    <t>TC ENERGY CORP</t>
  </si>
  <si>
    <t>WOW</t>
  </si>
  <si>
    <t>WOOLWORTHS GROUP LTD</t>
  </si>
  <si>
    <t>TEAM</t>
  </si>
  <si>
    <t>ATLASSIAN CORP CLASS A</t>
  </si>
  <si>
    <t>DSV</t>
  </si>
  <si>
    <t>PPG</t>
  </si>
  <si>
    <t>BYD LTD H</t>
  </si>
  <si>
    <t>AHT</t>
  </si>
  <si>
    <t>ASHTEAD GROUP PLC</t>
  </si>
  <si>
    <t>MFC</t>
  </si>
  <si>
    <t>CM</t>
  </si>
  <si>
    <t>CANADIAN IMPERIAL BANK OF COMMERCE</t>
  </si>
  <si>
    <t>FAST</t>
  </si>
  <si>
    <t>FASTENAL</t>
  </si>
  <si>
    <t>VMC</t>
  </si>
  <si>
    <t>VULCAN MATERIALS</t>
  </si>
  <si>
    <t>APO</t>
  </si>
  <si>
    <t>APOLLO GLOBAL MANAGEMENT INC</t>
  </si>
  <si>
    <t>DLTR</t>
  </si>
  <si>
    <t>LR</t>
  </si>
  <si>
    <t>FANG</t>
  </si>
  <si>
    <t>DIAMONDBACK ENERGY INC</t>
  </si>
  <si>
    <t>O39</t>
  </si>
  <si>
    <t>OVERSEA-CHINESE BANKING LTD</t>
  </si>
  <si>
    <t>GIVN</t>
  </si>
  <si>
    <t>GIVAUDAN SA</t>
  </si>
  <si>
    <t>CAH</t>
  </si>
  <si>
    <t>MLM</t>
  </si>
  <si>
    <t>MARTIN MARIETTA MATERIALS INC</t>
  </si>
  <si>
    <t>FEMSAUBD</t>
  </si>
  <si>
    <t>FOMENTO ECONOMICO MEXICANO</t>
  </si>
  <si>
    <t>DB1</t>
  </si>
  <si>
    <t>CTVA</t>
  </si>
  <si>
    <t>CORTEVA INC</t>
  </si>
  <si>
    <t>AMS</t>
  </si>
  <si>
    <t>AMADEUS IT GROUP SA</t>
  </si>
  <si>
    <t>CVE</t>
  </si>
  <si>
    <t>YUMC</t>
  </si>
  <si>
    <t>YUM CHINA HOLDINGS INC</t>
  </si>
  <si>
    <t>RR.</t>
  </si>
  <si>
    <t>HYUNDAI MOTOR</t>
  </si>
  <si>
    <t>OKE</t>
  </si>
  <si>
    <t>VICI</t>
  </si>
  <si>
    <t>VICI PPTYS INC</t>
  </si>
  <si>
    <t>BKR</t>
  </si>
  <si>
    <t>BAKER HUGHES CLASS A</t>
  </si>
  <si>
    <t>CBRE</t>
  </si>
  <si>
    <t>CBRE GROUP INC CLASS A</t>
  </si>
  <si>
    <t>PEG</t>
  </si>
  <si>
    <t>PUBLIC SERVICE ENTERPRISE GROUP IN</t>
  </si>
  <si>
    <t>CHD</t>
  </si>
  <si>
    <t>CHURCH AND DWIGHT INC</t>
  </si>
  <si>
    <t>ARGX</t>
  </si>
  <si>
    <t>ARGENX</t>
  </si>
  <si>
    <t>STT</t>
  </si>
  <si>
    <t>BARC</t>
  </si>
  <si>
    <t>DSY</t>
  </si>
  <si>
    <t>DASSAULT SYSTEMES</t>
  </si>
  <si>
    <t>CAP</t>
  </si>
  <si>
    <t>CAPGEMINI</t>
  </si>
  <si>
    <t>TROW</t>
  </si>
  <si>
    <t>FNV</t>
  </si>
  <si>
    <t>FRANCO NEVADA CORP</t>
  </si>
  <si>
    <t>GLW</t>
  </si>
  <si>
    <t>SSE</t>
  </si>
  <si>
    <t>SLF</t>
  </si>
  <si>
    <t>ENGI</t>
  </si>
  <si>
    <t>ENGIE SA</t>
  </si>
  <si>
    <t>BK</t>
  </si>
  <si>
    <t>EQNR</t>
  </si>
  <si>
    <t>EQUINOR</t>
  </si>
  <si>
    <t>Norvegia</t>
  </si>
  <si>
    <t>Oslo Bors Asa</t>
  </si>
  <si>
    <t>ML</t>
  </si>
  <si>
    <t>ALGN</t>
  </si>
  <si>
    <t>ALIGN TECHNOLOGY INC</t>
  </si>
  <si>
    <t>ALNY</t>
  </si>
  <si>
    <t>ALNYLAM PHARMACEUTICALS INC</t>
  </si>
  <si>
    <t>STAN</t>
  </si>
  <si>
    <t>EXR</t>
  </si>
  <si>
    <t>EXTRA SPACE STORAGE REIT INC</t>
  </si>
  <si>
    <t>MTD</t>
  </si>
  <si>
    <t>METTLER TOLEDO INC</t>
  </si>
  <si>
    <t>TCL</t>
  </si>
  <si>
    <t>TRANSURBAN GROUP STAPLED UNITS</t>
  </si>
  <si>
    <t>ACGL</t>
  </si>
  <si>
    <t>EOAN</t>
  </si>
  <si>
    <t>E.ON N</t>
  </si>
  <si>
    <t>VRSN</t>
  </si>
  <si>
    <t>ARES</t>
  </si>
  <si>
    <t>ARES MANAGEMENT CORP CLASS A</t>
  </si>
  <si>
    <t>PANASONIC HOLDINGS CORP</t>
  </si>
  <si>
    <t>FTV</t>
  </si>
  <si>
    <t>FORTIVE CORP</t>
  </si>
  <si>
    <t>EIX</t>
  </si>
  <si>
    <t>EFX</t>
  </si>
  <si>
    <t>ULTA</t>
  </si>
  <si>
    <t>ULTA BEAUTY INC</t>
  </si>
  <si>
    <t>WKL</t>
  </si>
  <si>
    <t>WOLTERS KLUWER NV</t>
  </si>
  <si>
    <t>PCG</t>
  </si>
  <si>
    <t>PG&amp;E CORP</t>
  </si>
  <si>
    <t>BLOCK INC CLASS A</t>
  </si>
  <si>
    <t>HEIA</t>
  </si>
  <si>
    <t>TRGP</t>
  </si>
  <si>
    <t>TARGA RESOURCES CORP</t>
  </si>
  <si>
    <t>SBAC</t>
  </si>
  <si>
    <t>SBA COMMUNICATIONS REIT CORP CLASS</t>
  </si>
  <si>
    <t>MURATA MANUFACTURING LTD</t>
  </si>
  <si>
    <t>HIG</t>
  </si>
  <si>
    <t>NBK</t>
  </si>
  <si>
    <t>NATIONAL BANK OF KUWAIT</t>
  </si>
  <si>
    <t>Kuwait</t>
  </si>
  <si>
    <t>Kuwait Stock Exchange</t>
  </si>
  <si>
    <t>KWD</t>
  </si>
  <si>
    <t>GMAB</t>
  </si>
  <si>
    <t>GENMAB</t>
  </si>
  <si>
    <t>GFNORTEO</t>
  </si>
  <si>
    <t>GPO FINANCE BANORTE</t>
  </si>
  <si>
    <t>APTV</t>
  </si>
  <si>
    <t>APTIV PLC</t>
  </si>
  <si>
    <t>KVUE</t>
  </si>
  <si>
    <t>KENVUE INC</t>
  </si>
  <si>
    <t>YUANTA FINANCIAL HOLDING LTD</t>
  </si>
  <si>
    <t>AVB</t>
  </si>
  <si>
    <t>AVALONBAY COMMUNITIES REIT INC</t>
  </si>
  <si>
    <t>GMG</t>
  </si>
  <si>
    <t>GOODMAN GROUP UNITS</t>
  </si>
  <si>
    <t>GPC</t>
  </si>
  <si>
    <t>GENUINE PARTS</t>
  </si>
  <si>
    <t>IR</t>
  </si>
  <si>
    <t>INGERSOLL RAND INC</t>
  </si>
  <si>
    <t>ALL</t>
  </si>
  <si>
    <t>ABX</t>
  </si>
  <si>
    <t>BLDR</t>
  </si>
  <si>
    <t>BUILDERS FIRSTSOURCE INC</t>
  </si>
  <si>
    <t>ILMN</t>
  </si>
  <si>
    <t>ZBH</t>
  </si>
  <si>
    <t>ZIMMER BIOMET HOLDINGS INC</t>
  </si>
  <si>
    <t>VOLV B</t>
  </si>
  <si>
    <t>VOLVO CLASS B</t>
  </si>
  <si>
    <t>DECK</t>
  </si>
  <si>
    <t>DECKERS OUTDOOR CORP</t>
  </si>
  <si>
    <t>SAMSUNG SDI LTD</t>
  </si>
  <si>
    <t>TTWO</t>
  </si>
  <si>
    <t>TAKE TWO INTERACTIVE SOFTWARE INC</t>
  </si>
  <si>
    <t>SMC (JAPAN) CORP</t>
  </si>
  <si>
    <t>VOW3</t>
  </si>
  <si>
    <t>VOLKSWAGEN NON-VOTING PREF AG</t>
  </si>
  <si>
    <t>SREN</t>
  </si>
  <si>
    <t>WALMEX*</t>
  </si>
  <si>
    <t>WALMART DE MEXICO V</t>
  </si>
  <si>
    <t>LYB</t>
  </si>
  <si>
    <t>LYONDELLBASELL INDUSTRIES NV CLASS</t>
  </si>
  <si>
    <t>KHC</t>
  </si>
  <si>
    <t>KRAFT HEINZ</t>
  </si>
  <si>
    <t>PLTR</t>
  </si>
  <si>
    <t>PALANTIR TECHNOLOGIES INC CLASS A</t>
  </si>
  <si>
    <t>EQR</t>
  </si>
  <si>
    <t>EQUITY RESIDENTIAL REIT</t>
  </si>
  <si>
    <t>LI AUTO CLASS A INC</t>
  </si>
  <si>
    <t>FCNCA</t>
  </si>
  <si>
    <t>FIRST CITIZENS BANCSHARES INC CLAS</t>
  </si>
  <si>
    <t>GEHC</t>
  </si>
  <si>
    <t>GE HEALTHCARE TECHNOLOGIES INC</t>
  </si>
  <si>
    <t>NOKIA</t>
  </si>
  <si>
    <t>Finlandia</t>
  </si>
  <si>
    <t>Nasdaq Omx Helsinki Ltd.</t>
  </si>
  <si>
    <t>RMD</t>
  </si>
  <si>
    <t>RESMED INC</t>
  </si>
  <si>
    <t>BR</t>
  </si>
  <si>
    <t>BROADRIDGE FINANCIAL SOLUTIONS INC</t>
  </si>
  <si>
    <t>MDB</t>
  </si>
  <si>
    <t>MONGODB INC CLASS A</t>
  </si>
  <si>
    <t>TXT</t>
  </si>
  <si>
    <t>NAVER CORP</t>
  </si>
  <si>
    <t>TSCO</t>
  </si>
  <si>
    <t>KEYS</t>
  </si>
  <si>
    <t>KEYSIGHT TECHNOLOGIES INC</t>
  </si>
  <si>
    <t>HWM</t>
  </si>
  <si>
    <t>HOWMET AEROSPACE INC</t>
  </si>
  <si>
    <t>EBAY</t>
  </si>
  <si>
    <t>AD</t>
  </si>
  <si>
    <t>KONINKLIJKE AHOLD DELHAIZE NV</t>
  </si>
  <si>
    <t>WEC</t>
  </si>
  <si>
    <t>WEC ENERGY GROUP INC</t>
  </si>
  <si>
    <t>RENESAS ELECTRONICS CORP</t>
  </si>
  <si>
    <t>QNBK</t>
  </si>
  <si>
    <t>QATAR NATIONAL BANK</t>
  </si>
  <si>
    <t>Qatar</t>
  </si>
  <si>
    <t>Qatar Exchange</t>
  </si>
  <si>
    <t>QAR</t>
  </si>
  <si>
    <t>IMB</t>
  </si>
  <si>
    <t>IMPERIAL BRANDS PLC</t>
  </si>
  <si>
    <t>KFH</t>
  </si>
  <si>
    <t>KUWAIT FINANCE HOUSE</t>
  </si>
  <si>
    <t>WY</t>
  </si>
  <si>
    <t>WEYERHAEUSER REIT</t>
  </si>
  <si>
    <t>PTC</t>
  </si>
  <si>
    <t>PTC INC</t>
  </si>
  <si>
    <t>UMG</t>
  </si>
  <si>
    <t>UNIVERSAL MUSIC GROUP NV</t>
  </si>
  <si>
    <t>NTAP</t>
  </si>
  <si>
    <t>TECK.B</t>
  </si>
  <si>
    <t>TECK RESOURCES SUBORDINATE VOTING</t>
  </si>
  <si>
    <t>IMO</t>
  </si>
  <si>
    <t>MITSUBISHI HEAVY INDUSTRIES LTD</t>
  </si>
  <si>
    <t>RJF</t>
  </si>
  <si>
    <t>RAYMOND JAMES INC</t>
  </si>
  <si>
    <t>MERCK</t>
  </si>
  <si>
    <t>HUBS</t>
  </si>
  <si>
    <t>HUBSPOT INC</t>
  </si>
  <si>
    <t>RWE</t>
  </si>
  <si>
    <t>NDAQ</t>
  </si>
  <si>
    <t>NASDAQ INC</t>
  </si>
  <si>
    <t>XIAOMI CORP</t>
  </si>
  <si>
    <t>TRI</t>
  </si>
  <si>
    <t>VOD</t>
  </si>
  <si>
    <t>MKC</t>
  </si>
  <si>
    <t>MCCORMICK &amp; CO NON-VOTING INC</t>
  </si>
  <si>
    <t>WPM</t>
  </si>
  <si>
    <t>WHEATON PRECIOUS METALS CORP</t>
  </si>
  <si>
    <t>WBD</t>
  </si>
  <si>
    <t>WARNER BROS. DISCOVERY INC SERIES</t>
  </si>
  <si>
    <t>ATCO B</t>
  </si>
  <si>
    <t>ATLAS COPCO CLASS B</t>
  </si>
  <si>
    <t>HOLN</t>
  </si>
  <si>
    <t>HOLCIM LTD AG</t>
  </si>
  <si>
    <t>CLX</t>
  </si>
  <si>
    <t>CLOROX</t>
  </si>
  <si>
    <t>WAB</t>
  </si>
  <si>
    <t>WESTINGHOUSE AIR BRAKE TECHNOLOGIE</t>
  </si>
  <si>
    <t>WSP</t>
  </si>
  <si>
    <t>WSP GLOBAL INC</t>
  </si>
  <si>
    <t>III</t>
  </si>
  <si>
    <t>IRM</t>
  </si>
  <si>
    <t>AWK</t>
  </si>
  <si>
    <t>AMERICAN WATER WORKS INC</t>
  </si>
  <si>
    <t>RF</t>
  </si>
  <si>
    <t>KIA CORPORATION CORP</t>
  </si>
  <si>
    <t>ED</t>
  </si>
  <si>
    <t>LH</t>
  </si>
  <si>
    <t>DDOG</t>
  </si>
  <si>
    <t>DATADOG INC CLASS A</t>
  </si>
  <si>
    <t>TRIP.COM GROUP LTD</t>
  </si>
  <si>
    <t>VWS</t>
  </si>
  <si>
    <t>VESTAS WIND SYSTEMS</t>
  </si>
  <si>
    <t>DOV</t>
  </si>
  <si>
    <t>WUXI BIOLOGICS CAYMAN INC</t>
  </si>
  <si>
    <t>LG ENERGY SOLUTION LTD</t>
  </si>
  <si>
    <t>WTW</t>
  </si>
  <si>
    <t>WILLIS TOWERS WATSON PLC</t>
  </si>
  <si>
    <t>SAND</t>
  </si>
  <si>
    <t>SANDVIK</t>
  </si>
  <si>
    <t>MITSUI FUDOSAN LTD</t>
  </si>
  <si>
    <t>GLE</t>
  </si>
  <si>
    <t>SOCIETE GENERALE SA</t>
  </si>
  <si>
    <t>DBK</t>
  </si>
  <si>
    <t>DEUTSCHE BANK AG</t>
  </si>
  <si>
    <t>FMG</t>
  </si>
  <si>
    <t>G</t>
  </si>
  <si>
    <t>RSG</t>
  </si>
  <si>
    <t>PETROCHINA LTD H</t>
  </si>
  <si>
    <t>RCL</t>
  </si>
  <si>
    <t>ROYAL CARIBBEAN GROUP LTD</t>
  </si>
  <si>
    <t>H</t>
  </si>
  <si>
    <t>HYDRO ONE LTD</t>
  </si>
  <si>
    <t>PWR</t>
  </si>
  <si>
    <t>CATHAY FINANCIAL HOLDING LTD</t>
  </si>
  <si>
    <t>BMRN</t>
  </si>
  <si>
    <t>BIOMARIN PHARMACEUTICAL INC</t>
  </si>
  <si>
    <t>NA</t>
  </si>
  <si>
    <t>CHINA PETROLEUM AND CHEMICAL CORP</t>
  </si>
  <si>
    <t>WAT</t>
  </si>
  <si>
    <t>VIE</t>
  </si>
  <si>
    <t>VEOLIA ENVIRON. SA</t>
  </si>
  <si>
    <t>AKAM</t>
  </si>
  <si>
    <t>BFB</t>
  </si>
  <si>
    <t>BROWN FORMAN CORP CLASS B</t>
  </si>
  <si>
    <t>CTRA</t>
  </si>
  <si>
    <t>COTERRA ENERGY INC</t>
  </si>
  <si>
    <t>PHIA</t>
  </si>
  <si>
    <t>KONINKLIJKE PHILIPS NV</t>
  </si>
  <si>
    <t>INDU C</t>
  </si>
  <si>
    <t>INDUSTRIVARDEN SERIES</t>
  </si>
  <si>
    <t>C38U</t>
  </si>
  <si>
    <t>CAPITALAND INTEGRATED COMMERCIAL T</t>
  </si>
  <si>
    <t>SNA</t>
  </si>
  <si>
    <t>SNAP ON INC</t>
  </si>
  <si>
    <t>OMC</t>
  </si>
  <si>
    <t>OMNICOM GROUP INC</t>
  </si>
  <si>
    <t>BRO</t>
  </si>
  <si>
    <t>BROWN &amp; BROWN INC</t>
  </si>
  <si>
    <t>FITB</t>
  </si>
  <si>
    <t>FICO</t>
  </si>
  <si>
    <t>FAIR ISAAC CORP</t>
  </si>
  <si>
    <t>TRACTOR SUPPLY</t>
  </si>
  <si>
    <t>PPL</t>
  </si>
  <si>
    <t>PPL CORP</t>
  </si>
  <si>
    <t>LVS</t>
  </si>
  <si>
    <t>SOMPO HOLDINGS INC</t>
  </si>
  <si>
    <t>AJINOMOTO INC</t>
  </si>
  <si>
    <t>TER</t>
  </si>
  <si>
    <t>TERADYNE INC</t>
  </si>
  <si>
    <t>ASSA B</t>
  </si>
  <si>
    <t>ASSA ABLOY B</t>
  </si>
  <si>
    <t>SMPH</t>
  </si>
  <si>
    <t>Filippine</t>
  </si>
  <si>
    <t>Philippine Stock Exchange Inc.</t>
  </si>
  <si>
    <t>UNITED MICRO ELECTRONICS CORP</t>
  </si>
  <si>
    <t>MKL</t>
  </si>
  <si>
    <t>MARKEL GROUP INC</t>
  </si>
  <si>
    <t>UNI-PRESIDENT ENTERPRISES CORP</t>
  </si>
  <si>
    <t>EISAI LTD</t>
  </si>
  <si>
    <t>INVH</t>
  </si>
  <si>
    <t>INVITATION HOMES INC</t>
  </si>
  <si>
    <t>CPALL.R</t>
  </si>
  <si>
    <t>CP ALL NON-VOTING DR PCL</t>
  </si>
  <si>
    <t>Tailandia</t>
  </si>
  <si>
    <t>Stock Exchange Of Thailand</t>
  </si>
  <si>
    <t>LISN</t>
  </si>
  <si>
    <t>CHOCOLADEFABRIKEN LINDT &amp; SPRUENGL</t>
  </si>
  <si>
    <t>DELL</t>
  </si>
  <si>
    <t>DELL TECHNOLOGIES INC CLASS C</t>
  </si>
  <si>
    <t>EDEN</t>
  </si>
  <si>
    <t>K</t>
  </si>
  <si>
    <t>DRI</t>
  </si>
  <si>
    <t>EXPD</t>
  </si>
  <si>
    <t>EXPEDITORS INTERNATIONAL OF WASHIN</t>
  </si>
  <si>
    <t>CINF</t>
  </si>
  <si>
    <t>HLN</t>
  </si>
  <si>
    <t>HALEON PLC</t>
  </si>
  <si>
    <t>TEF</t>
  </si>
  <si>
    <t>BAX</t>
  </si>
  <si>
    <t>CLNX</t>
  </si>
  <si>
    <t>CELLNEX TELECOM SA</t>
  </si>
  <si>
    <t>MRO</t>
  </si>
  <si>
    <t>AVY</t>
  </si>
  <si>
    <t>AOT.R</t>
  </si>
  <si>
    <t>AIRPORTS OF THAILAND NON-VOTING DR</t>
  </si>
  <si>
    <t>DOL</t>
  </si>
  <si>
    <t>DOLLARAMA INC</t>
  </si>
  <si>
    <t>XYL</t>
  </si>
  <si>
    <t>FM</t>
  </si>
  <si>
    <t>KUAISHOU TECHNOLOGY</t>
  </si>
  <si>
    <t>AMCR</t>
  </si>
  <si>
    <t>AMCOR PLC</t>
  </si>
  <si>
    <t>NWG</t>
  </si>
  <si>
    <t>NATWEST GROUP PLC</t>
  </si>
  <si>
    <t>EAST JAPAN RAILWAY</t>
  </si>
  <si>
    <t>LITE ON TECHNOLOGY CORP</t>
  </si>
  <si>
    <t>YUM</t>
  </si>
  <si>
    <t>YUM BRANDS INC</t>
  </si>
  <si>
    <t>EVO</t>
  </si>
  <si>
    <t>EVOLUTION</t>
  </si>
  <si>
    <t>ASM</t>
  </si>
  <si>
    <t>ASM INTERNATIONAL NV</t>
  </si>
  <si>
    <t>BID</t>
  </si>
  <si>
    <t>BID CORPORATION LTD</t>
  </si>
  <si>
    <t>FUBON FINANCIAL HOLDING LTD</t>
  </si>
  <si>
    <t>BBY</t>
  </si>
  <si>
    <t>LGEN</t>
  </si>
  <si>
    <t>LEGAL AND GENERAL GROUP PLC</t>
  </si>
  <si>
    <t>BVT</t>
  </si>
  <si>
    <t>LNT</t>
  </si>
  <si>
    <t>PFG</t>
  </si>
  <si>
    <t>PRINCIPAL FINANCIAL GROUP INC</t>
  </si>
  <si>
    <t>COO</t>
  </si>
  <si>
    <t>COOPER INC</t>
  </si>
  <si>
    <t>PKG</t>
  </si>
  <si>
    <t>PACKAGING CORP OF AMERICA</t>
  </si>
  <si>
    <t>ALDAR</t>
  </si>
  <si>
    <t>ALDAR PROPERTIES</t>
  </si>
  <si>
    <t>Emirati Arabi Uniti</t>
  </si>
  <si>
    <t>Abu Dhabi Securities Exchange</t>
  </si>
  <si>
    <t>AED</t>
  </si>
  <si>
    <t>LYV</t>
  </si>
  <si>
    <t>LIVE NATION ENTERTAINMENT INC</t>
  </si>
  <si>
    <t>CHINA MERCHANTS BANK LTD H</t>
  </si>
  <si>
    <t>PHM</t>
  </si>
  <si>
    <t>PULTEGROUP INC</t>
  </si>
  <si>
    <t>SJM</t>
  </si>
  <si>
    <t>JM SMUCKER</t>
  </si>
  <si>
    <t>GRMN</t>
  </si>
  <si>
    <t>TRU</t>
  </si>
  <si>
    <t>TRANSUNION</t>
  </si>
  <si>
    <t>BG</t>
  </si>
  <si>
    <t>RTO</t>
  </si>
  <si>
    <t>RENTOKIL INITIAL PLC</t>
  </si>
  <si>
    <t>ADYEN</t>
  </si>
  <si>
    <t>ADYEN NV</t>
  </si>
  <si>
    <t>ETR</t>
  </si>
  <si>
    <t>CNP</t>
  </si>
  <si>
    <t>CMS</t>
  </si>
  <si>
    <t>CMS ENERGY CORP</t>
  </si>
  <si>
    <t>BALL</t>
  </si>
  <si>
    <t>CENTRAL JAPAN RAILWAY</t>
  </si>
  <si>
    <t>AEON LTD</t>
  </si>
  <si>
    <t>DANSKE</t>
  </si>
  <si>
    <t>DANSKE BANK</t>
  </si>
  <si>
    <t>ES</t>
  </si>
  <si>
    <t>EVERSOURCE ENERGY</t>
  </si>
  <si>
    <t>SHISEIDO LTD</t>
  </si>
  <si>
    <t>DAI-ICHI LIFE HOLDINGS INC</t>
  </si>
  <si>
    <t>OC</t>
  </si>
  <si>
    <t>OWENS CORNING</t>
  </si>
  <si>
    <t>CF</t>
  </si>
  <si>
    <t>REP</t>
  </si>
  <si>
    <t>REPSOL SA</t>
  </si>
  <si>
    <t>HOLX</t>
  </si>
  <si>
    <t>GWO</t>
  </si>
  <si>
    <t>GREAT WEST LIFECO INC</t>
  </si>
  <si>
    <t>MAA</t>
  </si>
  <si>
    <t>MID AMERICA APARTMENT COMMUNITIES</t>
  </si>
  <si>
    <t>CBOE</t>
  </si>
  <si>
    <t>CBOE GLOBAL MARKETS INC</t>
  </si>
  <si>
    <t>EAND</t>
  </si>
  <si>
    <t>EMIRATES TELECOM</t>
  </si>
  <si>
    <t>FE</t>
  </si>
  <si>
    <t>MTB</t>
  </si>
  <si>
    <t>M&amp;T BANK CORP</t>
  </si>
  <si>
    <t>HUBB</t>
  </si>
  <si>
    <t>HUBBELL INC</t>
  </si>
  <si>
    <t>HO</t>
  </si>
  <si>
    <t>SYF</t>
  </si>
  <si>
    <t>SYNCHRONY FINANCIAL</t>
  </si>
  <si>
    <t>KDP</t>
  </si>
  <si>
    <t>KEURIG DR PEPPER INC</t>
  </si>
  <si>
    <t>FORMOSA CHEMICALS &amp; FIBRE CORP</t>
  </si>
  <si>
    <t>HEXA B</t>
  </si>
  <si>
    <t>HEXAGON CLASS B</t>
  </si>
  <si>
    <t>STE</t>
  </si>
  <si>
    <t>STERIS</t>
  </si>
  <si>
    <t>J</t>
  </si>
  <si>
    <t>JACOBS SOLUTIONS INC</t>
  </si>
  <si>
    <t>IAG</t>
  </si>
  <si>
    <t>IA FINANCIAL INC</t>
  </si>
  <si>
    <t>KBC</t>
  </si>
  <si>
    <t>KBC GROEP</t>
  </si>
  <si>
    <t>DISCO CORP</t>
  </si>
  <si>
    <t>MB</t>
  </si>
  <si>
    <t>MEDIOBANCA BANCA DI CREDITO FINANZ</t>
  </si>
  <si>
    <t>POOL</t>
  </si>
  <si>
    <t>POOL CORP</t>
  </si>
  <si>
    <t>AEM</t>
  </si>
  <si>
    <t>AGNICO EAGLE MINES LTD</t>
  </si>
  <si>
    <t>SBK</t>
  </si>
  <si>
    <t>STANDARD BANK GROUP</t>
  </si>
  <si>
    <t>OTSUKA HOLDINGS LTD</t>
  </si>
  <si>
    <t>SCCO</t>
  </si>
  <si>
    <t>Peru</t>
  </si>
  <si>
    <t>BXB</t>
  </si>
  <si>
    <t>WPC</t>
  </si>
  <si>
    <t>W. P. CAREY REIT INC</t>
  </si>
  <si>
    <t>SAMSUNG FIRE &amp; MARINE INSURANCE LT</t>
  </si>
  <si>
    <t>VTR</t>
  </si>
  <si>
    <t>VENTAS REIT INC</t>
  </si>
  <si>
    <t>STO</t>
  </si>
  <si>
    <t>TSN</t>
  </si>
  <si>
    <t>TYSON FOODS INC CLASS A</t>
  </si>
  <si>
    <t>ARISTOCRAT LEISURE LTD</t>
  </si>
  <si>
    <t>JBHT</t>
  </si>
  <si>
    <t>JB HUNT TRANSPORT SERVICES INC</t>
  </si>
  <si>
    <t>CABK</t>
  </si>
  <si>
    <t>CAIXABANK SA</t>
  </si>
  <si>
    <t>IFF</t>
  </si>
  <si>
    <t>INTERNATIONAL FLAVORS &amp; FRAGRANCES</t>
  </si>
  <si>
    <t>PINS</t>
  </si>
  <si>
    <t>PINTEREST INC CLASS A</t>
  </si>
  <si>
    <t>AEE</t>
  </si>
  <si>
    <t>AMEREN CORP</t>
  </si>
  <si>
    <t>WDC</t>
  </si>
  <si>
    <t>HBAN</t>
  </si>
  <si>
    <t>HUNTINGTON BANCSHARES INC</t>
  </si>
  <si>
    <t>FSLR</t>
  </si>
  <si>
    <t>SAMPO</t>
  </si>
  <si>
    <t>FAB</t>
  </si>
  <si>
    <t>FIRST ABU DHABI BANK</t>
  </si>
  <si>
    <t>ZBRA</t>
  </si>
  <si>
    <t>ZEBRA TECHNOLOGIES CORP CLASS A</t>
  </si>
  <si>
    <t>LDOS</t>
  </si>
  <si>
    <t>LEIDOS HOLDINGS INC</t>
  </si>
  <si>
    <t>STLD</t>
  </si>
  <si>
    <t>STEEL DYNAMICS INC</t>
  </si>
  <si>
    <t>CTBC FINANCIAL HOLDING LTD</t>
  </si>
  <si>
    <t>GET</t>
  </si>
  <si>
    <t>GETLINK</t>
  </si>
  <si>
    <t>SLM</t>
  </si>
  <si>
    <t>SANLAM LIMITED LTD</t>
  </si>
  <si>
    <t>ACA</t>
  </si>
  <si>
    <t>SHP</t>
  </si>
  <si>
    <t>UPM</t>
  </si>
  <si>
    <t>UPM-KYMMENE</t>
  </si>
  <si>
    <t>UDR</t>
  </si>
  <si>
    <t>UDR REIT INC</t>
  </si>
  <si>
    <t>ADVANC.R</t>
  </si>
  <si>
    <t>ADVANCED INFO SERVICE NON-VOTING D</t>
  </si>
  <si>
    <t>BAER</t>
  </si>
  <si>
    <t>JULIUS BAER GRUPPE AG</t>
  </si>
  <si>
    <t>PAYC</t>
  </si>
  <si>
    <t>PAYCOM SOFTWARE INC</t>
  </si>
  <si>
    <t>MS&amp;AD INSURANCE GROUP HOLDINGS INC</t>
  </si>
  <si>
    <t>GIB.A</t>
  </si>
  <si>
    <t>NET</t>
  </si>
  <si>
    <t>CLOUDFLARE INC CLASS A</t>
  </si>
  <si>
    <t>BNR</t>
  </si>
  <si>
    <t>BRENNTAG</t>
  </si>
  <si>
    <t>ASE TECHNOLOGY HOLDING LTD</t>
  </si>
  <si>
    <t>ERIC B</t>
  </si>
  <si>
    <t>ERICSSON B</t>
  </si>
  <si>
    <t>JMT</t>
  </si>
  <si>
    <t>JERONIMO MARTINS SA</t>
  </si>
  <si>
    <t>Portogallo</t>
  </si>
  <si>
    <t>Nyse Euronext - Euronext Lisbon</t>
  </si>
  <si>
    <t>CHUNGHWA TELECOM LTD</t>
  </si>
  <si>
    <t>DTE ENERGY</t>
  </si>
  <si>
    <t>NI</t>
  </si>
  <si>
    <t>RS</t>
  </si>
  <si>
    <t>RELIANCE STEEL &amp; ALUMINUM</t>
  </si>
  <si>
    <t>SHIONOGI LTD</t>
  </si>
  <si>
    <t>Nuova Zelanda</t>
  </si>
  <si>
    <t>New Zealand Exchange Ltd</t>
  </si>
  <si>
    <t>AKE</t>
  </si>
  <si>
    <t>ARKEMA SA</t>
  </si>
  <si>
    <t>GEBN</t>
  </si>
  <si>
    <t>GEBERIT AG</t>
  </si>
  <si>
    <t>QBE</t>
  </si>
  <si>
    <t>TOHO (TOKYO) LTD</t>
  </si>
  <si>
    <t>ZS</t>
  </si>
  <si>
    <t>ZSCALER INC</t>
  </si>
  <si>
    <t>POW</t>
  </si>
  <si>
    <t>POWER CORPORATION OF CANADA</t>
  </si>
  <si>
    <t>AUTO</t>
  </si>
  <si>
    <t>AUTO TRADER GROUP PLC</t>
  </si>
  <si>
    <t>LII</t>
  </si>
  <si>
    <t>LENNOX INTERNATIONAL INC</t>
  </si>
  <si>
    <t>GDDY</t>
  </si>
  <si>
    <t>GODADDY INC CLASS A</t>
  </si>
  <si>
    <t>VNA</t>
  </si>
  <si>
    <t>VONOVIA SE</t>
  </si>
  <si>
    <t>MNDI</t>
  </si>
  <si>
    <t>MONDI PLC</t>
  </si>
  <si>
    <t>ESS</t>
  </si>
  <si>
    <t>ESSEX PROPERTY TRUST REIT INC</t>
  </si>
  <si>
    <t>KNIN</t>
  </si>
  <si>
    <t>KUEHNE UND NAGEL INTERNATIONAL AG</t>
  </si>
  <si>
    <t>TOU</t>
  </si>
  <si>
    <t>CIMB</t>
  </si>
  <si>
    <t>CIMB GROUP HOLDINGS</t>
  </si>
  <si>
    <t>Malesia</t>
  </si>
  <si>
    <t>Bursa Malaysia</t>
  </si>
  <si>
    <t>EXPE</t>
  </si>
  <si>
    <t>EXPEDIA GROUP INC</t>
  </si>
  <si>
    <t>TRMB</t>
  </si>
  <si>
    <t>TRIMBLE INC</t>
  </si>
  <si>
    <t>MAS</t>
  </si>
  <si>
    <t>PTT.R</t>
  </si>
  <si>
    <t>PTT NON-VOTING DR PCL</t>
  </si>
  <si>
    <t>ARE</t>
  </si>
  <si>
    <t>ALEXANDRIA REAL ESTATE EQUITIES RE</t>
  </si>
  <si>
    <t>BARN</t>
  </si>
  <si>
    <t>BARRY CALLEBAUT AG</t>
  </si>
  <si>
    <t>CEMEXCPO</t>
  </si>
  <si>
    <t>CEMEX CPO</t>
  </si>
  <si>
    <t>PNR</t>
  </si>
  <si>
    <t>PENTAIR</t>
  </si>
  <si>
    <t>MOH</t>
  </si>
  <si>
    <t>MOLINA HEALTHCARE INC</t>
  </si>
  <si>
    <t>Z</t>
  </si>
  <si>
    <t>ZILLOW GROUP INC CLASS C</t>
  </si>
  <si>
    <t>EPI B</t>
  </si>
  <si>
    <t>EPIROC CLASS B</t>
  </si>
  <si>
    <t>TECHTRONIC INDUSTRIES LTD</t>
  </si>
  <si>
    <t>EBS</t>
  </si>
  <si>
    <t>Austria</t>
  </si>
  <si>
    <t>Wiener Boerse Ag</t>
  </si>
  <si>
    <t>TFII</t>
  </si>
  <si>
    <t>TFI INTERNATIONAL INC</t>
  </si>
  <si>
    <t>AKZA</t>
  </si>
  <si>
    <t>AKZO NOBEL NV</t>
  </si>
  <si>
    <t>CHUGAI PHARMACEUTICAL LTD</t>
  </si>
  <si>
    <t>SEB A</t>
  </si>
  <si>
    <t>SKANDINAVISKA ENSKILDA BANKEN</t>
  </si>
  <si>
    <t>FWONK</t>
  </si>
  <si>
    <t>TRYG</t>
  </si>
  <si>
    <t>ZIJIN MINING GROUP LTD H</t>
  </si>
  <si>
    <t>ECOPRO LTD</t>
  </si>
  <si>
    <t>Korea Exchange (Kosdaq)</t>
  </si>
  <si>
    <t>FSR</t>
  </si>
  <si>
    <t>ZM</t>
  </si>
  <si>
    <t>SWED A</t>
  </si>
  <si>
    <t>SWEDBANK</t>
  </si>
  <si>
    <t>SSNC</t>
  </si>
  <si>
    <t>SS AND C TECHNOLOGIES HOLDINGS INC</t>
  </si>
  <si>
    <t>TDY</t>
  </si>
  <si>
    <t>TELEDYNE TECHNOLOGIES INC</t>
  </si>
  <si>
    <t>ATO</t>
  </si>
  <si>
    <t>ATMOS ENERGY CORP</t>
  </si>
  <si>
    <t>SY1</t>
  </si>
  <si>
    <t>SYMRISE AG</t>
  </si>
  <si>
    <t>PSON</t>
  </si>
  <si>
    <t>A17U</t>
  </si>
  <si>
    <t>CAPITALAND ASCENDAS REIT</t>
  </si>
  <si>
    <t>FTS</t>
  </si>
  <si>
    <t>GMEXICOB</t>
  </si>
  <si>
    <t>GRUPO MEXICO B</t>
  </si>
  <si>
    <t>NTRS</t>
  </si>
  <si>
    <t>HRL</t>
  </si>
  <si>
    <t>AXON</t>
  </si>
  <si>
    <t>AXON ENTERPRISE INC</t>
  </si>
  <si>
    <t>BAH</t>
  </si>
  <si>
    <t>BOOZ ALLEN HAMILTON HOLDING CORP C</t>
  </si>
  <si>
    <t>CHINA MENGNIU DAIRY LTD</t>
  </si>
  <si>
    <t>EVRG</t>
  </si>
  <si>
    <t>EVERGY INC</t>
  </si>
  <si>
    <t>GEN</t>
  </si>
  <si>
    <t>GEN DIGITAL INC</t>
  </si>
  <si>
    <t>CCK</t>
  </si>
  <si>
    <t>DTG</t>
  </si>
  <si>
    <t>DAIMLER TRUCK HOLDING E AG</t>
  </si>
  <si>
    <t>Grecia</t>
  </si>
  <si>
    <t>Athens Exchange S.A. Cash Market</t>
  </si>
  <si>
    <t>DASH</t>
  </si>
  <si>
    <t>DOORDASH INC CLASS A</t>
  </si>
  <si>
    <t>BMRI</t>
  </si>
  <si>
    <t>BANK MANDIRI (PERSERO)</t>
  </si>
  <si>
    <t>TAP</t>
  </si>
  <si>
    <t>MOLSON COORS BREWING CLASS B</t>
  </si>
  <si>
    <t>STMN</t>
  </si>
  <si>
    <t>STRAUMANN HOLDING AG</t>
  </si>
  <si>
    <t>NONGFU SPRING LTD H</t>
  </si>
  <si>
    <t>SLHN</t>
  </si>
  <si>
    <t>SWISS LIFE HOLDING AG</t>
  </si>
  <si>
    <t>JBL</t>
  </si>
  <si>
    <t>JABIL INC</t>
  </si>
  <si>
    <t>DPZ</t>
  </si>
  <si>
    <t>DOMINOS PIZZA INC</t>
  </si>
  <si>
    <t>DSFIR</t>
  </si>
  <si>
    <t>DSM FIRMENICH AG</t>
  </si>
  <si>
    <t>CHINA LIFE INSURANCE LTD H</t>
  </si>
  <si>
    <t>CHRW</t>
  </si>
  <si>
    <t>CH ROBINSON WORLDWIDE INC</t>
  </si>
  <si>
    <t>IFC</t>
  </si>
  <si>
    <t>HPE</t>
  </si>
  <si>
    <t>HEWLETT PACKARD ENTERPRISE</t>
  </si>
  <si>
    <t>XRO</t>
  </si>
  <si>
    <t>XERO LTD</t>
  </si>
  <si>
    <t>RVTY</t>
  </si>
  <si>
    <t>REVVITY INC</t>
  </si>
  <si>
    <t>MG</t>
  </si>
  <si>
    <t>OBIC LTD</t>
  </si>
  <si>
    <t>KRZ</t>
  </si>
  <si>
    <t>KERRY GROUP PLC</t>
  </si>
  <si>
    <t>MINEBEA MITSUMI INC</t>
  </si>
  <si>
    <t>WRB</t>
  </si>
  <si>
    <t>SE</t>
  </si>
  <si>
    <t>ROL</t>
  </si>
  <si>
    <t>ROLLINS INC</t>
  </si>
  <si>
    <t>STX</t>
  </si>
  <si>
    <t>SEAGATE TECHNOLOGY HOLDINGS PLC</t>
  </si>
  <si>
    <t>CBK</t>
  </si>
  <si>
    <t>INCY</t>
  </si>
  <si>
    <t>INCYTE CORP</t>
  </si>
  <si>
    <t>EDP</t>
  </si>
  <si>
    <t>EDP ENERGIAS DE PORTUGAL SA</t>
  </si>
  <si>
    <t>NOMURA RESEARCH INSTITUTE LTD</t>
  </si>
  <si>
    <t>CHINA SHENHUA ENERGY LTD H</t>
  </si>
  <si>
    <t>UHS</t>
  </si>
  <si>
    <t>UNIVERSAL HEALTH SERVICES INC CLAS</t>
  </si>
  <si>
    <t>FDS</t>
  </si>
  <si>
    <t>FACTSET RESEARCH SYSTEMS INC</t>
  </si>
  <si>
    <t>SUN HUNG KAI PROPERTIES LTD</t>
  </si>
  <si>
    <t>PUB</t>
  </si>
  <si>
    <t>PUBLICIS GROUPE SA</t>
  </si>
  <si>
    <t>FER</t>
  </si>
  <si>
    <t>MZTF</t>
  </si>
  <si>
    <t>Israele</t>
  </si>
  <si>
    <t>Tel Aviv Stock Exchange</t>
  </si>
  <si>
    <t>ILS</t>
  </si>
  <si>
    <t>DGX</t>
  </si>
  <si>
    <t>DNB</t>
  </si>
  <si>
    <t>DNB BANK</t>
  </si>
  <si>
    <t>AGN</t>
  </si>
  <si>
    <t>EMSN</t>
  </si>
  <si>
    <t>EMS-CHEMIE HOLDING AG</t>
  </si>
  <si>
    <t>AISIN CORP</t>
  </si>
  <si>
    <t>EQH</t>
  </si>
  <si>
    <t>EQUITABLE HOLDINGS INC</t>
  </si>
  <si>
    <t>SEKISUI CHEMICAL LTD</t>
  </si>
  <si>
    <t>KEY</t>
  </si>
  <si>
    <t>EG</t>
  </si>
  <si>
    <t>EVEREST GROUP LTD</t>
  </si>
  <si>
    <t>KANSAI ELECTRIC POWER INC</t>
  </si>
  <si>
    <t>SUMITOMO METAL MINING LTD</t>
  </si>
  <si>
    <t>LINK REAL ESTATE INVESTMENT TRUST</t>
  </si>
  <si>
    <t>DAIWA HOUSE INDUSTRY LTD</t>
  </si>
  <si>
    <t>COL</t>
  </si>
  <si>
    <t>COLES GROUP LTD</t>
  </si>
  <si>
    <t>ESSITY B</t>
  </si>
  <si>
    <t>ESSITY CLASS B</t>
  </si>
  <si>
    <t>PNDORA</t>
  </si>
  <si>
    <t>PANDORA</t>
  </si>
  <si>
    <t>HEN3</t>
  </si>
  <si>
    <t>HENKEL &amp; KGAA PREF AG</t>
  </si>
  <si>
    <t>FRE</t>
  </si>
  <si>
    <t>FRESENIUS SE AND CO KGAA</t>
  </si>
  <si>
    <t>FSV</t>
  </si>
  <si>
    <t>FIRSTSERVICE SUBORDINATE VOTING CO</t>
  </si>
  <si>
    <t>DKNG</t>
  </si>
  <si>
    <t>DRAFTKINGS INC CLASS A</t>
  </si>
  <si>
    <t>CCO</t>
  </si>
  <si>
    <t>OTP</t>
  </si>
  <si>
    <t>OTP BANK</t>
  </si>
  <si>
    <t>Ungheria</t>
  </si>
  <si>
    <t>Budapest Stock Exchange</t>
  </si>
  <si>
    <t>JHX</t>
  </si>
  <si>
    <t>JAMES HARDIE INDUSTRIES CDI PLC</t>
  </si>
  <si>
    <t>SGE</t>
  </si>
  <si>
    <t>GGG</t>
  </si>
  <si>
    <t>GRACO INC</t>
  </si>
  <si>
    <t>BURL</t>
  </si>
  <si>
    <t>BURLINGTON STORES INC</t>
  </si>
  <si>
    <t>GLPI</t>
  </si>
  <si>
    <t>GAMING AND LEISURE PROPERTIES REIT</t>
  </si>
  <si>
    <t>ENELAM</t>
  </si>
  <si>
    <t>ENEL AMERICAS SA</t>
  </si>
  <si>
    <t>Cile</t>
  </si>
  <si>
    <t>Santiago Stock Exchange</t>
  </si>
  <si>
    <t>DAI NIPPON PRINTING LTD</t>
  </si>
  <si>
    <t>LAND</t>
  </si>
  <si>
    <t>LAND SECURITIES GROUP REIT PLC</t>
  </si>
  <si>
    <t>MONC</t>
  </si>
  <si>
    <t>MONCLER</t>
  </si>
  <si>
    <t>QIA</t>
  </si>
  <si>
    <t>QIAGEN NV</t>
  </si>
  <si>
    <t>HM B</t>
  </si>
  <si>
    <t>HENNES &amp; MAURITZ</t>
  </si>
  <si>
    <t>CFG</t>
  </si>
  <si>
    <t>CITIZENS FINANCIAL GROUP INC</t>
  </si>
  <si>
    <t>KIRIN HOLDINGS LTD</t>
  </si>
  <si>
    <t>SMCI</t>
  </si>
  <si>
    <t>SUPER MICRO COMPUTER INC</t>
  </si>
  <si>
    <t>PODD</t>
  </si>
  <si>
    <t>INSULET CORP</t>
  </si>
  <si>
    <t>S32</t>
  </si>
  <si>
    <t>SOUTH32 LTD</t>
  </si>
  <si>
    <t>VER</t>
  </si>
  <si>
    <t>YAMAHA MOTOR LTD</t>
  </si>
  <si>
    <t>SCC.R</t>
  </si>
  <si>
    <t>SIAM CEMENT NON-VOTING DR PCL</t>
  </si>
  <si>
    <t>AKBNK.E</t>
  </si>
  <si>
    <t>AKBANK A</t>
  </si>
  <si>
    <t>Turchia</t>
  </si>
  <si>
    <t>Istanbul Stock Exchange</t>
  </si>
  <si>
    <t>KAKAO CORP</t>
  </si>
  <si>
    <t>RAND</t>
  </si>
  <si>
    <t>RANDSTAD HOLDING</t>
  </si>
  <si>
    <t>EPI A</t>
  </si>
  <si>
    <t>EPIROC CLASS A</t>
  </si>
  <si>
    <t>NRG</t>
  </si>
  <si>
    <t>UTHR</t>
  </si>
  <si>
    <t>UNITED THERAPEUTICS CORP</t>
  </si>
  <si>
    <t>TENAGA</t>
  </si>
  <si>
    <t>TENAGA NASIONAL</t>
  </si>
  <si>
    <t>PKO</t>
  </si>
  <si>
    <t>POWSZECHNA KASA OSZCZEDNOSCI BANK</t>
  </si>
  <si>
    <t>Polonia</t>
  </si>
  <si>
    <t>Warsaw Stock Exchange/Equities/Main Market</t>
  </si>
  <si>
    <t>BEI</t>
  </si>
  <si>
    <t>COH</t>
  </si>
  <si>
    <t>QSR</t>
  </si>
  <si>
    <t>RESTAURANTS BRANDS INTERNATIONAL I</t>
  </si>
  <si>
    <t>SUMITOMO REALTY &amp; DEVELOPMENT LTD</t>
  </si>
  <si>
    <t>NXT</t>
  </si>
  <si>
    <t>SRT3</t>
  </si>
  <si>
    <t>SARTORIUS PREF AG</t>
  </si>
  <si>
    <t>CK HUTCHISON HOLDINGS LTD</t>
  </si>
  <si>
    <t>WTB</t>
  </si>
  <si>
    <t>TYL</t>
  </si>
  <si>
    <t>TYLER TECHNOLOGIES INC</t>
  </si>
  <si>
    <t>VACN</t>
  </si>
  <si>
    <t>VAT GROUP AG</t>
  </si>
  <si>
    <t>ALLE</t>
  </si>
  <si>
    <t>ALLEGION PLC</t>
  </si>
  <si>
    <t>P911</t>
  </si>
  <si>
    <t>DR ING HC F PORSCHE PRF AG</t>
  </si>
  <si>
    <t>PST</t>
  </si>
  <si>
    <t>POSTE ITALIANE</t>
  </si>
  <si>
    <t>TLKM</t>
  </si>
  <si>
    <t>TELEKOMUNIKASI INDONESIA</t>
  </si>
  <si>
    <t>RO</t>
  </si>
  <si>
    <t>ROCHE HOLDING AG</t>
  </si>
  <si>
    <t>NIBE B</t>
  </si>
  <si>
    <t>NIBE INDUSTRIER CLASS B</t>
  </si>
  <si>
    <t>HYUNDAI MOBIS LTD</t>
  </si>
  <si>
    <t>MT</t>
  </si>
  <si>
    <t>ARCELORMITTAL SA</t>
  </si>
  <si>
    <t>CCL.B</t>
  </si>
  <si>
    <t>CCL INDUSTRIES INC CLASS B</t>
  </si>
  <si>
    <t>FOXA</t>
  </si>
  <si>
    <t>FOX CORP CLASS A</t>
  </si>
  <si>
    <t>RBA</t>
  </si>
  <si>
    <t>RB GLOBAL INC</t>
  </si>
  <si>
    <t>KRX</t>
  </si>
  <si>
    <t>KINGSPAN GROUP PLC</t>
  </si>
  <si>
    <t>BNZL</t>
  </si>
  <si>
    <t>BUNZL</t>
  </si>
  <si>
    <t>SHL</t>
  </si>
  <si>
    <t>SIEMENS HEALTHINEERS AG</t>
  </si>
  <si>
    <t>ORG</t>
  </si>
  <si>
    <t>SHB A</t>
  </si>
  <si>
    <t>TRN</t>
  </si>
  <si>
    <t>TERNA RETE ELETTRICA NAZIONALE</t>
  </si>
  <si>
    <t>KNEBV</t>
  </si>
  <si>
    <t>KONE</t>
  </si>
  <si>
    <t>INF</t>
  </si>
  <si>
    <t>INFORMA PLC</t>
  </si>
  <si>
    <t>WSO</t>
  </si>
  <si>
    <t>WATSCO INC</t>
  </si>
  <si>
    <t>HENDERSON LAND DEVELOPMENT LTD</t>
  </si>
  <si>
    <t>ESLT</t>
  </si>
  <si>
    <t>TRAVELSKY TECHNOLOGY LTD H</t>
  </si>
  <si>
    <t>NESTE</t>
  </si>
  <si>
    <t>AV.</t>
  </si>
  <si>
    <t>BAP</t>
  </si>
  <si>
    <t>SOON</t>
  </si>
  <si>
    <t>SONOVA HOLDING AG</t>
  </si>
  <si>
    <t>AMH</t>
  </si>
  <si>
    <t>AMERICAN HOMES RENT REIT CLASS A</t>
  </si>
  <si>
    <t>FNF</t>
  </si>
  <si>
    <t>FIDELITY NATIONAL FINANCIAL INC</t>
  </si>
  <si>
    <t>CTC.A</t>
  </si>
  <si>
    <t>CANADIAN TIRE LTD CLASS A</t>
  </si>
  <si>
    <t>MAYBANK</t>
  </si>
  <si>
    <t>MALAYAN BANKING</t>
  </si>
  <si>
    <t>RCI.B</t>
  </si>
  <si>
    <t>ROGERS COMMUNICATIONS NON-VOTING I</t>
  </si>
  <si>
    <t>ANG</t>
  </si>
  <si>
    <t>THYAO.E</t>
  </si>
  <si>
    <t>TURK HAVA YOLLARI AO A</t>
  </si>
  <si>
    <t>SCMN</t>
  </si>
  <si>
    <t>SWISSCOM AG</t>
  </si>
  <si>
    <t>IOICORP</t>
  </si>
  <si>
    <t>IOI CORPORATION</t>
  </si>
  <si>
    <t>SN.</t>
  </si>
  <si>
    <t>SMITH AND NEPHEW PLC</t>
  </si>
  <si>
    <t>FFH</t>
  </si>
  <si>
    <t>FAIRFAX FINANCIAL HOLDINGS SUB VOT</t>
  </si>
  <si>
    <t>VST</t>
  </si>
  <si>
    <t>VISTRA CORP</t>
  </si>
  <si>
    <t>TLC</t>
  </si>
  <si>
    <t>THE LOTTERY CORPORATION LTD</t>
  </si>
  <si>
    <t>BANDAI NAMCO HOLDINGS INC</t>
  </si>
  <si>
    <t>KUNLUN ENERGY LTD</t>
  </si>
  <si>
    <t>ABG</t>
  </si>
  <si>
    <t>JAPAN POST HOLDINGS LTD</t>
  </si>
  <si>
    <t>KPN</t>
  </si>
  <si>
    <t>SNAP</t>
  </si>
  <si>
    <t>SNAP INC CLASS A</t>
  </si>
  <si>
    <t>REG</t>
  </si>
  <si>
    <t>REGENCY CENTERS REIT CORP</t>
  </si>
  <si>
    <t>HANKYU HANSHIN HOLDINGS INC</t>
  </si>
  <si>
    <t>BDO</t>
  </si>
  <si>
    <t>BAM</t>
  </si>
  <si>
    <t>BROOKFIELD ASSET MANAGEMENT VOTING</t>
  </si>
  <si>
    <t>JD HEALTH INTERNATIONAL INC</t>
  </si>
  <si>
    <t>HEICO CORP CLASS A</t>
  </si>
  <si>
    <t>TUPRS.E</t>
  </si>
  <si>
    <t>TURKIYE PETROL RAFINERILERI A</t>
  </si>
  <si>
    <t>CNA</t>
  </si>
  <si>
    <t>HEALTHPEAK PROPERTIES INC</t>
  </si>
  <si>
    <t>GFI</t>
  </si>
  <si>
    <t>PICC PROPERTY AND CASUALTY LTD H</t>
  </si>
  <si>
    <t>RHM</t>
  </si>
  <si>
    <t>RHEINMETALL AG</t>
  </si>
  <si>
    <t>SUMITOMO ELECTRIC INDUSTRIES LTD</t>
  </si>
  <si>
    <t>GOTO</t>
  </si>
  <si>
    <t>GOTO GOJEK TOKOPEDIA</t>
  </si>
  <si>
    <t>SGSN</t>
  </si>
  <si>
    <t>SGS SA</t>
  </si>
  <si>
    <t>CCEP</t>
  </si>
  <si>
    <t>COCA COLA EUROPACIFIC PARTNERS PLC</t>
  </si>
  <si>
    <t>OKTA</t>
  </si>
  <si>
    <t>OKTA INC CLASS A</t>
  </si>
  <si>
    <t>CCL</t>
  </si>
  <si>
    <t>FFIV</t>
  </si>
  <si>
    <t>F5 INC</t>
  </si>
  <si>
    <t>MINT.R</t>
  </si>
  <si>
    <t>MINOR INTERNATIONAL PUBLIC NON-VOT</t>
  </si>
  <si>
    <t>EQT</t>
  </si>
  <si>
    <t>LI NING LTD</t>
  </si>
  <si>
    <t>NBIX</t>
  </si>
  <si>
    <t>NEUROCRINE BIOSCIENCES INC</t>
  </si>
  <si>
    <t>AFG</t>
  </si>
  <si>
    <t>AMERICAN FINANCIAL GROUP INC</t>
  </si>
  <si>
    <t>KEYERA CORP</t>
  </si>
  <si>
    <t>NEW ORIENTAL EDUCATION &amp; TECHNOLOG</t>
  </si>
  <si>
    <t>TAIWAN MOBILE LTD</t>
  </si>
  <si>
    <t>ECOPRO BM LTD</t>
  </si>
  <si>
    <t>YAR</t>
  </si>
  <si>
    <t>YARA INTERNATIONAL</t>
  </si>
  <si>
    <t>DVA</t>
  </si>
  <si>
    <t>MPL</t>
  </si>
  <si>
    <t>MEDIBANK PRIVATE LTD</t>
  </si>
  <si>
    <t>VIPS</t>
  </si>
  <si>
    <t>VIPSHOP HOLDINGS SPONSORED ADS REP</t>
  </si>
  <si>
    <t>LOGN</t>
  </si>
  <si>
    <t>LOGITECH INTERNATIONAL SA</t>
  </si>
  <si>
    <t>SW</t>
  </si>
  <si>
    <t>SODEXO SA</t>
  </si>
  <si>
    <t>TWLO</t>
  </si>
  <si>
    <t>TWILIO INC CLASS A</t>
  </si>
  <si>
    <t>MTX</t>
  </si>
  <si>
    <t>MTU AERO ENGINES HOLDING AG</t>
  </si>
  <si>
    <t>CARL B</t>
  </si>
  <si>
    <t>CARLSBERG AS CL B</t>
  </si>
  <si>
    <t>DCC</t>
  </si>
  <si>
    <t>DCC PLC</t>
  </si>
  <si>
    <t>KGH</t>
  </si>
  <si>
    <t>CCH</t>
  </si>
  <si>
    <t>COCA COLA HBC AG</t>
  </si>
  <si>
    <t>TLS</t>
  </si>
  <si>
    <t>TELSTRA GROUP LTD</t>
  </si>
  <si>
    <t>G13</t>
  </si>
  <si>
    <t>GENTING SINGAPORE LTD</t>
  </si>
  <si>
    <t>HLMA</t>
  </si>
  <si>
    <t>HALMA PLC</t>
  </si>
  <si>
    <t>BALN</t>
  </si>
  <si>
    <t>BALOISE HOLDING AG</t>
  </si>
  <si>
    <t>ELS</t>
  </si>
  <si>
    <t>EQUITY LIFESTYLE PROPERTIES REIT I</t>
  </si>
  <si>
    <t>LISP</t>
  </si>
  <si>
    <t>TOKYO GAS LTD</t>
  </si>
  <si>
    <t>DIM</t>
  </si>
  <si>
    <t>SARTORIUS STEDIM BIOTECH SA</t>
  </si>
  <si>
    <t>ORSTED</t>
  </si>
  <si>
    <t>WPP</t>
  </si>
  <si>
    <t>BEKE</t>
  </si>
  <si>
    <t>KE HOLDINGS ADR REPRESENTING INC</t>
  </si>
  <si>
    <t>RBLX</t>
  </si>
  <si>
    <t>ROBLOX CORP CLASS A</t>
  </si>
  <si>
    <t>GIL</t>
  </si>
  <si>
    <t>L</t>
  </si>
  <si>
    <t>HOTAI MOTOR LTD</t>
  </si>
  <si>
    <t>MTN</t>
  </si>
  <si>
    <t>FME</t>
  </si>
  <si>
    <t>FRESENIUS MEDICAL CARE AG</t>
  </si>
  <si>
    <t>GJF</t>
  </si>
  <si>
    <t>GJENSIDIGE FORSIKRING</t>
  </si>
  <si>
    <t>ENTG</t>
  </si>
  <si>
    <t>ENTEGRIS INC</t>
  </si>
  <si>
    <t>EMA</t>
  </si>
  <si>
    <t>EMERA INC</t>
  </si>
  <si>
    <t>SKF B</t>
  </si>
  <si>
    <t>TEVA</t>
  </si>
  <si>
    <t>WRT1V</t>
  </si>
  <si>
    <t>WARTSILA</t>
  </si>
  <si>
    <t>PAN PACIFIC INTERNATIONAL HOLDINGS</t>
  </si>
  <si>
    <t>ASII</t>
  </si>
  <si>
    <t>ASTRA INTERNATIONAL</t>
  </si>
  <si>
    <t>ABN</t>
  </si>
  <si>
    <t>ABN AMRO BANK NV</t>
  </si>
  <si>
    <t>SQM.B</t>
  </si>
  <si>
    <t>SOCIEDAD QUIMICA Y MINERA DE CHILE</t>
  </si>
  <si>
    <t>KESKOB</t>
  </si>
  <si>
    <t>KESKO CLASS B</t>
  </si>
  <si>
    <t>PMETAL</t>
  </si>
  <si>
    <t>PRESS METAL ALUMINIUM HOLDINGS</t>
  </si>
  <si>
    <t>AENA</t>
  </si>
  <si>
    <t>AENA SME SA</t>
  </si>
  <si>
    <t>PBBANK</t>
  </si>
  <si>
    <t>PUBLIC BANK</t>
  </si>
  <si>
    <t>SUN</t>
  </si>
  <si>
    <t>COLO B</t>
  </si>
  <si>
    <t>COLOPLAST B</t>
  </si>
  <si>
    <t>CARLISLE COMPANIES INC</t>
  </si>
  <si>
    <t>HEIO</t>
  </si>
  <si>
    <t>AGRICULTURAL BANK OF CHINA LTD H</t>
  </si>
  <si>
    <t>POSCO FUTURE M LTD</t>
  </si>
  <si>
    <t>FUNO11</t>
  </si>
  <si>
    <t>STERV</t>
  </si>
  <si>
    <t>STORA ENSO CLASS R</t>
  </si>
  <si>
    <t>DOCU</t>
  </si>
  <si>
    <t>DOCUSIGN INC</t>
  </si>
  <si>
    <t>NN</t>
  </si>
  <si>
    <t>NN GROUP NV</t>
  </si>
  <si>
    <t>NICE</t>
  </si>
  <si>
    <t>NICE LTD</t>
  </si>
  <si>
    <t>IDEMITSU KOSAN LTD</t>
  </si>
  <si>
    <t>GALP</t>
  </si>
  <si>
    <t>EXO</t>
  </si>
  <si>
    <t>EXOR NV</t>
  </si>
  <si>
    <t>TW</t>
  </si>
  <si>
    <t>TRADEWEB MARKETS INC CLASS A</t>
  </si>
  <si>
    <t>SUBARU CORP</t>
  </si>
  <si>
    <t>PRY</t>
  </si>
  <si>
    <t>PRYSMIAN</t>
  </si>
  <si>
    <t>CHKP</t>
  </si>
  <si>
    <t>CHECK POINT SOFTWARE TECHNOLOGIES</t>
  </si>
  <si>
    <t>HEI</t>
  </si>
  <si>
    <t>HEICO CORP</t>
  </si>
  <si>
    <t>KOREAN AIR LINES LTD</t>
  </si>
  <si>
    <t>CITIC LTD</t>
  </si>
  <si>
    <t>SUI</t>
  </si>
  <si>
    <t>SUN COMMUNITIES REIT INC</t>
  </si>
  <si>
    <t>HTHT</t>
  </si>
  <si>
    <t>H WORLD GROUP ADR LTD</t>
  </si>
  <si>
    <t>FBK</t>
  </si>
  <si>
    <t>FINECOBANK BANCA FINECO</t>
  </si>
  <si>
    <t>NEXON LTD</t>
  </si>
  <si>
    <t>NLY</t>
  </si>
  <si>
    <t>ANNALY CAPITAL MANAGEMENT REIT INC</t>
  </si>
  <si>
    <t>GEELY AUTOMOBILE HOLDINGS LTD</t>
  </si>
  <si>
    <t>JKHY</t>
  </si>
  <si>
    <t>JACK HENRY AND ASSOCIATES INC</t>
  </si>
  <si>
    <t>ACS</t>
  </si>
  <si>
    <t>ACS ACTIVIDADES DE CONSTRUCCION Y</t>
  </si>
  <si>
    <t>COIN</t>
  </si>
  <si>
    <t>COINBASE GLOBAL INC CLASS A</t>
  </si>
  <si>
    <t>ARX</t>
  </si>
  <si>
    <t>TEP</t>
  </si>
  <si>
    <t>TELEPERFORMANCE</t>
  </si>
  <si>
    <t>IMCD</t>
  </si>
  <si>
    <t>IMCD NV</t>
  </si>
  <si>
    <t>DAL</t>
  </si>
  <si>
    <t>MELROSE INDUSTRIES PLC</t>
  </si>
  <si>
    <t>UCB</t>
  </si>
  <si>
    <t>XPENG CLASS A INC</t>
  </si>
  <si>
    <t>ENT</t>
  </si>
  <si>
    <t>ENTAIN PLC</t>
  </si>
  <si>
    <t>AER</t>
  </si>
  <si>
    <t>AERCAP HOLDINGS NV</t>
  </si>
  <si>
    <t>M3 INC</t>
  </si>
  <si>
    <t>SK INC</t>
  </si>
  <si>
    <t>BCE</t>
  </si>
  <si>
    <t>IEX</t>
  </si>
  <si>
    <t>IDEX CORP</t>
  </si>
  <si>
    <t>ORNBV</t>
  </si>
  <si>
    <t>ORION CLASS B</t>
  </si>
  <si>
    <t>INNOVENT BIOLOGICS INC</t>
  </si>
  <si>
    <t>HANA FINANCIAL GROUP INC</t>
  </si>
  <si>
    <t>CA</t>
  </si>
  <si>
    <t>MAERSK B</t>
  </si>
  <si>
    <t>A P MOLLER MAERSK B</t>
  </si>
  <si>
    <t>UHR</t>
  </si>
  <si>
    <t>THE SWATCH GROUP AG</t>
  </si>
  <si>
    <t>NOVOZYMES B</t>
  </si>
  <si>
    <t>HNR1</t>
  </si>
  <si>
    <t>HANNOVER RUECK</t>
  </si>
  <si>
    <t>SKA B</t>
  </si>
  <si>
    <t>SKANSKA B</t>
  </si>
  <si>
    <t>ORK</t>
  </si>
  <si>
    <t>ORKLA</t>
  </si>
  <si>
    <t>SHENZHOU INTERNATIONAL GROUP LTD</t>
  </si>
  <si>
    <t>LPLA</t>
  </si>
  <si>
    <t>LPL FINANCIAL HOLDINGS INC</t>
  </si>
  <si>
    <t>CPU</t>
  </si>
  <si>
    <t>QIBK</t>
  </si>
  <si>
    <t>QATAR ISLAMIC BANK</t>
  </si>
  <si>
    <t>ALI</t>
  </si>
  <si>
    <t>BSANTANDER</t>
  </si>
  <si>
    <t>HAIER SMART HOME CLASS H LTD H</t>
  </si>
  <si>
    <t>BESI</t>
  </si>
  <si>
    <t>BE SEMICONDUCTOR INDUSTRIES NV</t>
  </si>
  <si>
    <t>JAPAN EXCHANGE GROUP INC</t>
  </si>
  <si>
    <t>SK INNOVATION LTD</t>
  </si>
  <si>
    <t>EMIRATESNBD</t>
  </si>
  <si>
    <t>EMIRATES NBD</t>
  </si>
  <si>
    <t>Dubai Financial Market</t>
  </si>
  <si>
    <t>KGF</t>
  </si>
  <si>
    <t>AC</t>
  </si>
  <si>
    <t>X</t>
  </si>
  <si>
    <t>TMX GROUP LTD</t>
  </si>
  <si>
    <t>NDSN</t>
  </si>
  <si>
    <t>NORDSON CORP</t>
  </si>
  <si>
    <t>ENELCHILE</t>
  </si>
  <si>
    <t>ENEL CHILE SA</t>
  </si>
  <si>
    <t>CYBR</t>
  </si>
  <si>
    <t>CYBER ARK SOFTWARE LTD</t>
  </si>
  <si>
    <t>PCHEM</t>
  </si>
  <si>
    <t>PETRONAS CHEMICALS GROUP</t>
  </si>
  <si>
    <t>ITRK</t>
  </si>
  <si>
    <t>POLI</t>
  </si>
  <si>
    <t>MITSUBISHI CHEMICAL GROUP CORP</t>
  </si>
  <si>
    <t>CHINA RESOURCES BEER HOLDINGS LTD</t>
  </si>
  <si>
    <t>URW</t>
  </si>
  <si>
    <t>UNIBAIL RODAMCO WE STAPLED UNITS</t>
  </si>
  <si>
    <t>H78</t>
  </si>
  <si>
    <t>HONGKONG LAND HOLDINGS LTD</t>
  </si>
  <si>
    <t>9CI</t>
  </si>
  <si>
    <t>CAPITALAND INVESTMENT LTD</t>
  </si>
  <si>
    <t>TPL</t>
  </si>
  <si>
    <t>TEXAS PACIFIC LAND CORP</t>
  </si>
  <si>
    <t>FIRST FINANCIAL HOLDING LTD</t>
  </si>
  <si>
    <t>DT</t>
  </si>
  <si>
    <t>DYNATRACE INC</t>
  </si>
  <si>
    <t>ICL</t>
  </si>
  <si>
    <t>ICL GROUP LTD</t>
  </si>
  <si>
    <t>KYOWA KIRIN LTD</t>
  </si>
  <si>
    <t>CHAILEASE HOLDING LTD</t>
  </si>
  <si>
    <t>ALFA</t>
  </si>
  <si>
    <t>ALFA LAVAL</t>
  </si>
  <si>
    <t>TEN</t>
  </si>
  <si>
    <t>INSURANCE AUSTRALIA GROUP LTD</t>
  </si>
  <si>
    <t>PTTEP.R</t>
  </si>
  <si>
    <t>PTT EXPLORATION AND PRODUCTION NON</t>
  </si>
  <si>
    <t>E.SUN FINANCIAL HOLDING LTD</t>
  </si>
  <si>
    <t>CG</t>
  </si>
  <si>
    <t>CARLYLE GROUP INC</t>
  </si>
  <si>
    <t>FGR</t>
  </si>
  <si>
    <t>EIFFAGE SA</t>
  </si>
  <si>
    <t>TAIWAN COOPERATIVE FINANCIAL HOLDI</t>
  </si>
  <si>
    <t>UU.</t>
  </si>
  <si>
    <t>Z74</t>
  </si>
  <si>
    <t>SINGAPORE TELECOMMUNICATIONS LTD</t>
  </si>
  <si>
    <t>LHA</t>
  </si>
  <si>
    <t>DEUTSCHE LUFTHANSA AG</t>
  </si>
  <si>
    <t>SCG</t>
  </si>
  <si>
    <t>SCENTRE GROUP</t>
  </si>
  <si>
    <t>CON</t>
  </si>
  <si>
    <t>PZU</t>
  </si>
  <si>
    <t>PZU SA</t>
  </si>
  <si>
    <t>SM</t>
  </si>
  <si>
    <t>MARK</t>
  </si>
  <si>
    <t>MASRAF AL RAYAN</t>
  </si>
  <si>
    <t>MOWI</t>
  </si>
  <si>
    <t>BXP</t>
  </si>
  <si>
    <t>BVI</t>
  </si>
  <si>
    <t>PAH3</t>
  </si>
  <si>
    <t>PORSCHE AUTOMOBIL HOLDING PREF</t>
  </si>
  <si>
    <t>JAPAN POST BANK LTD</t>
  </si>
  <si>
    <t>TIS INC</t>
  </si>
  <si>
    <t>SAMSUNG LIFE LTD</t>
  </si>
  <si>
    <t>ASX</t>
  </si>
  <si>
    <t>APA</t>
  </si>
  <si>
    <t>APA GROUP UNITS</t>
  </si>
  <si>
    <t>SAMSUNG BIOLOGICS LTD</t>
  </si>
  <si>
    <t>EN</t>
  </si>
  <si>
    <t>TELENOR</t>
  </si>
  <si>
    <t>METSO</t>
  </si>
  <si>
    <t>G1A</t>
  </si>
  <si>
    <t>AMUN</t>
  </si>
  <si>
    <t>AMUNDI SA</t>
  </si>
  <si>
    <t>CDB</t>
  </si>
  <si>
    <t>CELCOMDIGI</t>
  </si>
  <si>
    <t>MRU</t>
  </si>
  <si>
    <t>OSAKA GAS LTD</t>
  </si>
  <si>
    <t>ERIE</t>
  </si>
  <si>
    <t>ERIE INDEMNITY CLASS A</t>
  </si>
  <si>
    <t>EVK</t>
  </si>
  <si>
    <t>EVONIK INDUSTRIES AG</t>
  </si>
  <si>
    <t>BIMAS.E</t>
  </si>
  <si>
    <t>BIM BIRLESIK MAGAZALAR A</t>
  </si>
  <si>
    <t>EMAAR</t>
  </si>
  <si>
    <t>EMAAR PROPERTIES</t>
  </si>
  <si>
    <t>BDMS.R</t>
  </si>
  <si>
    <t>BANGKOK DUSIT MEDICAL SERVICES NON</t>
  </si>
  <si>
    <t>CK ASSET HOLDINGS LTD</t>
  </si>
  <si>
    <t>STN</t>
  </si>
  <si>
    <t>STANTEC INC</t>
  </si>
  <si>
    <t>INW</t>
  </si>
  <si>
    <t>INFRASTRUTTURE WIRELESS ITALIANE</t>
  </si>
  <si>
    <t>SRG</t>
  </si>
  <si>
    <t>SNAM</t>
  </si>
  <si>
    <t>SMIN</t>
  </si>
  <si>
    <t>AKRBP</t>
  </si>
  <si>
    <t>AKER BP</t>
  </si>
  <si>
    <t>JAPAN AIRLINES LTD</t>
  </si>
  <si>
    <t>HEN</t>
  </si>
  <si>
    <t>HENKEL AG</t>
  </si>
  <si>
    <t>ENEOS HOLDINGS INC</t>
  </si>
  <si>
    <t>BOL</t>
  </si>
  <si>
    <t>BOLIDEN</t>
  </si>
  <si>
    <t>ALO</t>
  </si>
  <si>
    <t>ALSTOM SA</t>
  </si>
  <si>
    <t>RIVN</t>
  </si>
  <si>
    <t>RIVIAN AUTOMOTIVE INC CLASS A</t>
  </si>
  <si>
    <t>SPSN</t>
  </si>
  <si>
    <t>SWISS PRIME SITE AG</t>
  </si>
  <si>
    <t>ANA HOLDINGS INC</t>
  </si>
  <si>
    <t>SUNNY OPTICAL TECHNOLOGY LTD</t>
  </si>
  <si>
    <t>SAMSUNG ELECTRO MECHANICS LTD</t>
  </si>
  <si>
    <t>CPI</t>
  </si>
  <si>
    <t>CAPITEC LTD</t>
  </si>
  <si>
    <t>XINYI SOLAR HOLDINGS LTD</t>
  </si>
  <si>
    <t>PKN</t>
  </si>
  <si>
    <t>ORLEN SA</t>
  </si>
  <si>
    <t>OMV</t>
  </si>
  <si>
    <t>GBLB</t>
  </si>
  <si>
    <t>GROUPE BRUXELLES LAMBERT NV</t>
  </si>
  <si>
    <t>VCX</t>
  </si>
  <si>
    <t>VICINITY CENTRES</t>
  </si>
  <si>
    <t>HD KOREA SHIPBUILDING &amp; OFFSHORE E</t>
  </si>
  <si>
    <t>BN4</t>
  </si>
  <si>
    <t>KEPPEL LTD</t>
  </si>
  <si>
    <t>ADCB</t>
  </si>
  <si>
    <t>ABU DHABI COMMERCIAL BANK</t>
  </si>
  <si>
    <t>ELISA</t>
  </si>
  <si>
    <t>RNO</t>
  </si>
  <si>
    <t>HONG KONG AND CHINA GAS LTD</t>
  </si>
  <si>
    <t>SVT</t>
  </si>
  <si>
    <t>TIH</t>
  </si>
  <si>
    <t>TOROMONT INDUSTRIES LTD</t>
  </si>
  <si>
    <t>SSW</t>
  </si>
  <si>
    <t>SIBANYE STILLWATER LTD</t>
  </si>
  <si>
    <t>C6L</t>
  </si>
  <si>
    <t>CHINA PACIFIC INSURANCE (GROUP) LT</t>
  </si>
  <si>
    <t>MTR CORPORATION CORP LTD</t>
  </si>
  <si>
    <t>ASRNL</t>
  </si>
  <si>
    <t>ASR NEDERLAND NV</t>
  </si>
  <si>
    <t>OMU</t>
  </si>
  <si>
    <t>OLD MUTUAL LIMITED LTD</t>
  </si>
  <si>
    <t>CHINA OVERSEAS LAND INVESTMENT LTD</t>
  </si>
  <si>
    <t>REC</t>
  </si>
  <si>
    <t>RECORDATI INDUSTRIA CHIMICA E FARM</t>
  </si>
  <si>
    <t>AGS</t>
  </si>
  <si>
    <t>AGEAS SA</t>
  </si>
  <si>
    <t>UHALB</t>
  </si>
  <si>
    <t>U HAUL NON VOTING SERIES N</t>
  </si>
  <si>
    <t>NITORI HOLDINGS LTD</t>
  </si>
  <si>
    <t>FPH</t>
  </si>
  <si>
    <t>FISHER AND PAYKEL HEALTHCARE CORPO</t>
  </si>
  <si>
    <t>CEZ</t>
  </si>
  <si>
    <t>Repubblica Ceca</t>
  </si>
  <si>
    <t>Prague Stock Exchange</t>
  </si>
  <si>
    <t>NEMETSCHEK</t>
  </si>
  <si>
    <t>ELE</t>
  </si>
  <si>
    <t>ENDESA SA</t>
  </si>
  <si>
    <t>SCHN</t>
  </si>
  <si>
    <t>SCHINDLER HOLDING AG</t>
  </si>
  <si>
    <t>NTT DATA GROUP CORP</t>
  </si>
  <si>
    <t>LARGAN PRECISION LTD</t>
  </si>
  <si>
    <t>ZAL</t>
  </si>
  <si>
    <t>ZALANDO</t>
  </si>
  <si>
    <t>BIMBOA</t>
  </si>
  <si>
    <t>GRUPO BIMBO A</t>
  </si>
  <si>
    <t>GAPB</t>
  </si>
  <si>
    <t>GRUPO AEROPORTUARIO DEL PACIFICO</t>
  </si>
  <si>
    <t>DSG</t>
  </si>
  <si>
    <t>DESCARTES SYSTEMS GROUP INC</t>
  </si>
  <si>
    <t>NED</t>
  </si>
  <si>
    <t>CHUBU ELECTRIC POWER INC</t>
  </si>
  <si>
    <t>ANHUI CONCH CEMENT LTD H</t>
  </si>
  <si>
    <t>KINGDEE INT L SOFTWARE GROUP LTD</t>
  </si>
  <si>
    <t>ACCTON TECHNOLOGY CORP</t>
  </si>
  <si>
    <t>OTEX</t>
  </si>
  <si>
    <t>NHY</t>
  </si>
  <si>
    <t>NORSK HYDRO</t>
  </si>
  <si>
    <t>CSPC PHARMACEUTICAL GROUP LTD</t>
  </si>
  <si>
    <t>LASERTEC CORP</t>
  </si>
  <si>
    <t>WTRG</t>
  </si>
  <si>
    <t>ESSENTIAL UTILITIES INC</t>
  </si>
  <si>
    <t>TIT</t>
  </si>
  <si>
    <t>TELECOM ITALIA</t>
  </si>
  <si>
    <t>ERF</t>
  </si>
  <si>
    <t>EUROFINS SCIENTIFIC</t>
  </si>
  <si>
    <t>TM</t>
  </si>
  <si>
    <t>TELEKOM MALAYSIA</t>
  </si>
  <si>
    <t>NOVATEK MICROELECTRONICS CORP</t>
  </si>
  <si>
    <t>Gretai Securities Market</t>
  </si>
  <si>
    <t>GLOBAL UNICHIP CORP</t>
  </si>
  <si>
    <t>SG HOLDINGS LTD</t>
  </si>
  <si>
    <t>WHARF REAL ESTATE INVESTMENT COMPA</t>
  </si>
  <si>
    <t>SECOM LTD</t>
  </si>
  <si>
    <t>SWIRE PACIFIC LTD A</t>
  </si>
  <si>
    <t>ENX</t>
  </si>
  <si>
    <t>EURONEXT NV</t>
  </si>
  <si>
    <t>NISSAN MOTOR LTD</t>
  </si>
  <si>
    <t>AIA</t>
  </si>
  <si>
    <t>AUCKLAND INTERNATIONAL AIRPORT LTD</t>
  </si>
  <si>
    <t>FORTUM</t>
  </si>
  <si>
    <t>WH GROUP LTD</t>
  </si>
  <si>
    <t>SINOPAC FINANCIAL HOLDINGS LTD</t>
  </si>
  <si>
    <t>FOX</t>
  </si>
  <si>
    <t>FOX CORP CLASS B</t>
  </si>
  <si>
    <t>DSCT</t>
  </si>
  <si>
    <t>ISRAEL DISCOUNT BANK LTD</t>
  </si>
  <si>
    <t>NIPPON BUILDING FUND REIT INC</t>
  </si>
  <si>
    <t>LUMI</t>
  </si>
  <si>
    <t>BANK LEUMI LE ISRAEL</t>
  </si>
  <si>
    <t>RPRX</t>
  </si>
  <si>
    <t>ROYALTY PHARMA PLC CLASS A</t>
  </si>
  <si>
    <t>HUA NAN FINANCIAL HOLDINGS LTD</t>
  </si>
  <si>
    <t>GREAT WALL MOTOR COMPANY LTD H</t>
  </si>
  <si>
    <t>BMW3</t>
  </si>
  <si>
    <t>BMW PREF AG</t>
  </si>
  <si>
    <t>TEL2 B</t>
  </si>
  <si>
    <t>TELE2 B</t>
  </si>
  <si>
    <t>CHINA FEIHE LTD</t>
  </si>
  <si>
    <t>FUYAO GLASS INDUSTRY GROUP LTD H</t>
  </si>
  <si>
    <t>CAE</t>
  </si>
  <si>
    <t>HD HYUNDAI LTD</t>
  </si>
  <si>
    <t>QAN</t>
  </si>
  <si>
    <t>NRP</t>
  </si>
  <si>
    <t>NEPI ROCKCASTLE NV</t>
  </si>
  <si>
    <t>CAPCOM LTD</t>
  </si>
  <si>
    <t>SGRO</t>
  </si>
  <si>
    <t>SEGRO REIT PLC</t>
  </si>
  <si>
    <t>ELI</t>
  </si>
  <si>
    <t>ELIA GROUP SA</t>
  </si>
  <si>
    <t>MNG</t>
  </si>
  <si>
    <t>M&amp;G PLC</t>
  </si>
  <si>
    <t>KONAMI GROUP CORP</t>
  </si>
  <si>
    <t>ABF</t>
  </si>
  <si>
    <t>BSY</t>
  </si>
  <si>
    <t>BENTLEY SYSTEMS INC CLASS B</t>
  </si>
  <si>
    <t>SOL</t>
  </si>
  <si>
    <t>G24</t>
  </si>
  <si>
    <t>SCOUT24 N</t>
  </si>
  <si>
    <t>DAITO TRUST CONSTRUCTION LTD</t>
  </si>
  <si>
    <t>FUJI ELECTRIC LTD</t>
  </si>
  <si>
    <t>WEST JAPAN RAILWAY</t>
  </si>
  <si>
    <t>BANK OF COMMUNICATIONS LTD H</t>
  </si>
  <si>
    <t>NST</t>
  </si>
  <si>
    <t>NORTHERN STAR RESOURCES LTD</t>
  </si>
  <si>
    <t>SHANGHAI COMMERCIAL LTD</t>
  </si>
  <si>
    <t>INDT</t>
  </si>
  <si>
    <t>INDUTRADE</t>
  </si>
  <si>
    <t>EDPR</t>
  </si>
  <si>
    <t>WOORI FINANCIAL GROUP INC</t>
  </si>
  <si>
    <t>CNH</t>
  </si>
  <si>
    <t>ENR</t>
  </si>
  <si>
    <t>SIEMENS ENERGY N AG</t>
  </si>
  <si>
    <t>KRAFTON INC</t>
  </si>
  <si>
    <t>SINO BIOPHARMACEUTICAL LTD</t>
  </si>
  <si>
    <t>ZHUZHOU CRRC TIMES ELECTRIC LTD H</t>
  </si>
  <si>
    <t>SPX</t>
  </si>
  <si>
    <t>TELIA</t>
  </si>
  <si>
    <t>TELIA COMPANY</t>
  </si>
  <si>
    <t>SOF</t>
  </si>
  <si>
    <t>SOFINA SA</t>
  </si>
  <si>
    <t>S63</t>
  </si>
  <si>
    <t>SINGAPORE TECHNOLOGIES ENGINEERING</t>
  </si>
  <si>
    <t>GIGABYTE TECHNOLOGY LTD</t>
  </si>
  <si>
    <t>CBQK</t>
  </si>
  <si>
    <t>COMMERCIAL BANK OF QATAR</t>
  </si>
  <si>
    <t>WTC</t>
  </si>
  <si>
    <t>SGP</t>
  </si>
  <si>
    <t>STOCKLAND STAPLED UNITS LTD</t>
  </si>
  <si>
    <t>YAKULT HONSHA LTD</t>
  </si>
  <si>
    <t>CITIC SECURITIES COMPANY LTD H</t>
  </si>
  <si>
    <t>EUROB</t>
  </si>
  <si>
    <t>EUROBANK HOLDINGS SA</t>
  </si>
  <si>
    <t>HKT TRUST AND HKT UNITS LTD</t>
  </si>
  <si>
    <t>WIX</t>
  </si>
  <si>
    <t>WIX.COM LTD</t>
  </si>
  <si>
    <t>ALIBABA HEALTH INFORMATION TECH LT</t>
  </si>
  <si>
    <t>SINOPHARM GROUP LTD H</t>
  </si>
  <si>
    <t>LEGN</t>
  </si>
  <si>
    <t>LEGEND BIOTECH ADR REP CORP</t>
  </si>
  <si>
    <t>GRF</t>
  </si>
  <si>
    <t>GRIFOLS SA CLASS A</t>
  </si>
  <si>
    <t>LG H &amp; H LTD</t>
  </si>
  <si>
    <t>ORA</t>
  </si>
  <si>
    <t>ORANGE SA</t>
  </si>
  <si>
    <t>MATSUKIYOKARA</t>
  </si>
  <si>
    <t>HOOD</t>
  </si>
  <si>
    <t>ROBINHOOD MARKETS INC CLASS A</t>
  </si>
  <si>
    <t>ADVANTECH LTD</t>
  </si>
  <si>
    <t>GRAB</t>
  </si>
  <si>
    <t>GRAB HOLDINGS LTD CLASS A</t>
  </si>
  <si>
    <t>SIGN</t>
  </si>
  <si>
    <t>SIG GROUP N AG</t>
  </si>
  <si>
    <t>WUXI APPTEC LTD H</t>
  </si>
  <si>
    <t>CHINA NATIONAL BUILDING MATERIAL L</t>
  </si>
  <si>
    <t>HAIDILAO INTERNATIONAL HOLDING LTD</t>
  </si>
  <si>
    <t>POSTAL SAVINGS BANK OF CHINA LTD H</t>
  </si>
  <si>
    <t>DOOSAN ENERBILITY LTD</t>
  </si>
  <si>
    <t>BEIJ B</t>
  </si>
  <si>
    <t>BEIJER REF CLASS B</t>
  </si>
  <si>
    <t>CHINA INTERNATIONAL CAPITAL CORP L</t>
  </si>
  <si>
    <t>CHINA TOWER CORP LTD H</t>
  </si>
  <si>
    <t>DNP</t>
  </si>
  <si>
    <t>DINO POLSKA SA</t>
  </si>
  <si>
    <t>ZENSHO HOLDINGS LTD</t>
  </si>
  <si>
    <t>DHER</t>
  </si>
  <si>
    <t>DELIVERY HERO</t>
  </si>
  <si>
    <t>KBX</t>
  </si>
  <si>
    <t>KNORR BREMSE AG</t>
  </si>
  <si>
    <t>BEIJING ENTERPRISES WATER GROUP LT</t>
  </si>
  <si>
    <t>SAMSUNG SDS LTD</t>
  </si>
  <si>
    <t>CHINA CITIC BANK CORP LTD H</t>
  </si>
  <si>
    <t>AAC TECHNOLOGIES HOLDINGS INC</t>
  </si>
  <si>
    <t>YANG MING MARINE TRANSPORT CORP</t>
  </si>
  <si>
    <t>GALAXY ENTERTAINMENT GROUP LTD</t>
  </si>
  <si>
    <t>BIM</t>
  </si>
  <si>
    <t>BIOMERIEUX SA</t>
  </si>
  <si>
    <t>PHARMAESSENTIA CORP</t>
  </si>
  <si>
    <t>SOBI</t>
  </si>
  <si>
    <t>SWEDISH ORPHAN BIOVITRUM</t>
  </si>
  <si>
    <t>SCB.R</t>
  </si>
  <si>
    <t>SCB X PUBLIC COMPANY LIMITED NON-V</t>
  </si>
  <si>
    <t>SAGA B</t>
  </si>
  <si>
    <t>SAGAX CLASS B</t>
  </si>
  <si>
    <t>HIKARI TSUSHIN INC</t>
  </si>
  <si>
    <t>SCHP</t>
  </si>
  <si>
    <t>SCHINDLER HOLDING PAR AG</t>
  </si>
  <si>
    <t>PAAS</t>
  </si>
  <si>
    <t>CHINA LONGYUAN POWER GROUP CORP LT</t>
  </si>
  <si>
    <t>NVR</t>
  </si>
  <si>
    <t>NVR INC</t>
  </si>
  <si>
    <t>IMP</t>
  </si>
  <si>
    <t>IMPALA PLATINUM LTD</t>
  </si>
  <si>
    <t>MONOTARO LTD</t>
  </si>
  <si>
    <t>TSINGTAO BREWERY LTD H</t>
  </si>
  <si>
    <t>F34</t>
  </si>
  <si>
    <t>HUANENG POWER INTERNATIONAL INC H</t>
  </si>
  <si>
    <t>HMM LTD</t>
  </si>
  <si>
    <t>NIPPON PAINT HOLDINGS LTD</t>
  </si>
  <si>
    <t>GCL TECHNOLOGY HOLDINGS LTD</t>
  </si>
  <si>
    <t>RAKUTEN GROUP INC</t>
  </si>
  <si>
    <t>EMEMORY TECHNOLOGY INC</t>
  </si>
  <si>
    <t>CHOW TAI FOOK JEWELLERY GROUP LTD</t>
  </si>
  <si>
    <t>TAL</t>
  </si>
  <si>
    <t>TAL EDUCATION GROUP ADR REPTG</t>
  </si>
  <si>
    <t>CHINA RESOURCES POWER LTD</t>
  </si>
  <si>
    <t>TME</t>
  </si>
  <si>
    <t>TENCENT MUSIC ENTERTAINMENT GROUP</t>
  </si>
  <si>
    <t>AIRTAC INTERNATIONAL GROUP</t>
  </si>
  <si>
    <t>FUTU</t>
  </si>
  <si>
    <t>FUTU HOLDINGS ADR LTD</t>
  </si>
  <si>
    <t>QGTS</t>
  </si>
  <si>
    <t>QATAR GAS TRANSPORT COMPANY LTD</t>
  </si>
  <si>
    <t>U96</t>
  </si>
  <si>
    <t>SCA B</t>
  </si>
  <si>
    <t>SVENSKA CELLULOSA B</t>
  </si>
  <si>
    <t>EVERGREEN MARINE CORP (TAIWAN) LTD</t>
  </si>
  <si>
    <t>CDR</t>
  </si>
  <si>
    <t>CD PROJEKT SA</t>
  </si>
  <si>
    <t>J36</t>
  </si>
  <si>
    <t>JARDINE MATHESON HOLDINGS LTD</t>
  </si>
  <si>
    <t>IP</t>
  </si>
  <si>
    <t>INTERNATIONAL PAPER</t>
  </si>
  <si>
    <t>ADNOCDIST</t>
  </si>
  <si>
    <t>ABU DHABI NATIONAL OIL COMPANY FOR</t>
  </si>
  <si>
    <t>AGC INC</t>
  </si>
  <si>
    <t>MEGA FINANCIAL HOLDING LTD</t>
  </si>
  <si>
    <t>TONGCHENG TRAVEL HOLDINGS LTD</t>
  </si>
  <si>
    <t>IQCD</t>
  </si>
  <si>
    <t>INDUSTRIES QATAR</t>
  </si>
  <si>
    <t>HLB INC</t>
  </si>
  <si>
    <t>NEXI</t>
  </si>
  <si>
    <t>BILIBILI INC</t>
  </si>
  <si>
    <t>YADEA GROUP HOLDINGS LTD</t>
  </si>
  <si>
    <t>COSCO SHIPPING HOLDINGS LTD H</t>
  </si>
  <si>
    <t>VOLTRONIC POWER TECHNOLOGY CORP</t>
  </si>
  <si>
    <t>BZ</t>
  </si>
  <si>
    <t>KANZHUN AMERICAN DEPOSITORY SHARES</t>
  </si>
  <si>
    <t>NISSIN FOODS HOLDINGS LTD</t>
  </si>
  <si>
    <t>KOBE BUSSAN LTD</t>
  </si>
  <si>
    <t>CHINA VANKE LTD H</t>
  </si>
  <si>
    <t>CHINA MINSHENG BANKING CORP LTD H</t>
  </si>
  <si>
    <t>DAIFUKU LTD</t>
  </si>
  <si>
    <t>YANKUANG ENERGY GROUP COMPANY LTD</t>
  </si>
  <si>
    <t>CHINA TAIPING INSURANCE HLDGS LTD</t>
  </si>
  <si>
    <t>YAGEO CORP</t>
  </si>
  <si>
    <t>SINO LAND LTD</t>
  </si>
  <si>
    <t>SILERGY CORP</t>
  </si>
  <si>
    <t>LONGFOR GROUP HOLDINGS LTD</t>
  </si>
  <si>
    <t>WN</t>
  </si>
  <si>
    <t>GEORGE WESTON LTD</t>
  </si>
  <si>
    <t>SITC INTERNATIONAL HOLDINGS LTD</t>
  </si>
  <si>
    <t>SHANDONG WEIGAO GP MEDICAL POLYMER</t>
  </si>
  <si>
    <t>ZOZO INC</t>
  </si>
  <si>
    <t>ORIENT OVERSEAS (INTERNATIONAL) LT</t>
  </si>
  <si>
    <t>GLOBALWAFERS LTD</t>
  </si>
  <si>
    <t>GENSCRIPT BIOTECH CORP</t>
  </si>
  <si>
    <t>CHINA RESOURCES GAS GROUP LTD</t>
  </si>
  <si>
    <t>SINOTRUK (HONG KONG) LTD</t>
  </si>
  <si>
    <t>ECLAT TEXTILE LTD</t>
  </si>
  <si>
    <t>MEIJI HOLDINGS LTD</t>
  </si>
  <si>
    <t>RED</t>
  </si>
  <si>
    <t>REDEIA CORPORACION SA</t>
  </si>
  <si>
    <t>BOSIDENG INTERNATIONAL LTD</t>
  </si>
  <si>
    <t>CATCHER TECHNOLOGY LTD</t>
  </si>
  <si>
    <t>SUNTORY BEVERAGE &amp; FOOD LTD</t>
  </si>
  <si>
    <t>HANWHA OCEAN LTD</t>
  </si>
  <si>
    <t>ORACLE JAPAN CORP</t>
  </si>
  <si>
    <t>MRDIY</t>
  </si>
  <si>
    <t>MR D.I.Y. GROUP (M)</t>
  </si>
  <si>
    <t>SMOORE INTERNATIONAL HOLDINGS LTD</t>
  </si>
  <si>
    <t>CPAXT.R</t>
  </si>
  <si>
    <t>CP AXTRA NON-VOTING DR PCL</t>
  </si>
  <si>
    <t>HANSOH PHARMACEUTICAL GROUP LTD</t>
  </si>
  <si>
    <t>HENGAN INTERNATIONAL GROUP LTD</t>
  </si>
  <si>
    <t>S68</t>
  </si>
  <si>
    <t>Russia</t>
  </si>
  <si>
    <t>PLZL</t>
  </si>
  <si>
    <t>POLYUS</t>
  </si>
  <si>
    <t>Standard-Classica-Forts</t>
  </si>
  <si>
    <t>GMKN</t>
  </si>
  <si>
    <t>GMK NORILSKIY NIKEL</t>
  </si>
  <si>
    <t>TCSG</t>
  </si>
  <si>
    <t>TCS GROUP HOLDING REPR CLASS A RE</t>
  </si>
  <si>
    <t>LKOH</t>
  </si>
  <si>
    <t>NK LUKOIL</t>
  </si>
  <si>
    <t>ROSN</t>
  </si>
  <si>
    <t>NK ROSNEFT</t>
  </si>
  <si>
    <t>NVTK</t>
  </si>
  <si>
    <t>NOVATEK</t>
  </si>
  <si>
    <t>TATN</t>
  </si>
  <si>
    <t>TATNEFT</t>
  </si>
  <si>
    <t>MTSS</t>
  </si>
  <si>
    <t>MOBILNYE TELESISTEMY</t>
  </si>
  <si>
    <t>SBER</t>
  </si>
  <si>
    <t>SBERBANK ROSSII</t>
  </si>
  <si>
    <t>GAZP</t>
  </si>
  <si>
    <t>GAZPROM</t>
  </si>
  <si>
    <t>VTBR</t>
  </si>
  <si>
    <t>BANK VTB</t>
  </si>
  <si>
    <t>2299955D</t>
  </si>
  <si>
    <t>REND MEDIO annuo</t>
  </si>
  <si>
    <t>SIGMA annuo</t>
  </si>
  <si>
    <t>B</t>
  </si>
  <si>
    <t>M</t>
  </si>
  <si>
    <t>AAS Neutrale HBA</t>
  </si>
  <si>
    <t>neutrale HBA</t>
  </si>
  <si>
    <t>Obbl Corp. Globale HY</t>
  </si>
  <si>
    <t>Previsioni di Lungo Termine</t>
  </si>
  <si>
    <t>stabili</t>
  </si>
  <si>
    <t>media</t>
  </si>
  <si>
    <t>stab dollaro $</t>
  </si>
  <si>
    <t>riduzione spread spread</t>
  </si>
  <si>
    <t>alta</t>
  </si>
  <si>
    <r>
      <t>Constituents MSCI World All Country Index VECCHIA</t>
    </r>
    <r>
      <rPr>
        <b/>
        <sz val="16"/>
        <color rgb="FFFF0000"/>
        <rFont val="Frutiger 45 Light"/>
      </rPr>
      <t xml:space="preserve"> COMPOSIZIONE…..oltre 10 anni fa</t>
    </r>
    <r>
      <rPr>
        <b/>
        <sz val="16"/>
        <color indexed="18"/>
        <rFont val="Frutiger 45 Light"/>
        <family val="2"/>
      </rPr>
      <t>)</t>
    </r>
  </si>
  <si>
    <t>NOVO B</t>
  </si>
  <si>
    <t>005930</t>
  </si>
  <si>
    <t>GE AEROSPACE</t>
  </si>
  <si>
    <t>BRITISH AMERICAN TOBACCO</t>
  </si>
  <si>
    <t>000660</t>
  </si>
  <si>
    <t>CRH</t>
  </si>
  <si>
    <t>CRH PUBLIC LIMITED PLC</t>
  </si>
  <si>
    <t>GEV</t>
  </si>
  <si>
    <t>GE VERNOVA INC</t>
  </si>
  <si>
    <t>FERGUSON ENTERPRISES INC</t>
  </si>
  <si>
    <t>005935</t>
  </si>
  <si>
    <t>005380</t>
  </si>
  <si>
    <t>MICHELIN</t>
  </si>
  <si>
    <t>000270</t>
  </si>
  <si>
    <t>NDA FI</t>
  </si>
  <si>
    <t>CPAY</t>
  </si>
  <si>
    <t>CORPAY INC</t>
  </si>
  <si>
    <t>VRT</t>
  </si>
  <si>
    <t>VERTIV HOLDINGS CLASS A</t>
  </si>
  <si>
    <t>NSIS B</t>
  </si>
  <si>
    <t>000810</t>
  </si>
  <si>
    <t>055550</t>
  </si>
  <si>
    <t>KELLANOVA</t>
  </si>
  <si>
    <t>033780</t>
  </si>
  <si>
    <t>VLTO</t>
  </si>
  <si>
    <t>VERALTO CORP</t>
  </si>
  <si>
    <t>MSTR</t>
  </si>
  <si>
    <t>SMURFIT WESTROCK PLC</t>
  </si>
  <si>
    <t>005490</t>
  </si>
  <si>
    <t>FORTESCUE LTD</t>
  </si>
  <si>
    <t>ANGLOGOLD ASHANTI PLC</t>
  </si>
  <si>
    <t>LABCORP HOLDINGS INC</t>
  </si>
  <si>
    <t>068270</t>
  </si>
  <si>
    <t>TEVA PHARMACEUTICAL INDUSTRIES ADR</t>
  </si>
  <si>
    <t>035420</t>
  </si>
  <si>
    <t>WSM</t>
  </si>
  <si>
    <t>WILLIAMS SONOMA INC</t>
  </si>
  <si>
    <t>IHG</t>
  </si>
  <si>
    <t>INTERCONTINENTAL HOTELS GROUP PLC</t>
  </si>
  <si>
    <t>DKS</t>
  </si>
  <si>
    <t>DICKS SPORTING INC</t>
  </si>
  <si>
    <t>SAMPO CLASS A</t>
  </si>
  <si>
    <t>AEGON LTD</t>
  </si>
  <si>
    <t>086790</t>
  </si>
  <si>
    <t>BIRG</t>
  </si>
  <si>
    <t>BANK OF IRELAND GROUP PLC</t>
  </si>
  <si>
    <t>SAB</t>
  </si>
  <si>
    <t>BUNGE GLOBAL SA</t>
  </si>
  <si>
    <t>KIM</t>
  </si>
  <si>
    <t>KIMCO REALTY REIT CORP</t>
  </si>
  <si>
    <t>CPT</t>
  </si>
  <si>
    <t>CAMDEN PROPERTY TRUST REIT</t>
  </si>
  <si>
    <t>DOC</t>
  </si>
  <si>
    <t>EME</t>
  </si>
  <si>
    <t>EMCOR GROUP INC</t>
  </si>
  <si>
    <t>FERROVIAL</t>
  </si>
  <si>
    <t>TOPPAN HOLDINGS INC</t>
  </si>
  <si>
    <t>ACM</t>
  </si>
  <si>
    <t>AECOM</t>
  </si>
  <si>
    <t>PSTG</t>
  </si>
  <si>
    <t>PURE STORAGE INC CLASS A</t>
  </si>
  <si>
    <t>APP</t>
  </si>
  <si>
    <t>APPLOVIN CORP CLASS A</t>
  </si>
  <si>
    <t>006400</t>
  </si>
  <si>
    <t>RPM</t>
  </si>
  <si>
    <t>RPM INTERNATIONAL INC</t>
  </si>
  <si>
    <t>HEIDELBERG MATERIALS AG</t>
  </si>
  <si>
    <t>051910</t>
  </si>
  <si>
    <t>SDZ</t>
  </si>
  <si>
    <t>SANDOZ GROUP AG</t>
  </si>
  <si>
    <t>Deutsche Boerse Xetra</t>
  </si>
  <si>
    <t>035720</t>
  </si>
  <si>
    <t>CAR</t>
  </si>
  <si>
    <t>CAR GROUP LTD</t>
  </si>
  <si>
    <t>LY CORP</t>
  </si>
  <si>
    <t>REA</t>
  </si>
  <si>
    <t>REA GROUP LTD</t>
  </si>
  <si>
    <t>FAR EASTONE TELECOMMUNICATIONS LTD</t>
  </si>
  <si>
    <t>012330</t>
  </si>
  <si>
    <t>066570</t>
  </si>
  <si>
    <t>005387</t>
  </si>
  <si>
    <t>HYUNDAI MOTOR S2 PREF</t>
  </si>
  <si>
    <t>096770</t>
  </si>
  <si>
    <t>032830</t>
  </si>
  <si>
    <t>A5G</t>
  </si>
  <si>
    <t>AIB GROUP PLC</t>
  </si>
  <si>
    <t>024110</t>
  </si>
  <si>
    <t>PEO</t>
  </si>
  <si>
    <t>KGI FINANCIAL HOLDING LTD</t>
  </si>
  <si>
    <t>ETE</t>
  </si>
  <si>
    <t>NATIONAL BANK OF GREECE SA</t>
  </si>
  <si>
    <t>WASHINGTON H SOUL PATTINSON &amp; COMP</t>
  </si>
  <si>
    <t>THE PEOPLES INSURANCE CO (GROUP)</t>
  </si>
  <si>
    <t>COMI</t>
  </si>
  <si>
    <t>COMMERCIAL INTERNATIONAL BANK EGYP</t>
  </si>
  <si>
    <t>Egitto</t>
  </si>
  <si>
    <t>Egyptian Exchange</t>
  </si>
  <si>
    <t>SDG</t>
  </si>
  <si>
    <t>SD GUTHRIE</t>
  </si>
  <si>
    <t>090430</t>
  </si>
  <si>
    <t>AC*</t>
  </si>
  <si>
    <t>ARCA CONTINENTAL</t>
  </si>
  <si>
    <t>BXP INC</t>
  </si>
  <si>
    <t>OERSTED</t>
  </si>
  <si>
    <t>ALA</t>
  </si>
  <si>
    <t>ALTAGAS LTD</t>
  </si>
  <si>
    <t>CGN POWER LTD H</t>
  </si>
  <si>
    <t>015760</t>
  </si>
  <si>
    <t>009540</t>
  </si>
  <si>
    <t>CNH INDUSTRIAL N.V. NV</t>
  </si>
  <si>
    <t>028260</t>
  </si>
  <si>
    <t>GFL</t>
  </si>
  <si>
    <t>GFL ENVIRONMENTAL SUBORDINATE VOTI</t>
  </si>
  <si>
    <t>KOG</t>
  </si>
  <si>
    <t>KONGSBERG GRUPPEN</t>
  </si>
  <si>
    <t>003490</t>
  </si>
  <si>
    <t>034730</t>
  </si>
  <si>
    <t>TREL B</t>
  </si>
  <si>
    <t>TRELLEBORG B</t>
  </si>
  <si>
    <t>LIFCO B</t>
  </si>
  <si>
    <t>LIFCO CLASS B</t>
  </si>
  <si>
    <t>SAAB B</t>
  </si>
  <si>
    <t>SAAB CLASS B</t>
  </si>
  <si>
    <t>003550</t>
  </si>
  <si>
    <t>METSO CORPORATION</t>
  </si>
  <si>
    <t>086520</t>
  </si>
  <si>
    <t>SECU B</t>
  </si>
  <si>
    <t>SECURITAS B</t>
  </si>
  <si>
    <t>SK SQUARE LTD</t>
  </si>
  <si>
    <t>ASURB</t>
  </si>
  <si>
    <t>GRUPO AEROPORTUARIO DEL SURESTE B</t>
  </si>
  <si>
    <t>LDO</t>
  </si>
  <si>
    <t>LEONARDO FINMECCANICA SPA</t>
  </si>
  <si>
    <t>003670</t>
  </si>
  <si>
    <t>034020</t>
  </si>
  <si>
    <t>SPIRAX GROUP PLC</t>
  </si>
  <si>
    <t>MNDY</t>
  </si>
  <si>
    <t>MONDAYCOM LTD</t>
  </si>
  <si>
    <t>WISETECH GLOBAL LTD</t>
  </si>
  <si>
    <t>009150</t>
  </si>
  <si>
    <t>ASIA VITAL COMPONENTS LTD</t>
  </si>
  <si>
    <t>COMPAL ELECTRONICS INC</t>
  </si>
  <si>
    <t>SCREEN HOLDINGS LTD</t>
  </si>
  <si>
    <t>ALCHIP TECHNOLOGIES LTD</t>
  </si>
  <si>
    <t>WIWYNN CORPORATION CORP</t>
  </si>
  <si>
    <t>018260</t>
  </si>
  <si>
    <t>ANTO</t>
  </si>
  <si>
    <t>SYENS</t>
  </si>
  <si>
    <t>TAIWAN CEMENT LTD</t>
  </si>
  <si>
    <t>BSL</t>
  </si>
  <si>
    <t>BLUESCOPE STEEL LTD</t>
  </si>
  <si>
    <t>TPIA</t>
  </si>
  <si>
    <t>CHANDRA ASRI PACIFIC</t>
  </si>
  <si>
    <t>AMMN</t>
  </si>
  <si>
    <t>AMMAN MINERAL INTERNASIONAL</t>
  </si>
  <si>
    <t>ALTEOGEN INC</t>
  </si>
  <si>
    <t>SOLV</t>
  </si>
  <si>
    <t>SOLVENTUM CORP</t>
  </si>
  <si>
    <t>028300</t>
  </si>
  <si>
    <t>PME</t>
  </si>
  <si>
    <t>PRO MEDICUS LTD</t>
  </si>
  <si>
    <t>DEMANT</t>
  </si>
  <si>
    <t>017670</t>
  </si>
  <si>
    <t>SK TELECOM LTD</t>
  </si>
  <si>
    <t>ZHEJIANG LEAPMOTOR TECHNOLOGY LTD</t>
  </si>
  <si>
    <t>HANJIN KAL</t>
  </si>
  <si>
    <t>INNER MONGOLIA YITAI COAL LTD B</t>
  </si>
  <si>
    <t>Shanghai Stock Exchange</t>
  </si>
  <si>
    <t>BBNI</t>
  </si>
  <si>
    <t>BANK NEGARA INDONESIA</t>
  </si>
  <si>
    <t>SPL</t>
  </si>
  <si>
    <t>SANTANDER BANK POLSKA SA</t>
  </si>
  <si>
    <t>051900</t>
  </si>
  <si>
    <t>KIMBERA</t>
  </si>
  <si>
    <t>KIMBERLY-CLARK DE MEXICO CLASS A</t>
  </si>
  <si>
    <t>CHDRAUIB</t>
  </si>
  <si>
    <t>GRUPO COMERCIAL CHEDRAUI</t>
  </si>
  <si>
    <t>YTL</t>
  </si>
  <si>
    <t>YTL CORPORATION</t>
  </si>
  <si>
    <t>011200</t>
  </si>
  <si>
    <t>OMAB</t>
  </si>
  <si>
    <t>GRUPO AEROPORTUARIO DEL CENTRO NOR</t>
  </si>
  <si>
    <t>WEICHAI POWER LTD H</t>
  </si>
  <si>
    <t>SWB</t>
  </si>
  <si>
    <t>SUNWAY BHD</t>
  </si>
  <si>
    <t>042660</t>
  </si>
  <si>
    <t>MICRO-STAR INTERNATIONAL LTD</t>
  </si>
  <si>
    <t>ACER</t>
  </si>
  <si>
    <t>BYD ELECTRONIC (INTERNATIONAL) LTD</t>
  </si>
  <si>
    <t>BRPT</t>
  </si>
  <si>
    <t>BARITO PACIFIC</t>
  </si>
  <si>
    <t>AKESO INC</t>
  </si>
  <si>
    <t>E(r)  BL</t>
  </si>
  <si>
    <t>MKT NEUTR HBA</t>
  </si>
  <si>
    <t>Targeted Return (R*)</t>
  </si>
  <si>
    <t>1 mese</t>
  </si>
  <si>
    <t>VaR(%) Var-Cov</t>
  </si>
  <si>
    <t>k</t>
  </si>
  <si>
    <t>Tolerated Annual Loss</t>
  </si>
  <si>
    <t>VaR 1yr (95%)</t>
  </si>
  <si>
    <t>Orizz Temp</t>
  </si>
  <si>
    <t>VaR(%) Sim Stor</t>
  </si>
  <si>
    <t>ES (%) Sim Stor</t>
  </si>
  <si>
    <t>Livello di Confidenza</t>
  </si>
  <si>
    <t>Rend. Medio</t>
  </si>
  <si>
    <t>Deviazione Standard</t>
  </si>
  <si>
    <t>View</t>
  </si>
  <si>
    <t>Fiducia</t>
  </si>
  <si>
    <t>Mercati Coinvolti</t>
  </si>
  <si>
    <t>Aspettativa</t>
  </si>
  <si>
    <t>Simulazione</t>
  </si>
  <si>
    <t>Rendimento Atteso</t>
  </si>
  <si>
    <t>Ice Bofa  Euro 0-1 anni</t>
  </si>
  <si>
    <t>Ice Bofa  Bond Euro 1-3 Y</t>
  </si>
  <si>
    <t>Ice Bofa  Obbl. Euro</t>
  </si>
  <si>
    <t>Ice Bofa Obbl. Globale</t>
  </si>
  <si>
    <t>Ice Bofa Global HY</t>
  </si>
  <si>
    <t>Ice Bofa Obbl Emergente</t>
  </si>
  <si>
    <t>1 yr</t>
  </si>
  <si>
    <t>3 yr</t>
  </si>
  <si>
    <t>5 yr</t>
  </si>
  <si>
    <t>10 yr</t>
  </si>
  <si>
    <t>&gt;10 yr</t>
  </si>
  <si>
    <t>SPOT</t>
  </si>
  <si>
    <t>SPOTIFY TECHNOLOGY SA</t>
  </si>
  <si>
    <t>STRATEGY INC CLASS A</t>
  </si>
  <si>
    <t>PROSUS NV CLASS N</t>
  </si>
  <si>
    <t>SNOWFLAKE INC</t>
  </si>
  <si>
    <t>SEA ADS REPRESENTING LTD CLASS A</t>
  </si>
  <si>
    <t>NASPERS LIMITED LTD CLASS N</t>
  </si>
  <si>
    <t>TE CONNECTIVITY PLC</t>
  </si>
  <si>
    <t>FLUT</t>
  </si>
  <si>
    <t>CVNA</t>
  </si>
  <si>
    <t>CARVANA CLASS A</t>
  </si>
  <si>
    <t>BARRICK MINING CORP</t>
  </si>
  <si>
    <t>HARTFORD INSURANCE GROUP INC</t>
  </si>
  <si>
    <t>XYZ</t>
  </si>
  <si>
    <t>NTT INC</t>
  </si>
  <si>
    <t>U11</t>
  </si>
  <si>
    <t>AMRZ</t>
  </si>
  <si>
    <t>AMRIZE AG</t>
  </si>
  <si>
    <t>Cboe BZX</t>
  </si>
  <si>
    <t>LENNAR A CORP CLASS A</t>
  </si>
  <si>
    <t>SOFI</t>
  </si>
  <si>
    <t>SOFI TECHNOLOGIES INC</t>
  </si>
  <si>
    <t>RYA</t>
  </si>
  <si>
    <t>IBKR</t>
  </si>
  <si>
    <t>INTERACTIVE BROKERS GROUP INC CLAS</t>
  </si>
  <si>
    <t>RDDT</t>
  </si>
  <si>
    <t>REDDIT INC CLASS A</t>
  </si>
  <si>
    <t>SUMITOMO MITSUI TRUST GROUP INC</t>
  </si>
  <si>
    <t>FUJIKURA LTD</t>
  </si>
  <si>
    <t>LIBERTY MEDIA FORMULA ONE SERIES C</t>
  </si>
  <si>
    <t>MTLN</t>
  </si>
  <si>
    <t>METLEN ENERGY &amp; METALS PLC</t>
  </si>
  <si>
    <t>012450</t>
  </si>
  <si>
    <t>HANWHA AEROSPACE LTD</t>
  </si>
  <si>
    <t>CLS</t>
  </si>
  <si>
    <t>CELESTICA INC</t>
  </si>
  <si>
    <t>POP MART INTERNATIONAL GROUP LTD</t>
  </si>
  <si>
    <t>GALD</t>
  </si>
  <si>
    <t>GALDERMA GROUP N AG</t>
  </si>
  <si>
    <t>AFRM</t>
  </si>
  <si>
    <t>AFFIRM HOLDINGS INC CLASS A</t>
  </si>
  <si>
    <t>RKLB</t>
  </si>
  <si>
    <t>ROCKET LAB CORP</t>
  </si>
  <si>
    <t>EXE</t>
  </si>
  <si>
    <t>EXPAND ENERGY CORP</t>
  </si>
  <si>
    <t>TOST</t>
  </si>
  <si>
    <t>TOAST INC CLASS A</t>
  </si>
  <si>
    <t>CGI INC CLASS A</t>
  </si>
  <si>
    <t>NTRA</t>
  </si>
  <si>
    <t>NATERA INC</t>
  </si>
  <si>
    <t>BAMI</t>
  </si>
  <si>
    <t>BANCO BPM</t>
  </si>
  <si>
    <t>TPR</t>
  </si>
  <si>
    <t>TAPESTRY INC</t>
  </si>
  <si>
    <t>NTNX</t>
  </si>
  <si>
    <t>NUTANIX INC CLASS A</t>
  </si>
  <si>
    <t>ZOOM COMMUNICATIONS INC CLASS A</t>
  </si>
  <si>
    <t>BEONE MEDICINES AG</t>
  </si>
  <si>
    <t>BEST BUY INC</t>
  </si>
  <si>
    <t>DELTA.R</t>
  </si>
  <si>
    <t>DELTA ELECTRONICS (THAILAND) NON-V</t>
  </si>
  <si>
    <t>THE SAGE GROUP PLC</t>
  </si>
  <si>
    <t>RYOHIN KEIKAKU LTD</t>
  </si>
  <si>
    <t>BT.A</t>
  </si>
  <si>
    <t>GALP ENERGIA SGPS SA CLASS B</t>
  </si>
  <si>
    <t>IOT</t>
  </si>
  <si>
    <t>SAMSARA INC CLASS A</t>
  </si>
  <si>
    <t>AGI</t>
  </si>
  <si>
    <t>ALAMOS GOLD INC CLASS A</t>
  </si>
  <si>
    <t>NWSA</t>
  </si>
  <si>
    <t>NEWS CORP CLASS A</t>
  </si>
  <si>
    <t>KE HOLDINGS INC</t>
  </si>
  <si>
    <t>SANRIO LTD</t>
  </si>
  <si>
    <t>1CO</t>
  </si>
  <si>
    <t>COVESTRO V AG</t>
  </si>
  <si>
    <t>SIG</t>
  </si>
  <si>
    <t>SIGMA HEALTHCARE LTD</t>
  </si>
  <si>
    <t>BPE</t>
  </si>
  <si>
    <t>BPER BANCA</t>
  </si>
  <si>
    <t>FIBRA UNO ADMINISTRACION REIT</t>
  </si>
  <si>
    <t>064350</t>
  </si>
  <si>
    <t>HYUNDAI-ROTEM</t>
  </si>
  <si>
    <t>ELITE MATERIAL LTD</t>
  </si>
  <si>
    <t>ADDT B</t>
  </si>
  <si>
    <t>ADDTECH CLASS B</t>
  </si>
  <si>
    <t>TS FINANCIAL HOLDING LTD</t>
  </si>
  <si>
    <t>CHINA HONGQIAO GROUP LTD</t>
  </si>
  <si>
    <t>TLX</t>
  </si>
  <si>
    <t>TALANX AG</t>
  </si>
  <si>
    <t>SYENSQO NV</t>
  </si>
  <si>
    <t>BEAN</t>
  </si>
  <si>
    <t>BELIMO N AG</t>
  </si>
  <si>
    <t>CALIWAY BIOPHARMACEUTICALS LTD</t>
  </si>
  <si>
    <t>ASELS.E</t>
  </si>
  <si>
    <t>ASELSAN ELEKTRONIK SANAYI VE TICAR</t>
  </si>
  <si>
    <t>NIO CLASS A INC</t>
  </si>
  <si>
    <t>RXL</t>
  </si>
  <si>
    <t>REXEL SA</t>
  </si>
  <si>
    <t>3SBIO INC</t>
  </si>
  <si>
    <t>BBD.B</t>
  </si>
  <si>
    <t>BOMBARDIER INC CLASS B</t>
  </si>
  <si>
    <t>EVN</t>
  </si>
  <si>
    <t>EVOLUTION MINING LTD</t>
  </si>
  <si>
    <t>UAL</t>
  </si>
  <si>
    <t>UNITED AIRLINES HOLDINGS INC</t>
  </si>
  <si>
    <t>HD HYUNDAI HEAVY INDUSTRIES LTD</t>
  </si>
  <si>
    <t>SGH</t>
  </si>
  <si>
    <t>SGH LTD</t>
  </si>
  <si>
    <t>KAWASAKI HEAVY INDUSTRIES LTD</t>
  </si>
  <si>
    <t>IFT</t>
  </si>
  <si>
    <t>INFRATIL LTD</t>
  </si>
  <si>
    <t>010140</t>
  </si>
  <si>
    <t>SAMSUNG HEAVY INDUSTRIES LTD</t>
  </si>
  <si>
    <t>BTRW</t>
  </si>
  <si>
    <t>BARRATT REDROW PLC</t>
  </si>
  <si>
    <t>VAL</t>
  </si>
  <si>
    <t>VALTERRA PLATINUM LTD</t>
  </si>
  <si>
    <t>BS6</t>
  </si>
  <si>
    <t>YANGZIJIANG SHIPBUILDING (HOLDINGS</t>
  </si>
  <si>
    <t>ZTO EXPRESS (CAYMAN) INC</t>
  </si>
  <si>
    <t>MKS</t>
  </si>
  <si>
    <t>MARKS AND SPENCER GROUP PLC</t>
  </si>
  <si>
    <t>EVD</t>
  </si>
  <si>
    <t>CTS EVENTIM AG</t>
  </si>
  <si>
    <t>HAG</t>
  </si>
  <si>
    <t>HENSOLDT AG</t>
  </si>
  <si>
    <t>HD HYUNDAI ELECTRIC LTD</t>
  </si>
  <si>
    <t>ATRL</t>
  </si>
  <si>
    <t>ATKINSREALIS GROUP INC</t>
  </si>
  <si>
    <t>HORIZON ROBOTICS</t>
  </si>
  <si>
    <t>ADNOCGAS</t>
  </si>
  <si>
    <t>ADNOC GAS PLC</t>
  </si>
  <si>
    <t>KINGSOFT LTD</t>
  </si>
  <si>
    <t>CHINA GALAXY SECURITIES LTD H</t>
  </si>
  <si>
    <t>LUG</t>
  </si>
  <si>
    <t>LUNDIN GOLD INC</t>
  </si>
  <si>
    <t>LUN</t>
  </si>
  <si>
    <t>LUNDIN MINING CORP</t>
  </si>
  <si>
    <t>PE&amp;OLES*</t>
  </si>
  <si>
    <t>INDUST PENOLES</t>
  </si>
  <si>
    <t>JDEP</t>
  </si>
  <si>
    <t>JDE PEETS NV</t>
  </si>
  <si>
    <t>MINISO GROUP HOLDING LTD</t>
  </si>
  <si>
    <t>EFN</t>
  </si>
  <si>
    <t>ELEMENT FLEET MANAGEMENT CORP</t>
  </si>
  <si>
    <t>ALPHA</t>
  </si>
  <si>
    <t>ALPHA BANK SA</t>
  </si>
  <si>
    <t>CMOC GROUP LTD</t>
  </si>
  <si>
    <t>FRES</t>
  </si>
  <si>
    <t>KING SLIDE WORKS LTD</t>
  </si>
  <si>
    <t>HAR</t>
  </si>
  <si>
    <t>HARMONY GOLD MINING COMPANY LIMITE</t>
  </si>
  <si>
    <t>CONCORDIA FINANCIAL GROUP LTD</t>
  </si>
  <si>
    <t>HYOSUNG HEAVY INDUSTRIES CORP</t>
  </si>
  <si>
    <t>INTERNATIONAL GAMES SYSTEM LTD</t>
  </si>
  <si>
    <t>AVOL</t>
  </si>
  <si>
    <t>AVOLTA AG</t>
  </si>
  <si>
    <t>DIE</t>
  </si>
  <si>
    <t>DIETEREN (D) SA</t>
  </si>
  <si>
    <t>ZHAOJIN MINING INDUSTRY LTD H</t>
  </si>
  <si>
    <t>003230</t>
  </si>
  <si>
    <t>SAM YANG FOODS LTD</t>
  </si>
  <si>
    <t>CHIBA BANK LTD</t>
  </si>
  <si>
    <t>JENTECH PRECISION INDUSTRIAL LTD</t>
  </si>
  <si>
    <t>ZHEN DING TECHNOLOGY HOLDING LTD</t>
  </si>
  <si>
    <t>SICHUAN KELUN-BIOTECH BIOPHARMACEU</t>
  </si>
  <si>
    <t>BEPC</t>
  </si>
  <si>
    <t>BROOKFIELD RENEWABLE SUBORDINATE V</t>
  </si>
  <si>
    <t>079550</t>
  </si>
  <si>
    <t>LIG NEX1 LTD</t>
  </si>
  <si>
    <t>BVN</t>
  </si>
  <si>
    <t>BUENAVENTURA ADR REPRESENTING</t>
  </si>
  <si>
    <t>WCP</t>
  </si>
  <si>
    <t>WHITECAP RESOURCES INC</t>
  </si>
  <si>
    <t>WISE</t>
  </si>
  <si>
    <t>WISE PLC CLASS A</t>
  </si>
  <si>
    <t>INTERNATIONAL AIRLINES GROUP SA</t>
  </si>
  <si>
    <t>EREGL.E</t>
  </si>
  <si>
    <t>EREGLI DEMIR VE CELIK FABRIKALARI</t>
  </si>
  <si>
    <t>LAOPU GOLD LTD H</t>
  </si>
  <si>
    <t>JAPAN POST INSURANCE LTD</t>
  </si>
  <si>
    <t>MULTIPLY</t>
  </si>
  <si>
    <t>MULTIPLY GROUP</t>
  </si>
  <si>
    <t>BKT</t>
  </si>
  <si>
    <t>SCSK CORP</t>
  </si>
  <si>
    <t>MEL</t>
  </si>
  <si>
    <t>MERIDIAN ENERGY LTD</t>
  </si>
  <si>
    <t>GDS HOLDINGS LTD CLASS A</t>
  </si>
  <si>
    <t>ADIB</t>
  </si>
  <si>
    <t>ABU DHABI ISLAMIC BANK</t>
  </si>
  <si>
    <t>047810</t>
  </si>
  <si>
    <t>KOREA AEROSPACE INDUSTRIES LTD</t>
  </si>
  <si>
    <t>MEITU INC</t>
  </si>
  <si>
    <t>DIB</t>
  </si>
  <si>
    <t>DB ISLAMIC BANK</t>
  </si>
  <si>
    <t>010120</t>
  </si>
  <si>
    <t>LS ELECTRIC LTD</t>
  </si>
  <si>
    <t>CUAN</t>
  </si>
  <si>
    <t>PETRINDO JAYA KREASI</t>
  </si>
  <si>
    <t>GIANT BIOGENE HOLDING LTD</t>
  </si>
  <si>
    <t>HELN</t>
  </si>
  <si>
    <t>HELVETIA HOLDING AG</t>
  </si>
  <si>
    <t>CEN</t>
  </si>
  <si>
    <t>010130</t>
  </si>
  <si>
    <t>KOREA ZINC INC</t>
  </si>
  <si>
    <t>HYATT HOTELS CORP CLASS A</t>
  </si>
  <si>
    <t>INNOLUX CORP</t>
  </si>
  <si>
    <t>ZTE CORP H</t>
  </si>
  <si>
    <t>NEW CHINA LIFE INSURANCE COMPANY L</t>
  </si>
  <si>
    <t>NVMI</t>
  </si>
  <si>
    <t>NOVA LTD</t>
  </si>
  <si>
    <t>HUA HONG SEMICONDUCTOR LTD</t>
  </si>
  <si>
    <t>CVC</t>
  </si>
  <si>
    <t>CVC CAPITAL PARTNERS PLC</t>
  </si>
  <si>
    <t>ADNOCDRILL</t>
  </si>
  <si>
    <t>ADNOC DRILLING COMPANY</t>
  </si>
  <si>
    <t>TPEIR</t>
  </si>
  <si>
    <t>PIRAEUS FINANCIAL HOLDINGS SA</t>
  </si>
  <si>
    <t>KCHOL.E</t>
  </si>
  <si>
    <t>KOC HOLDING A</t>
  </si>
  <si>
    <t>EMP.A</t>
  </si>
  <si>
    <t>EMPIRE LTD CLASS A</t>
  </si>
  <si>
    <t>BCP</t>
  </si>
  <si>
    <t>BANCO COMERCIAL PORTUGUES SA</t>
  </si>
  <si>
    <t>YKBNK.E</t>
  </si>
  <si>
    <t>YAPI VE KREDI BANKASI A</t>
  </si>
  <si>
    <t>KAWASAKI KISEN LTD</t>
  </si>
  <si>
    <t>NIPPON SANSO HOLDINGS CORP</t>
  </si>
  <si>
    <t>SALM</t>
  </si>
  <si>
    <t>SALMAR</t>
  </si>
  <si>
    <t>GUOTAI HAITONG SECURITIES CO LTD H</t>
  </si>
  <si>
    <t>000100</t>
  </si>
  <si>
    <t>YUHAN CORP</t>
  </si>
  <si>
    <t>EMAARDEV</t>
  </si>
  <si>
    <t>EMAAR DEVELOPMENT</t>
  </si>
  <si>
    <t>BALD B</t>
  </si>
  <si>
    <t>FASTIGHETS BALDER CLASS B</t>
  </si>
  <si>
    <t>ROCK B</t>
  </si>
  <si>
    <t>ROCKWOOL CLASS B</t>
  </si>
  <si>
    <t>LEG</t>
  </si>
  <si>
    <t>LEG IMMOBILIEN N</t>
  </si>
  <si>
    <t>ACI</t>
  </si>
  <si>
    <t>ALBERTSONS COMPANY INC CLASS A</t>
  </si>
  <si>
    <t>FORTUNE ELECTRIC LTD</t>
  </si>
  <si>
    <t>LOTB</t>
  </si>
  <si>
    <t>LOTUS BAKERIES NV</t>
  </si>
  <si>
    <t>JD LOGISTICS INC</t>
  </si>
  <si>
    <t>CHEUNG KONG INFRASTRUCTURE HOLDING</t>
  </si>
  <si>
    <t>TOKYO METRO LTD</t>
  </si>
  <si>
    <t>IVN</t>
  </si>
  <si>
    <t>IVANHOE MINES LTD CLASS A</t>
  </si>
  <si>
    <t>ISCTR.E</t>
  </si>
  <si>
    <t>TURKIYE IS BANKASI C</t>
  </si>
  <si>
    <t>RAA</t>
  </si>
  <si>
    <t>RATIONAL AG</t>
  </si>
  <si>
    <t>VANGUARD INTERNATIONAL SEMICONDUCT</t>
  </si>
  <si>
    <t>042700</t>
  </si>
  <si>
    <t>HANMI SEMICONDUCTOR LTD</t>
  </si>
  <si>
    <t>SAHOL.E</t>
  </si>
  <si>
    <t>HACI OMER SABANCI HOLDING A</t>
  </si>
  <si>
    <t>LOTES LTD</t>
  </si>
  <si>
    <t>TCELL.E</t>
  </si>
  <si>
    <t>TURKCELL ILETISIM HIZMETLERI A</t>
  </si>
  <si>
    <t>J&amp;T GLOBAL EXPRESS LTD</t>
  </si>
  <si>
    <t>HANWHA SYSTEMS LTD</t>
  </si>
  <si>
    <t>QFIN</t>
  </si>
  <si>
    <t>QFIN HOLDINGS ADR INC</t>
  </si>
  <si>
    <t>000150</t>
  </si>
  <si>
    <t>INPST</t>
  </si>
  <si>
    <t>INPOST SA</t>
  </si>
  <si>
    <t>CCC</t>
  </si>
  <si>
    <t>CCC SA</t>
  </si>
  <si>
    <t>WUXI XDC CAYMAN INC</t>
  </si>
  <si>
    <t>MIL</t>
  </si>
  <si>
    <t>POWERINDIA</t>
  </si>
  <si>
    <t>HITACHI ENERGY INDIA LTD</t>
  </si>
  <si>
    <t>India</t>
  </si>
  <si>
    <t>National Stock Exchange Of India</t>
  </si>
  <si>
    <t>CHINA CITIC FIN ASSET MGT LTD H</t>
  </si>
  <si>
    <t>BUDIMEX SA</t>
  </si>
  <si>
    <t>ZAB</t>
  </si>
  <si>
    <t>ZABKA GROUP SOCIETE ANONYME SA</t>
  </si>
  <si>
    <t>CHONGQING RURAL COMMERCIAL BANK LT</t>
  </si>
  <si>
    <t>SALIK</t>
  </si>
  <si>
    <t>SALIK COMPANY P.J.S.C</t>
  </si>
  <si>
    <t>VALT</t>
  </si>
  <si>
    <t>2587224D</t>
  </si>
  <si>
    <t>Numero di simulazioni</t>
  </si>
  <si>
    <t>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</si>
</sst>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3" formatCode="_-* #,##0.00_-;\-* #,##0.00_-;_-* &quot;-&quot;??_-;_-@_-"/>
    <numFmt numFmtId="164" formatCode="_-&quot;€&quot;\ * #,##0.00_-;\-&quot;€&quot;\ * #,##0.00_-;_-&quot;€&quot;\ * &quot;-&quot;??_-;_-@_-"/>
    <numFmt numFmtId="165" formatCode="0.0%"/>
    <numFmt numFmtId="166" formatCode="#,##0.00_ ;\-#,##0.00\ "/>
    <numFmt numFmtId="167" formatCode="_-* #,##0.0000_-;\-* #,##0.0000_-;_-* &quot;-&quot;??_-;_-@_-"/>
    <numFmt numFmtId="168" formatCode="0.000000"/>
    <numFmt numFmtId="169" formatCode="_-* #,##0.000_-;\-* #,##0.000_-;_-* &quot;-&quot;??_-;_-@_-"/>
    <numFmt numFmtId="170" formatCode="0.0000000%"/>
    <numFmt numFmtId="171" formatCode="0.000"/>
    <numFmt numFmtId="172" formatCode="_-[$€]\ * #,##0.00_-;\-[$€]\ * #,##0.00_-;_-[$€]\ * &quot;-&quot;??_-;_-@_-"/>
    <numFmt numFmtId="173" formatCode="0.00000"/>
    <numFmt numFmtId="174" formatCode="0.0000"/>
    <numFmt numFmtId="175" formatCode="_-* #,##0.0000\ _€_-;\-* #,##0.0000\ _€_-;_-* &quot;-&quot;????\ _€_-;_-@_-"/>
    <numFmt numFmtId="176" formatCode="_-* #,##0.000000\ _€_-;\-* #,##0.000000\ _€_-;_-* &quot;-&quot;????\ _€_-;_-@_-"/>
    <numFmt numFmtId="177" formatCode="_-* #,##0.0000\ _€_-;\-* #,##0.0000\ _€_-;_-* &quot;-&quot;??\ _€_-;_-@_-"/>
    <numFmt numFmtId="178" formatCode="_-* #,##0.00\ _€_-;\-* #,##0.00\ _€_-;_-* &quot;-&quot;??\ _€_-;_-@_-"/>
    <numFmt numFmtId="179" formatCode="_-* #,##0.000\ _€_-;\-* #,##0.000\ _€_-;_-* &quot;-&quot;??\ _€_-;_-@_-"/>
    <numFmt numFmtId="182" formatCode="#,##0_ ;\-#,##0\ "/>
  </numFmts>
  <fonts count="7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b/>
      <i/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color theme="1"/>
      <name val="Calibri"/>
      <family val="2"/>
      <scheme val="minor"/>
    </font>
    <font>
      <sz val="11"/>
      <name val="Frutiger 45 Light"/>
    </font>
    <font>
      <b/>
      <sz val="14"/>
      <name val="Arial"/>
      <family val="2"/>
    </font>
    <font>
      <b/>
      <sz val="12"/>
      <name val="Arial"/>
      <family val="2"/>
    </font>
    <font>
      <b/>
      <sz val="11"/>
      <color rgb="FFFF0000"/>
      <name val="Calibri"/>
      <family val="2"/>
    </font>
    <font>
      <sz val="12"/>
      <color rgb="FFFF0000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sz val="12"/>
      <color theme="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6"/>
      <color indexed="10"/>
      <name val="Arial"/>
      <family val="2"/>
    </font>
    <font>
      <sz val="20"/>
      <color indexed="10"/>
      <name val="Arial"/>
      <family val="2"/>
    </font>
    <font>
      <sz val="12"/>
      <color indexed="10"/>
      <name val="Arial"/>
      <family val="2"/>
    </font>
    <font>
      <sz val="10"/>
      <name val="Symbol"/>
      <family val="1"/>
      <charset val="2"/>
    </font>
    <font>
      <b/>
      <sz val="12"/>
      <color indexed="10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.5"/>
      <name val="Frutiger 45 Light"/>
    </font>
    <font>
      <b/>
      <sz val="10.5"/>
      <color indexed="18"/>
      <name val="Frutiger 45 Light"/>
      <family val="2"/>
    </font>
    <font>
      <b/>
      <sz val="10.5"/>
      <color indexed="18"/>
      <name val="Frutiger 45 Light"/>
    </font>
    <font>
      <b/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Bell MT"/>
      <family val="1"/>
    </font>
    <font>
      <b/>
      <sz val="10"/>
      <name val="Times New Roman"/>
      <family val="1"/>
    </font>
    <font>
      <b/>
      <i/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sz val="20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6"/>
      <color indexed="18"/>
      <name val="Frutiger 45 Light"/>
      <family val="2"/>
    </font>
    <font>
      <sz val="12"/>
      <color theme="4" tint="0.59999389629810485"/>
      <name val="Arial"/>
      <family val="2"/>
    </font>
    <font>
      <sz val="12"/>
      <color rgb="FF92D050"/>
      <name val="Arial"/>
      <family val="2"/>
    </font>
    <font>
      <sz val="14"/>
      <color theme="4" tint="0.59999389629810485"/>
      <name val="Arial"/>
      <family val="2"/>
    </font>
    <font>
      <b/>
      <sz val="16"/>
      <color rgb="FFFF0000"/>
      <name val="Frutiger 45 Light"/>
    </font>
    <font>
      <i/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4"/>
      <color indexed="12"/>
      <name val="Arial"/>
      <family val="2"/>
    </font>
    <font>
      <b/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6"/>
      <name val="Arial"/>
      <family val="2"/>
    </font>
    <font>
      <i/>
      <sz val="6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sz val="10"/>
      <color theme="8" tint="0.79998168889431442"/>
      <name val="Arial"/>
      <family val="2"/>
    </font>
    <font>
      <sz val="14"/>
      <color rgb="FFFFFF00"/>
      <name val="Arial"/>
      <family val="2"/>
    </font>
    <font>
      <sz val="14"/>
      <color rgb="FFFF0000"/>
      <name val="Arial"/>
      <family val="2"/>
    </font>
    <font>
      <b/>
      <sz val="12"/>
      <color theme="4"/>
      <name val="Arial"/>
      <family val="2"/>
    </font>
    <font>
      <sz val="12"/>
      <color theme="4"/>
      <name val="Arial"/>
      <family val="2"/>
    </font>
    <font>
      <sz val="10"/>
      <color theme="2" tint="-9.9978637043366805E-2"/>
      <name val="Arial"/>
      <family val="2"/>
    </font>
    <font>
      <b/>
      <sz val="10"/>
      <name val="MS Sans Serif"/>
    </font>
    <font>
      <sz val="10"/>
      <name val="Arial"/>
    </font>
  </fonts>
  <fills count="3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2">
    <xf numFmtId="0" fontId="0" fillId="0" borderId="0"/>
    <xf numFmtId="164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6" fillId="0" borderId="0"/>
    <xf numFmtId="9" fontId="14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2" fillId="0" borderId="0"/>
    <xf numFmtId="0" fontId="11" fillId="0" borderId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17" fillId="0" borderId="0"/>
    <xf numFmtId="9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1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172" fontId="1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/>
    <xf numFmtId="0" fontId="2" fillId="0" borderId="0"/>
    <xf numFmtId="0" fontId="2" fillId="0" borderId="0"/>
    <xf numFmtId="172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8" fontId="11" fillId="0" borderId="0" applyFont="0" applyFill="0" applyBorder="0" applyAlignment="0" applyProtection="0"/>
    <xf numFmtId="43" fontId="78" fillId="0" borderId="0" applyFont="0" applyFill="0" applyBorder="0" applyAlignment="0" applyProtection="0"/>
  </cellStyleXfs>
  <cellXfs count="337">
    <xf numFmtId="0" fontId="0" fillId="0" borderId="0" xfId="0"/>
    <xf numFmtId="0" fontId="13" fillId="2" borderId="1" xfId="23" applyFont="1" applyFill="1" applyBorder="1" applyAlignment="1">
      <alignment horizontal="center" vertical="center" wrapText="1"/>
    </xf>
    <xf numFmtId="0" fontId="18" fillId="2" borderId="1" xfId="23" applyFont="1" applyFill="1" applyBorder="1" applyAlignment="1">
      <alignment horizontal="center"/>
    </xf>
    <xf numFmtId="2" fontId="18" fillId="2" borderId="1" xfId="24" applyNumberFormat="1" applyFont="1" applyFill="1" applyBorder="1" applyAlignment="1">
      <alignment horizontal="center" vertical="center" wrapText="1"/>
    </xf>
    <xf numFmtId="0" fontId="11" fillId="0" borderId="0" xfId="8"/>
    <xf numFmtId="165" fontId="21" fillId="4" borderId="1" xfId="8" applyNumberFormat="1" applyFont="1" applyFill="1" applyBorder="1" applyAlignment="1">
      <alignment horizontal="center"/>
    </xf>
    <xf numFmtId="9" fontId="11" fillId="0" borderId="0" xfId="8" applyNumberFormat="1"/>
    <xf numFmtId="0" fontId="11" fillId="0" borderId="0" xfId="17"/>
    <xf numFmtId="10" fontId="0" fillId="0" borderId="1" xfId="10" applyNumberFormat="1" applyFont="1" applyBorder="1"/>
    <xf numFmtId="10" fontId="11" fillId="0" borderId="0" xfId="17" applyNumberFormat="1"/>
    <xf numFmtId="0" fontId="11" fillId="4" borderId="1" xfId="17" applyFill="1" applyBorder="1"/>
    <xf numFmtId="10" fontId="0" fillId="4" borderId="1" xfId="10" applyNumberFormat="1" applyFont="1" applyFill="1" applyBorder="1" applyAlignment="1">
      <alignment horizontal="center"/>
    </xf>
    <xf numFmtId="10" fontId="11" fillId="4" borderId="1" xfId="17" applyNumberFormat="1" applyFill="1" applyBorder="1" applyAlignment="1">
      <alignment horizontal="center"/>
    </xf>
    <xf numFmtId="10" fontId="11" fillId="10" borderId="1" xfId="17" applyNumberFormat="1" applyFill="1" applyBorder="1" applyAlignment="1">
      <alignment horizontal="center"/>
    </xf>
    <xf numFmtId="10" fontId="0" fillId="10" borderId="1" xfId="10" applyNumberFormat="1" applyFont="1" applyFill="1" applyBorder="1" applyAlignment="1">
      <alignment horizontal="center"/>
    </xf>
    <xf numFmtId="0" fontId="24" fillId="10" borderId="1" xfId="17" applyFont="1" applyFill="1" applyBorder="1" applyAlignment="1">
      <alignment horizontal="center"/>
    </xf>
    <xf numFmtId="0" fontId="25" fillId="10" borderId="1" xfId="17" applyFont="1" applyFill="1" applyBorder="1" applyAlignment="1">
      <alignment horizontal="center"/>
    </xf>
    <xf numFmtId="10" fontId="15" fillId="11" borderId="1" xfId="24" applyNumberFormat="1" applyFont="1" applyFill="1" applyBorder="1" applyAlignment="1">
      <alignment horizontal="center"/>
    </xf>
    <xf numFmtId="0" fontId="11" fillId="9" borderId="1" xfId="17" applyFill="1" applyBorder="1"/>
    <xf numFmtId="165" fontId="26" fillId="4" borderId="1" xfId="8" applyNumberFormat="1" applyFont="1" applyFill="1" applyBorder="1" applyAlignment="1">
      <alignment horizontal="center"/>
    </xf>
    <xf numFmtId="0" fontId="27" fillId="0" borderId="0" xfId="17" applyFont="1" applyAlignment="1">
      <alignment horizontal="center" vertical="center" wrapText="1"/>
    </xf>
    <xf numFmtId="0" fontId="24" fillId="0" borderId="0" xfId="17" applyFont="1" applyAlignment="1">
      <alignment horizontal="center" vertical="center" wrapText="1"/>
    </xf>
    <xf numFmtId="9" fontId="0" fillId="0" borderId="0" xfId="10" applyFont="1"/>
    <xf numFmtId="10" fontId="24" fillId="4" borderId="1" xfId="10" applyNumberFormat="1" applyFont="1" applyFill="1" applyBorder="1" applyAlignment="1">
      <alignment horizontal="center"/>
    </xf>
    <xf numFmtId="0" fontId="11" fillId="7" borderId="1" xfId="17" applyFill="1" applyBorder="1"/>
    <xf numFmtId="10" fontId="0" fillId="7" borderId="1" xfId="10" applyNumberFormat="1" applyFont="1" applyFill="1" applyBorder="1" applyAlignment="1">
      <alignment horizontal="center"/>
    </xf>
    <xf numFmtId="10" fontId="0" fillId="0" borderId="0" xfId="10" applyNumberFormat="1" applyFont="1"/>
    <xf numFmtId="0" fontId="11" fillId="13" borderId="0" xfId="27" applyFill="1" applyAlignment="1">
      <alignment horizontal="center"/>
    </xf>
    <xf numFmtId="164" fontId="11" fillId="13" borderId="0" xfId="1" applyFont="1" applyFill="1" applyAlignment="1">
      <alignment horizontal="center"/>
    </xf>
    <xf numFmtId="0" fontId="11" fillId="13" borderId="0" xfId="27" applyFill="1"/>
    <xf numFmtId="10" fontId="29" fillId="13" borderId="0" xfId="10" applyNumberFormat="1" applyFont="1" applyFill="1" applyAlignment="1">
      <alignment horizontal="center"/>
    </xf>
    <xf numFmtId="0" fontId="11" fillId="0" borderId="0" xfId="27" applyAlignment="1">
      <alignment horizontal="center"/>
    </xf>
    <xf numFmtId="0" fontId="24" fillId="13" borderId="0" xfId="27" applyFont="1" applyFill="1" applyAlignment="1">
      <alignment horizontal="center"/>
    </xf>
    <xf numFmtId="10" fontId="11" fillId="14" borderId="1" xfId="10" applyNumberFormat="1" applyFont="1" applyFill="1" applyBorder="1" applyAlignment="1">
      <alignment horizontal="center" vertical="center" wrapText="1"/>
    </xf>
    <xf numFmtId="10" fontId="11" fillId="13" borderId="0" xfId="10" applyNumberFormat="1" applyFill="1" applyAlignment="1">
      <alignment horizontal="center"/>
    </xf>
    <xf numFmtId="10" fontId="11" fillId="0" borderId="0" xfId="10" applyNumberFormat="1" applyAlignment="1">
      <alignment horizontal="center"/>
    </xf>
    <xf numFmtId="1" fontId="24" fillId="15" borderId="1" xfId="11" applyNumberFormat="1" applyFont="1" applyFill="1" applyBorder="1" applyAlignment="1" applyProtection="1">
      <alignment horizontal="center" vertical="center"/>
    </xf>
    <xf numFmtId="2" fontId="11" fillId="15" borderId="1" xfId="11" applyNumberFormat="1" applyFill="1" applyBorder="1" applyAlignment="1" applyProtection="1">
      <alignment horizontal="center" vertical="center"/>
    </xf>
    <xf numFmtId="17" fontId="11" fillId="13" borderId="0" xfId="27" applyNumberFormat="1" applyFill="1" applyAlignment="1">
      <alignment horizontal="center"/>
    </xf>
    <xf numFmtId="10" fontId="11" fillId="16" borderId="1" xfId="10" applyNumberFormat="1" applyFont="1" applyFill="1" applyBorder="1" applyAlignment="1">
      <alignment horizontal="center" vertical="center" wrapText="1"/>
    </xf>
    <xf numFmtId="10" fontId="11" fillId="13" borderId="0" xfId="10" applyNumberFormat="1" applyFill="1" applyBorder="1" applyAlignment="1">
      <alignment horizontal="center" vertical="center" wrapText="1"/>
    </xf>
    <xf numFmtId="0" fontId="11" fillId="14" borderId="1" xfId="27" applyFill="1" applyBorder="1"/>
    <xf numFmtId="0" fontId="11" fillId="0" borderId="0" xfId="27"/>
    <xf numFmtId="10" fontId="11" fillId="14" borderId="1" xfId="27" applyNumberFormat="1" applyFill="1" applyBorder="1"/>
    <xf numFmtId="17" fontId="11" fillId="16" borderId="1" xfId="27" applyNumberFormat="1" applyFill="1" applyBorder="1" applyAlignment="1">
      <alignment horizontal="center" vertical="center" wrapText="1"/>
    </xf>
    <xf numFmtId="165" fontId="24" fillId="15" borderId="1" xfId="10" applyNumberFormat="1" applyFont="1" applyFill="1" applyBorder="1" applyAlignment="1">
      <alignment horizontal="center" vertical="center" wrapText="1"/>
    </xf>
    <xf numFmtId="165" fontId="11" fillId="13" borderId="0" xfId="10" applyNumberFormat="1" applyFill="1" applyBorder="1" applyAlignment="1">
      <alignment horizontal="center"/>
    </xf>
    <xf numFmtId="165" fontId="32" fillId="15" borderId="1" xfId="10" applyNumberFormat="1" applyFont="1" applyFill="1" applyBorder="1" applyAlignment="1">
      <alignment horizontal="center" vertical="center" wrapText="1"/>
    </xf>
    <xf numFmtId="17" fontId="33" fillId="16" borderId="1" xfId="27" applyNumberFormat="1" applyFont="1" applyFill="1" applyBorder="1" applyAlignment="1">
      <alignment horizontal="center" vertical="center" wrapText="1"/>
    </xf>
    <xf numFmtId="2" fontId="11" fillId="13" borderId="0" xfId="11" applyNumberFormat="1" applyFill="1" applyBorder="1" applyAlignment="1" applyProtection="1">
      <alignment horizontal="center" vertical="center"/>
    </xf>
    <xf numFmtId="2" fontId="34" fillId="15" borderId="1" xfId="11" applyNumberFormat="1" applyFont="1" applyFill="1" applyBorder="1" applyAlignment="1" applyProtection="1">
      <alignment horizontal="center" vertical="center"/>
    </xf>
    <xf numFmtId="1" fontId="24" fillId="13" borderId="0" xfId="11" applyNumberFormat="1" applyFont="1" applyFill="1" applyBorder="1" applyAlignment="1" applyProtection="1">
      <alignment horizontal="center" vertical="center"/>
    </xf>
    <xf numFmtId="10" fontId="24" fillId="13" borderId="0" xfId="10" applyNumberFormat="1" applyFont="1" applyFill="1"/>
    <xf numFmtId="166" fontId="11" fillId="13" borderId="0" xfId="11" applyNumberFormat="1" applyFill="1" applyBorder="1" applyProtection="1"/>
    <xf numFmtId="166" fontId="24" fillId="13" borderId="0" xfId="11" applyNumberFormat="1" applyFont="1" applyFill="1" applyBorder="1" applyProtection="1"/>
    <xf numFmtId="10" fontId="11" fillId="13" borderId="0" xfId="10" applyNumberFormat="1" applyFill="1"/>
    <xf numFmtId="10" fontId="11" fillId="13" borderId="0" xfId="10" applyNumberFormat="1" applyFont="1" applyFill="1"/>
    <xf numFmtId="0" fontId="24" fillId="13" borderId="0" xfId="27" applyFont="1" applyFill="1"/>
    <xf numFmtId="10" fontId="11" fillId="13" borderId="0" xfId="27" applyNumberFormat="1" applyFill="1"/>
    <xf numFmtId="10" fontId="11" fillId="13" borderId="0" xfId="10" applyNumberFormat="1" applyFill="1" applyBorder="1"/>
    <xf numFmtId="0" fontId="11" fillId="13" borderId="1" xfId="27" applyFill="1" applyBorder="1"/>
    <xf numFmtId="10" fontId="11" fillId="13" borderId="1" xfId="10" applyNumberFormat="1" applyFill="1" applyBorder="1"/>
    <xf numFmtId="0" fontId="23" fillId="13" borderId="7" xfId="27" applyFont="1" applyFill="1" applyBorder="1" applyAlignment="1">
      <alignment horizontal="center"/>
    </xf>
    <xf numFmtId="0" fontId="23" fillId="13" borderId="0" xfId="27" applyFont="1" applyFill="1" applyAlignment="1">
      <alignment horizontal="center"/>
    </xf>
    <xf numFmtId="0" fontId="11" fillId="13" borderId="8" xfId="27" applyFill="1" applyBorder="1"/>
    <xf numFmtId="10" fontId="24" fillId="13" borderId="0" xfId="10" applyNumberFormat="1" applyFont="1" applyFill="1" applyBorder="1"/>
    <xf numFmtId="167" fontId="24" fillId="13" borderId="0" xfId="11" applyNumberFormat="1" applyFont="1" applyFill="1" applyBorder="1" applyProtection="1"/>
    <xf numFmtId="167" fontId="11" fillId="13" borderId="0" xfId="11" applyNumberFormat="1" applyFill="1" applyBorder="1" applyProtection="1"/>
    <xf numFmtId="165" fontId="35" fillId="8" borderId="1" xfId="8" applyNumberFormat="1" applyFont="1" applyFill="1" applyBorder="1" applyAlignment="1">
      <alignment horizontal="center" vertical="center"/>
    </xf>
    <xf numFmtId="0" fontId="11" fillId="0" borderId="0" xfId="8" applyAlignment="1">
      <alignment vertical="center"/>
    </xf>
    <xf numFmtId="168" fontId="33" fillId="4" borderId="3" xfId="8" applyNumberFormat="1" applyFont="1" applyFill="1" applyBorder="1" applyAlignment="1">
      <alignment horizontal="center" vertical="center" wrapText="1"/>
    </xf>
    <xf numFmtId="0" fontId="11" fillId="4" borderId="1" xfId="8" applyFill="1" applyBorder="1"/>
    <xf numFmtId="9" fontId="11" fillId="4" borderId="1" xfId="10" applyFont="1" applyFill="1" applyBorder="1" applyAlignment="1">
      <alignment horizontal="center"/>
    </xf>
    <xf numFmtId="10" fontId="11" fillId="0" borderId="0" xfId="8" applyNumberFormat="1"/>
    <xf numFmtId="168" fontId="12" fillId="2" borderId="1" xfId="8" applyNumberFormat="1" applyFont="1" applyFill="1" applyBorder="1" applyAlignment="1">
      <alignment horizontal="center" vertical="center" wrapText="1"/>
    </xf>
    <xf numFmtId="10" fontId="11" fillId="0" borderId="1" xfId="8" applyNumberFormat="1" applyBorder="1"/>
    <xf numFmtId="168" fontId="33" fillId="2" borderId="1" xfId="8" applyNumberFormat="1" applyFont="1" applyFill="1" applyBorder="1" applyAlignment="1">
      <alignment horizontal="center" vertical="center" wrapText="1"/>
    </xf>
    <xf numFmtId="0" fontId="33" fillId="0" borderId="0" xfId="8" applyFont="1"/>
    <xf numFmtId="0" fontId="37" fillId="17" borderId="1" xfId="8" applyFont="1" applyFill="1" applyBorder="1"/>
    <xf numFmtId="0" fontId="11" fillId="0" borderId="0" xfId="8" applyAlignment="1">
      <alignment horizontal="right"/>
    </xf>
    <xf numFmtId="10" fontId="37" fillId="18" borderId="1" xfId="8" applyNumberFormat="1" applyFont="1" applyFill="1" applyBorder="1"/>
    <xf numFmtId="9" fontId="37" fillId="18" borderId="1" xfId="8" applyNumberFormat="1" applyFont="1" applyFill="1" applyBorder="1"/>
    <xf numFmtId="0" fontId="33" fillId="0" borderId="0" xfId="8" applyFont="1" applyAlignment="1">
      <alignment horizontal="right"/>
    </xf>
    <xf numFmtId="10" fontId="36" fillId="17" borderId="1" xfId="10" applyNumberFormat="1" applyFont="1" applyFill="1" applyBorder="1" applyAlignment="1">
      <alignment horizontal="center"/>
    </xf>
    <xf numFmtId="0" fontId="11" fillId="4" borderId="1" xfId="11" applyNumberFormat="1" applyFont="1" applyFill="1" applyBorder="1"/>
    <xf numFmtId="0" fontId="11" fillId="10" borderId="1" xfId="17" applyFill="1" applyBorder="1"/>
    <xf numFmtId="10" fontId="36" fillId="12" borderId="1" xfId="10" applyNumberFormat="1" applyFont="1" applyFill="1" applyBorder="1" applyAlignment="1">
      <alignment horizontal="center"/>
    </xf>
    <xf numFmtId="0" fontId="38" fillId="0" borderId="0" xfId="14" applyFont="1"/>
    <xf numFmtId="0" fontId="39" fillId="19" borderId="1" xfId="14" applyFont="1" applyFill="1" applyBorder="1"/>
    <xf numFmtId="2" fontId="39" fillId="19" borderId="1" xfId="14" applyNumberFormat="1" applyFont="1" applyFill="1" applyBorder="1"/>
    <xf numFmtId="0" fontId="40" fillId="19" borderId="1" xfId="14" applyFont="1" applyFill="1" applyBorder="1"/>
    <xf numFmtId="2" fontId="40" fillId="19" borderId="1" xfId="14" applyNumberFormat="1" applyFont="1" applyFill="1" applyBorder="1"/>
    <xf numFmtId="0" fontId="38" fillId="0" borderId="1" xfId="14" applyFont="1" applyBorder="1"/>
    <xf numFmtId="2" fontId="38" fillId="0" borderId="1" xfId="14" applyNumberFormat="1" applyFont="1" applyBorder="1"/>
    <xf numFmtId="2" fontId="38" fillId="0" borderId="0" xfId="14" applyNumberFormat="1" applyFont="1"/>
    <xf numFmtId="0" fontId="11" fillId="3" borderId="0" xfId="17" applyFill="1"/>
    <xf numFmtId="165" fontId="41" fillId="4" borderId="1" xfId="8" applyNumberFormat="1" applyFont="1" applyFill="1" applyBorder="1" applyAlignment="1">
      <alignment horizontal="left"/>
    </xf>
    <xf numFmtId="10" fontId="11" fillId="9" borderId="1" xfId="26" applyNumberFormat="1" applyFont="1" applyFill="1" applyBorder="1" applyAlignment="1">
      <alignment horizontal="center"/>
    </xf>
    <xf numFmtId="10" fontId="25" fillId="20" borderId="1" xfId="10" applyNumberFormat="1" applyFont="1" applyFill="1" applyBorder="1" applyAlignment="1">
      <alignment horizontal="center"/>
    </xf>
    <xf numFmtId="0" fontId="24" fillId="20" borderId="1" xfId="17" applyFont="1" applyFill="1" applyBorder="1" applyAlignment="1">
      <alignment horizontal="center"/>
    </xf>
    <xf numFmtId="10" fontId="42" fillId="0" borderId="1" xfId="17" applyNumberFormat="1" applyFont="1" applyBorder="1"/>
    <xf numFmtId="10" fontId="42" fillId="0" borderId="1" xfId="10" applyNumberFormat="1" applyFont="1" applyBorder="1" applyAlignment="1">
      <alignment horizontal="center"/>
    </xf>
    <xf numFmtId="10" fontId="42" fillId="9" borderId="1" xfId="10" applyNumberFormat="1" applyFont="1" applyFill="1" applyBorder="1" applyAlignment="1">
      <alignment horizontal="center"/>
    </xf>
    <xf numFmtId="165" fontId="42" fillId="5" borderId="1" xfId="10" applyNumberFormat="1" applyFont="1" applyFill="1" applyBorder="1" applyAlignment="1">
      <alignment horizontal="center"/>
    </xf>
    <xf numFmtId="9" fontId="42" fillId="21" borderId="1" xfId="10" applyFont="1" applyFill="1" applyBorder="1" applyAlignment="1">
      <alignment horizontal="center"/>
    </xf>
    <xf numFmtId="0" fontId="42" fillId="5" borderId="14" xfId="17" applyFont="1" applyFill="1" applyBorder="1"/>
    <xf numFmtId="10" fontId="11" fillId="5" borderId="15" xfId="17" applyNumberFormat="1" applyFill="1" applyBorder="1"/>
    <xf numFmtId="43" fontId="11" fillId="3" borderId="0" xfId="17" applyNumberFormat="1" applyFill="1"/>
    <xf numFmtId="0" fontId="42" fillId="6" borderId="14" xfId="17" applyFont="1" applyFill="1" applyBorder="1"/>
    <xf numFmtId="10" fontId="11" fillId="6" borderId="15" xfId="17" applyNumberFormat="1" applyFill="1" applyBorder="1"/>
    <xf numFmtId="0" fontId="11" fillId="9" borderId="12" xfId="17" applyFill="1" applyBorder="1"/>
    <xf numFmtId="10" fontId="11" fillId="9" borderId="13" xfId="17" applyNumberFormat="1" applyFill="1" applyBorder="1"/>
    <xf numFmtId="0" fontId="24" fillId="20" borderId="1" xfId="0" applyFont="1" applyFill="1" applyBorder="1" applyAlignment="1">
      <alignment horizontal="center"/>
    </xf>
    <xf numFmtId="10" fontId="43" fillId="4" borderId="1" xfId="10" applyNumberFormat="1" applyFont="1" applyFill="1" applyBorder="1" applyAlignment="1">
      <alignment horizontal="center"/>
    </xf>
    <xf numFmtId="10" fontId="42" fillId="7" borderId="1" xfId="10" applyNumberFormat="1" applyFont="1" applyFill="1" applyBorder="1" applyAlignment="1">
      <alignment horizontal="center"/>
    </xf>
    <xf numFmtId="0" fontId="46" fillId="0" borderId="0" xfId="17" applyFont="1" applyAlignment="1">
      <alignment horizontal="center"/>
    </xf>
    <xf numFmtId="0" fontId="24" fillId="4" borderId="1" xfId="17" applyFont="1" applyFill="1" applyBorder="1"/>
    <xf numFmtId="0" fontId="23" fillId="0" borderId="7" xfId="0" applyFont="1" applyBorder="1" applyAlignment="1">
      <alignment horizontal="center"/>
    </xf>
    <xf numFmtId="2" fontId="48" fillId="0" borderId="1" xfId="0" applyNumberFormat="1" applyFont="1" applyBorder="1"/>
    <xf numFmtId="2" fontId="48" fillId="22" borderId="1" xfId="0" applyNumberFormat="1" applyFont="1" applyFill="1" applyBorder="1"/>
    <xf numFmtId="2" fontId="48" fillId="11" borderId="1" xfId="0" applyNumberFormat="1" applyFont="1" applyFill="1" applyBorder="1"/>
    <xf numFmtId="2" fontId="48" fillId="4" borderId="1" xfId="0" applyNumberFormat="1" applyFont="1" applyFill="1" applyBorder="1"/>
    <xf numFmtId="165" fontId="41" fillId="8" borderId="1" xfId="8" applyNumberFormat="1" applyFont="1" applyFill="1" applyBorder="1" applyAlignment="1">
      <alignment horizontal="left"/>
    </xf>
    <xf numFmtId="165" fontId="21" fillId="8" borderId="1" xfId="8" applyNumberFormat="1" applyFont="1" applyFill="1" applyBorder="1" applyAlignment="1">
      <alignment horizontal="center"/>
    </xf>
    <xf numFmtId="165" fontId="26" fillId="8" borderId="1" xfId="8" applyNumberFormat="1" applyFont="1" applyFill="1" applyBorder="1" applyAlignment="1">
      <alignment horizontal="center"/>
    </xf>
    <xf numFmtId="170" fontId="35" fillId="8" borderId="1" xfId="8" applyNumberFormat="1" applyFont="1" applyFill="1" applyBorder="1" applyAlignment="1">
      <alignment horizontal="center" vertical="center"/>
    </xf>
    <xf numFmtId="43" fontId="3" fillId="0" borderId="1" xfId="11" applyFont="1" applyBorder="1"/>
    <xf numFmtId="169" fontId="3" fillId="0" borderId="1" xfId="11" applyNumberFormat="1" applyFont="1" applyBorder="1"/>
    <xf numFmtId="0" fontId="49" fillId="4" borderId="1" xfId="8" applyFont="1" applyFill="1" applyBorder="1"/>
    <xf numFmtId="0" fontId="3" fillId="0" borderId="0" xfId="40"/>
    <xf numFmtId="0" fontId="3" fillId="20" borderId="1" xfId="40" applyFill="1" applyBorder="1" applyAlignment="1">
      <alignment horizontal="center" vertical="center" wrapText="1"/>
    </xf>
    <xf numFmtId="14" fontId="11" fillId="20" borderId="1" xfId="17" applyNumberFormat="1" applyFill="1" applyBorder="1"/>
    <xf numFmtId="10" fontId="0" fillId="0" borderId="1" xfId="41" applyNumberFormat="1" applyFont="1" applyBorder="1" applyAlignment="1">
      <alignment horizontal="center"/>
    </xf>
    <xf numFmtId="0" fontId="3" fillId="10" borderId="1" xfId="40" applyFill="1" applyBorder="1"/>
    <xf numFmtId="10" fontId="0" fillId="10" borderId="1" xfId="41" applyNumberFormat="1" applyFont="1" applyFill="1" applyBorder="1" applyAlignment="1">
      <alignment horizontal="center"/>
    </xf>
    <xf numFmtId="0" fontId="50" fillId="20" borderId="1" xfId="40" applyFont="1" applyFill="1" applyBorder="1" applyAlignment="1">
      <alignment horizontal="center" vertical="center" wrapText="1"/>
    </xf>
    <xf numFmtId="0" fontId="52" fillId="0" borderId="1" xfId="40" applyFont="1" applyBorder="1" applyAlignment="1">
      <alignment horizontal="center" vertical="center"/>
    </xf>
    <xf numFmtId="10" fontId="52" fillId="0" borderId="1" xfId="41" applyNumberFormat="1" applyFont="1" applyBorder="1" applyAlignment="1">
      <alignment horizontal="center" vertical="center"/>
    </xf>
    <xf numFmtId="2" fontId="52" fillId="0" borderId="1" xfId="40" applyNumberFormat="1" applyFont="1" applyBorder="1" applyAlignment="1">
      <alignment horizontal="center" vertical="center"/>
    </xf>
    <xf numFmtId="0" fontId="53" fillId="20" borderId="1" xfId="40" applyFont="1" applyFill="1" applyBorder="1" applyAlignment="1">
      <alignment horizontal="center" vertical="center" wrapText="1"/>
    </xf>
    <xf numFmtId="0" fontId="3" fillId="4" borderId="1" xfId="40" applyFill="1" applyBorder="1"/>
    <xf numFmtId="171" fontId="3" fillId="4" borderId="1" xfId="40" applyNumberFormat="1" applyFill="1" applyBorder="1" applyAlignment="1">
      <alignment horizontal="center"/>
    </xf>
    <xf numFmtId="171" fontId="52" fillId="0" borderId="1" xfId="40" applyNumberFormat="1" applyFont="1" applyBorder="1" applyAlignment="1">
      <alignment horizontal="center" vertical="center"/>
    </xf>
    <xf numFmtId="0" fontId="7" fillId="3" borderId="0" xfId="23" applyFill="1"/>
    <xf numFmtId="2" fontId="48" fillId="9" borderId="1" xfId="0" applyNumberFormat="1" applyFont="1" applyFill="1" applyBorder="1"/>
    <xf numFmtId="0" fontId="3" fillId="3" borderId="0" xfId="40" applyFill="1"/>
    <xf numFmtId="14" fontId="11" fillId="3" borderId="0" xfId="17" applyNumberFormat="1" applyFill="1"/>
    <xf numFmtId="10" fontId="0" fillId="3" borderId="0" xfId="41" applyNumberFormat="1" applyFont="1" applyFill="1" applyBorder="1" applyAlignment="1">
      <alignment horizontal="center"/>
    </xf>
    <xf numFmtId="10" fontId="0" fillId="3" borderId="0" xfId="41" applyNumberFormat="1" applyFont="1" applyFill="1" applyAlignment="1">
      <alignment horizontal="center"/>
    </xf>
    <xf numFmtId="0" fontId="11" fillId="6" borderId="1" xfId="11" applyNumberFormat="1" applyFont="1" applyFill="1" applyBorder="1"/>
    <xf numFmtId="0" fontId="36" fillId="18" borderId="1" xfId="8" applyFont="1" applyFill="1" applyBorder="1" applyAlignment="1">
      <alignment horizontal="center"/>
    </xf>
    <xf numFmtId="10" fontId="0" fillId="0" borderId="1" xfId="43" applyNumberFormat="1" applyFont="1" applyBorder="1" applyAlignment="1">
      <alignment horizontal="center"/>
    </xf>
    <xf numFmtId="2" fontId="38" fillId="4" borderId="1" xfId="14" applyNumberFormat="1" applyFont="1" applyFill="1" applyBorder="1"/>
    <xf numFmtId="0" fontId="38" fillId="4" borderId="1" xfId="14" applyFont="1" applyFill="1" applyBorder="1"/>
    <xf numFmtId="9" fontId="24" fillId="3" borderId="1" xfId="17" applyNumberFormat="1" applyFont="1" applyFill="1" applyBorder="1" applyAlignment="1">
      <alignment horizontal="center"/>
    </xf>
    <xf numFmtId="9" fontId="11" fillId="3" borderId="1" xfId="17" applyNumberFormat="1" applyFill="1" applyBorder="1" applyAlignment="1">
      <alignment horizontal="center"/>
    </xf>
    <xf numFmtId="9" fontId="11" fillId="8" borderId="1" xfId="17" applyNumberFormat="1" applyFill="1" applyBorder="1" applyAlignment="1">
      <alignment horizontal="center"/>
    </xf>
    <xf numFmtId="0" fontId="35" fillId="3" borderId="0" xfId="17" applyFont="1" applyFill="1" applyAlignment="1">
      <alignment horizontal="left"/>
    </xf>
    <xf numFmtId="173" fontId="11" fillId="4" borderId="1" xfId="8" applyNumberFormat="1" applyFill="1" applyBorder="1" applyAlignment="1">
      <alignment horizontal="center"/>
    </xf>
    <xf numFmtId="173" fontId="24" fillId="5" borderId="1" xfId="8" applyNumberFormat="1" applyFont="1" applyFill="1" applyBorder="1" applyAlignment="1">
      <alignment horizontal="center"/>
    </xf>
    <xf numFmtId="174" fontId="54" fillId="5" borderId="1" xfId="8" applyNumberFormat="1" applyFont="1" applyFill="1" applyBorder="1" applyAlignment="1">
      <alignment horizontal="center"/>
    </xf>
    <xf numFmtId="174" fontId="55" fillId="4" borderId="1" xfId="8" applyNumberFormat="1" applyFont="1" applyFill="1" applyBorder="1" applyAlignment="1">
      <alignment horizontal="center"/>
    </xf>
    <xf numFmtId="177" fontId="69" fillId="10" borderId="1" xfId="11" applyNumberFormat="1" applyFont="1" applyFill="1" applyBorder="1" applyAlignment="1"/>
    <xf numFmtId="2" fontId="48" fillId="29" borderId="1" xfId="0" applyNumberFormat="1" applyFont="1" applyFill="1" applyBorder="1"/>
    <xf numFmtId="10" fontId="25" fillId="20" borderId="28" xfId="10" applyNumberFormat="1" applyFont="1" applyFill="1" applyBorder="1" applyAlignment="1">
      <alignment horizontal="center"/>
    </xf>
    <xf numFmtId="0" fontId="68" fillId="10" borderId="1" xfId="17" applyFont="1" applyFill="1" applyBorder="1" applyAlignment="1">
      <alignment horizontal="center"/>
    </xf>
    <xf numFmtId="10" fontId="43" fillId="20" borderId="33" xfId="17" applyNumberFormat="1" applyFont="1" applyFill="1" applyBorder="1" applyAlignment="1">
      <alignment horizontal="center"/>
    </xf>
    <xf numFmtId="165" fontId="0" fillId="0" borderId="1" xfId="10" applyNumberFormat="1" applyFont="1" applyBorder="1" applyAlignment="1">
      <alignment horizontal="center"/>
    </xf>
    <xf numFmtId="165" fontId="42" fillId="5" borderId="0" xfId="10" applyNumberFormat="1" applyFont="1" applyFill="1" applyBorder="1" applyAlignment="1">
      <alignment horizontal="center"/>
    </xf>
    <xf numFmtId="10" fontId="42" fillId="0" borderId="30" xfId="17" applyNumberFormat="1" applyFont="1" applyBorder="1"/>
    <xf numFmtId="10" fontId="43" fillId="9" borderId="33" xfId="17" applyNumberFormat="1" applyFont="1" applyFill="1" applyBorder="1" applyAlignment="1">
      <alignment horizontal="center"/>
    </xf>
    <xf numFmtId="0" fontId="24" fillId="20" borderId="28" xfId="17" applyFont="1" applyFill="1" applyBorder="1"/>
    <xf numFmtId="10" fontId="42" fillId="0" borderId="31" xfId="10" applyNumberFormat="1" applyFont="1" applyBorder="1" applyAlignment="1">
      <alignment horizontal="center"/>
    </xf>
    <xf numFmtId="0" fontId="24" fillId="20" borderId="28" xfId="17" applyFont="1" applyFill="1" applyBorder="1" applyAlignment="1">
      <alignment horizontal="center"/>
    </xf>
    <xf numFmtId="0" fontId="24" fillId="0" borderId="1" xfId="17" applyFont="1" applyBorder="1" applyAlignment="1">
      <alignment horizontal="center"/>
    </xf>
    <xf numFmtId="0" fontId="43" fillId="20" borderId="32" xfId="17" applyFont="1" applyFill="1" applyBorder="1"/>
    <xf numFmtId="0" fontId="69" fillId="10" borderId="1" xfId="17" applyFont="1" applyFill="1" applyBorder="1"/>
    <xf numFmtId="10" fontId="43" fillId="20" borderId="33" xfId="10" applyNumberFormat="1" applyFont="1" applyFill="1" applyBorder="1" applyAlignment="1">
      <alignment horizontal="center"/>
    </xf>
    <xf numFmtId="0" fontId="24" fillId="9" borderId="28" xfId="17" applyFont="1" applyFill="1" applyBorder="1" applyAlignment="1">
      <alignment horizontal="center"/>
    </xf>
    <xf numFmtId="0" fontId="67" fillId="10" borderId="1" xfId="17" applyFont="1" applyFill="1" applyBorder="1" applyAlignment="1">
      <alignment horizontal="center"/>
    </xf>
    <xf numFmtId="177" fontId="70" fillId="3" borderId="1" xfId="11" applyNumberFormat="1" applyFont="1" applyFill="1" applyBorder="1" applyAlignment="1">
      <alignment horizontal="center"/>
    </xf>
    <xf numFmtId="0" fontId="24" fillId="29" borderId="1" xfId="17" applyFont="1" applyFill="1" applyBorder="1" applyAlignment="1">
      <alignment horizontal="center"/>
    </xf>
    <xf numFmtId="0" fontId="24" fillId="20" borderId="27" xfId="17" applyFont="1" applyFill="1" applyBorder="1"/>
    <xf numFmtId="10" fontId="42" fillId="0" borderId="0" xfId="10" applyNumberFormat="1" applyFont="1" applyBorder="1" applyAlignment="1">
      <alignment horizontal="center"/>
    </xf>
    <xf numFmtId="177" fontId="11" fillId="10" borderId="1" xfId="11" applyNumberFormat="1" applyFont="1" applyFill="1" applyBorder="1" applyAlignment="1"/>
    <xf numFmtId="0" fontId="24" fillId="20" borderId="29" xfId="17" applyFont="1" applyFill="1" applyBorder="1"/>
    <xf numFmtId="0" fontId="11" fillId="29" borderId="1" xfId="17" applyFill="1" applyBorder="1" applyAlignment="1">
      <alignment horizontal="center"/>
    </xf>
    <xf numFmtId="10" fontId="0" fillId="0" borderId="1" xfId="10" applyNumberFormat="1" applyFont="1" applyBorder="1" applyAlignment="1">
      <alignment horizontal="center"/>
    </xf>
    <xf numFmtId="10" fontId="43" fillId="20" borderId="34" xfId="17" applyNumberFormat="1" applyFont="1" applyFill="1" applyBorder="1" applyAlignment="1">
      <alignment horizontal="center"/>
    </xf>
    <xf numFmtId="177" fontId="24" fillId="3" borderId="1" xfId="11" applyNumberFormat="1" applyFont="1" applyFill="1" applyBorder="1" applyAlignment="1">
      <alignment horizontal="center"/>
    </xf>
    <xf numFmtId="9" fontId="43" fillId="4" borderId="3" xfId="8" applyNumberFormat="1" applyFont="1" applyFill="1" applyBorder="1" applyAlignment="1">
      <alignment horizontal="center" vertical="center"/>
    </xf>
    <xf numFmtId="10" fontId="43" fillId="0" borderId="1" xfId="17" applyNumberFormat="1" applyFont="1" applyBorder="1"/>
    <xf numFmtId="9" fontId="19" fillId="3" borderId="2" xfId="8" applyNumberFormat="1" applyFont="1" applyFill="1" applyBorder="1" applyAlignment="1">
      <alignment horizontal="center" vertical="center" wrapText="1"/>
    </xf>
    <xf numFmtId="9" fontId="19" fillId="4" borderId="2" xfId="8" applyNumberFormat="1" applyFont="1" applyFill="1" applyBorder="1" applyAlignment="1">
      <alignment horizontal="center" vertical="center" wrapText="1"/>
    </xf>
    <xf numFmtId="9" fontId="19" fillId="4" borderId="3" xfId="8" applyNumberFormat="1" applyFont="1" applyFill="1" applyBorder="1" applyAlignment="1">
      <alignment horizontal="center" vertical="center"/>
    </xf>
    <xf numFmtId="9" fontId="20" fillId="3" borderId="0" xfId="17" applyNumberFormat="1" applyFont="1" applyFill="1"/>
    <xf numFmtId="9" fontId="15" fillId="3" borderId="0" xfId="8" applyNumberFormat="1" applyFont="1" applyFill="1" applyAlignment="1">
      <alignment horizontal="center"/>
    </xf>
    <xf numFmtId="0" fontId="11" fillId="3" borderId="0" xfId="8" applyFill="1"/>
    <xf numFmtId="9" fontId="22" fillId="3" borderId="0" xfId="8" applyNumberFormat="1" applyFont="1" applyFill="1" applyAlignment="1">
      <alignment horizontal="center" vertical="center"/>
    </xf>
    <xf numFmtId="9" fontId="11" fillId="3" borderId="0" xfId="8" applyNumberFormat="1" applyFill="1" applyAlignment="1">
      <alignment horizontal="center"/>
    </xf>
    <xf numFmtId="0" fontId="19" fillId="3" borderId="0" xfId="8" applyFont="1" applyFill="1" applyAlignment="1">
      <alignment horizontal="left" vertical="center"/>
    </xf>
    <xf numFmtId="0" fontId="11" fillId="0" borderId="5" xfId="8" applyBorder="1"/>
    <xf numFmtId="0" fontId="19" fillId="4" borderId="4" xfId="8" applyFont="1" applyFill="1" applyBorder="1" applyAlignment="1">
      <alignment horizontal="left" vertical="center"/>
    </xf>
    <xf numFmtId="0" fontId="11" fillId="0" borderId="0" xfId="8" applyAlignment="1">
      <alignment horizontal="center"/>
    </xf>
    <xf numFmtId="0" fontId="13" fillId="10" borderId="1" xfId="17" applyFont="1" applyFill="1" applyBorder="1" applyAlignment="1">
      <alignment horizontal="center"/>
    </xf>
    <xf numFmtId="0" fontId="24" fillId="0" borderId="1" xfId="17" applyFont="1" applyBorder="1"/>
    <xf numFmtId="10" fontId="24" fillId="4" borderId="1" xfId="17" applyNumberFormat="1" applyFont="1" applyFill="1" applyBorder="1" applyAlignment="1">
      <alignment horizontal="center"/>
    </xf>
    <xf numFmtId="9" fontId="19" fillId="4" borderId="1" xfId="8" applyNumberFormat="1" applyFont="1" applyFill="1" applyBorder="1" applyAlignment="1">
      <alignment horizontal="left"/>
    </xf>
    <xf numFmtId="9" fontId="19" fillId="7" borderId="1" xfId="8" applyNumberFormat="1" applyFont="1" applyFill="1" applyBorder="1" applyAlignment="1">
      <alignment horizontal="left"/>
    </xf>
    <xf numFmtId="10" fontId="13" fillId="9" borderId="16" xfId="17" applyNumberFormat="1" applyFont="1" applyFill="1" applyBorder="1" applyAlignment="1">
      <alignment horizontal="center"/>
    </xf>
    <xf numFmtId="10" fontId="13" fillId="9" borderId="17" xfId="17" applyNumberFormat="1" applyFont="1" applyFill="1" applyBorder="1" applyAlignment="1">
      <alignment horizontal="center"/>
    </xf>
    <xf numFmtId="0" fontId="24" fillId="20" borderId="1" xfId="17" applyFont="1" applyFill="1" applyBorder="1"/>
    <xf numFmtId="10" fontId="42" fillId="0" borderId="1" xfId="17" applyNumberFormat="1" applyFont="1" applyBorder="1" applyAlignment="1">
      <alignment horizontal="center"/>
    </xf>
    <xf numFmtId="9" fontId="11" fillId="3" borderId="0" xfId="8" applyNumberFormat="1" applyFill="1"/>
    <xf numFmtId="0" fontId="11" fillId="3" borderId="5" xfId="8" applyFill="1" applyBorder="1"/>
    <xf numFmtId="9" fontId="57" fillId="7" borderId="1" xfId="8" applyNumberFormat="1" applyFont="1" applyFill="1" applyBorder="1" applyAlignment="1">
      <alignment horizontal="center"/>
    </xf>
    <xf numFmtId="0" fontId="22" fillId="0" borderId="0" xfId="8" applyFont="1"/>
    <xf numFmtId="170" fontId="11" fillId="0" borderId="0" xfId="17" applyNumberFormat="1"/>
    <xf numFmtId="0" fontId="58" fillId="6" borderId="6" xfId="8" quotePrefix="1" applyFont="1" applyFill="1" applyBorder="1" applyAlignment="1">
      <alignment horizontal="center"/>
    </xf>
    <xf numFmtId="0" fontId="59" fillId="7" borderId="6" xfId="8" applyFont="1" applyFill="1" applyBorder="1" applyAlignment="1">
      <alignment horizontal="center"/>
    </xf>
    <xf numFmtId="10" fontId="15" fillId="2" borderId="1" xfId="44" applyNumberFormat="1" applyFont="1" applyFill="1" applyBorder="1" applyAlignment="1">
      <alignment horizontal="center"/>
    </xf>
    <xf numFmtId="0" fontId="24" fillId="4" borderId="6" xfId="8" applyFont="1" applyFill="1" applyBorder="1" applyAlignment="1">
      <alignment horizontal="center"/>
    </xf>
    <xf numFmtId="2" fontId="18" fillId="2" borderId="1" xfId="44" applyNumberFormat="1" applyFont="1" applyFill="1" applyBorder="1" applyAlignment="1">
      <alignment horizontal="center" vertical="center" wrapText="1"/>
    </xf>
    <xf numFmtId="10" fontId="11" fillId="10" borderId="1" xfId="10" applyNumberFormat="1" applyFont="1" applyFill="1" applyBorder="1" applyAlignment="1">
      <alignment horizontal="center"/>
    </xf>
    <xf numFmtId="0" fontId="11" fillId="0" borderId="1" xfId="17" applyBorder="1"/>
    <xf numFmtId="0" fontId="61" fillId="10" borderId="1" xfId="17" applyFont="1" applyFill="1" applyBorder="1" applyAlignment="1">
      <alignment horizontal="center"/>
    </xf>
    <xf numFmtId="0" fontId="24" fillId="0" borderId="0" xfId="17" applyFont="1"/>
    <xf numFmtId="175" fontId="11" fillId="0" borderId="0" xfId="17" applyNumberFormat="1"/>
    <xf numFmtId="176" fontId="55" fillId="0" borderId="0" xfId="17" applyNumberFormat="1" applyFont="1"/>
    <xf numFmtId="9" fontId="11" fillId="0" borderId="1" xfId="10" applyFont="1" applyBorder="1" applyAlignment="1">
      <alignment horizontal="center"/>
    </xf>
    <xf numFmtId="0" fontId="24" fillId="10" borderId="1" xfId="17" applyFont="1" applyFill="1" applyBorder="1"/>
    <xf numFmtId="0" fontId="62" fillId="0" borderId="1" xfId="73" applyFont="1" applyBorder="1" applyAlignment="1">
      <alignment horizontal="center" vertical="center" wrapText="1"/>
    </xf>
    <xf numFmtId="0" fontId="2" fillId="0" borderId="0" xfId="73"/>
    <xf numFmtId="165" fontId="62" fillId="10" borderId="1" xfId="91" applyNumberFormat="1" applyFont="1" applyFill="1" applyBorder="1" applyAlignment="1">
      <alignment horizontal="center"/>
    </xf>
    <xf numFmtId="165" fontId="2" fillId="0" borderId="0" xfId="73" applyNumberFormat="1"/>
    <xf numFmtId="0" fontId="62" fillId="3" borderId="1" xfId="73" applyFont="1" applyFill="1" applyBorder="1" applyAlignment="1">
      <alignment horizontal="left" vertical="center" wrapText="1"/>
    </xf>
    <xf numFmtId="0" fontId="18" fillId="26" borderId="1" xfId="17" applyFont="1" applyFill="1" applyBorder="1" applyAlignment="1">
      <alignment horizontal="left" vertical="center"/>
    </xf>
    <xf numFmtId="0" fontId="18" fillId="26" borderId="1" xfId="17" applyFont="1" applyFill="1" applyBorder="1" applyAlignment="1">
      <alignment horizontal="center" vertical="center"/>
    </xf>
    <xf numFmtId="0" fontId="63" fillId="3" borderId="1" xfId="17" applyFont="1" applyFill="1" applyBorder="1" applyAlignment="1">
      <alignment horizontal="left" vertical="center"/>
    </xf>
    <xf numFmtId="49" fontId="64" fillId="3" borderId="1" xfId="91" quotePrefix="1" applyNumberFormat="1" applyFont="1" applyFill="1" applyBorder="1" applyAlignment="1" applyProtection="1">
      <alignment horizontal="center" vertical="center"/>
      <protection locked="0"/>
    </xf>
    <xf numFmtId="0" fontId="65" fillId="27" borderId="21" xfId="17" applyFont="1" applyFill="1" applyBorder="1" applyAlignment="1">
      <alignment horizontal="center"/>
    </xf>
    <xf numFmtId="0" fontId="63" fillId="24" borderId="1" xfId="17" applyFont="1" applyFill="1" applyBorder="1" applyAlignment="1">
      <alignment horizontal="left" vertical="center"/>
    </xf>
    <xf numFmtId="0" fontId="63" fillId="23" borderId="1" xfId="17" applyFont="1" applyFill="1" applyBorder="1" applyAlignment="1">
      <alignment horizontal="left" vertical="center"/>
    </xf>
    <xf numFmtId="0" fontId="24" fillId="22" borderId="1" xfId="8" applyFont="1" applyFill="1" applyBorder="1"/>
    <xf numFmtId="0" fontId="24" fillId="25" borderId="1" xfId="8" applyFont="1" applyFill="1" applyBorder="1"/>
    <xf numFmtId="9" fontId="24" fillId="22" borderId="1" xfId="8" applyNumberFormat="1" applyFont="1" applyFill="1" applyBorder="1" applyAlignment="1">
      <alignment horizontal="center"/>
    </xf>
    <xf numFmtId="165" fontId="11" fillId="25" borderId="1" xfId="10" applyNumberFormat="1" applyFont="1" applyFill="1" applyBorder="1" applyAlignment="1">
      <alignment horizontal="center"/>
    </xf>
    <xf numFmtId="0" fontId="24" fillId="10" borderId="1" xfId="8" applyFont="1" applyFill="1" applyBorder="1"/>
    <xf numFmtId="165" fontId="11" fillId="10" borderId="1" xfId="10" applyNumberFormat="1" applyFont="1" applyFill="1" applyBorder="1" applyAlignment="1">
      <alignment horizontal="center"/>
    </xf>
    <xf numFmtId="165" fontId="66" fillId="11" borderId="1" xfId="91" applyNumberFormat="1" applyFont="1" applyFill="1" applyBorder="1" applyAlignment="1">
      <alignment horizontal="center"/>
    </xf>
    <xf numFmtId="0" fontId="61" fillId="10" borderId="1" xfId="17" applyFont="1" applyFill="1" applyBorder="1" applyAlignment="1">
      <alignment horizontal="left"/>
    </xf>
    <xf numFmtId="165" fontId="24" fillId="4" borderId="1" xfId="17" applyNumberFormat="1" applyFont="1" applyFill="1" applyBorder="1" applyAlignment="1">
      <alignment horizontal="center"/>
    </xf>
    <xf numFmtId="9" fontId="11" fillId="0" borderId="1" xfId="17" applyNumberFormat="1" applyBorder="1"/>
    <xf numFmtId="2" fontId="19" fillId="29" borderId="1" xfId="44" applyNumberFormat="1" applyFont="1" applyFill="1" applyBorder="1" applyAlignment="1">
      <alignment horizontal="center" vertical="center" wrapText="1"/>
    </xf>
    <xf numFmtId="10" fontId="15" fillId="2" borderId="1" xfId="106" applyNumberFormat="1" applyFont="1" applyFill="1" applyBorder="1" applyAlignment="1">
      <alignment horizontal="center"/>
    </xf>
    <xf numFmtId="10" fontId="15" fillId="2" borderId="1" xfId="107" applyNumberFormat="1" applyFont="1" applyFill="1" applyBorder="1" applyAlignment="1">
      <alignment horizontal="center"/>
    </xf>
    <xf numFmtId="10" fontId="71" fillId="10" borderId="1" xfId="17" applyNumberFormat="1" applyFont="1" applyFill="1" applyBorder="1" applyAlignment="1">
      <alignment horizontal="center"/>
    </xf>
    <xf numFmtId="0" fontId="24" fillId="30" borderId="1" xfId="17" applyFont="1" applyFill="1" applyBorder="1"/>
    <xf numFmtId="10" fontId="19" fillId="3" borderId="1" xfId="108" applyNumberFormat="1" applyFont="1" applyFill="1" applyBorder="1" applyAlignment="1">
      <alignment horizontal="center"/>
    </xf>
    <xf numFmtId="10" fontId="18" fillId="3" borderId="1" xfId="108" applyNumberFormat="1" applyFont="1" applyFill="1" applyBorder="1" applyAlignment="1">
      <alignment horizontal="center"/>
    </xf>
    <xf numFmtId="10" fontId="0" fillId="0" borderId="1" xfId="109" applyNumberFormat="1" applyFont="1" applyBorder="1" applyAlignment="1">
      <alignment horizontal="center"/>
    </xf>
    <xf numFmtId="9" fontId="72" fillId="4" borderId="1" xfId="8" applyNumberFormat="1" applyFont="1" applyFill="1" applyBorder="1" applyAlignment="1">
      <alignment horizontal="center"/>
    </xf>
    <xf numFmtId="9" fontId="73" fillId="3" borderId="0" xfId="8" applyNumberFormat="1" applyFont="1" applyFill="1" applyAlignment="1">
      <alignment horizontal="center"/>
    </xf>
    <xf numFmtId="9" fontId="74" fillId="22" borderId="1" xfId="8" applyNumberFormat="1" applyFont="1" applyFill="1" applyBorder="1" applyAlignment="1">
      <alignment horizontal="center"/>
    </xf>
    <xf numFmtId="165" fontId="75" fillId="25" borderId="1" xfId="10" applyNumberFormat="1" applyFont="1" applyFill="1" applyBorder="1" applyAlignment="1">
      <alignment horizontal="center"/>
    </xf>
    <xf numFmtId="165" fontId="75" fillId="10" borderId="1" xfId="10" applyNumberFormat="1" applyFont="1" applyFill="1" applyBorder="1" applyAlignment="1">
      <alignment horizontal="center"/>
    </xf>
    <xf numFmtId="0" fontId="36" fillId="18" borderId="1" xfId="17" applyFont="1" applyFill="1" applyBorder="1" applyAlignment="1">
      <alignment horizontal="center"/>
    </xf>
    <xf numFmtId="10" fontId="11" fillId="4" borderId="1" xfId="8" applyNumberFormat="1" applyFill="1" applyBorder="1" applyAlignment="1">
      <alignment horizontal="left"/>
    </xf>
    <xf numFmtId="10" fontId="36" fillId="18" borderId="1" xfId="17" applyNumberFormat="1" applyFont="1" applyFill="1" applyBorder="1" applyAlignment="1">
      <alignment horizontal="center"/>
    </xf>
    <xf numFmtId="165" fontId="22" fillId="4" borderId="1" xfId="8" applyNumberFormat="1" applyFont="1" applyFill="1" applyBorder="1" applyAlignment="1">
      <alignment horizontal="center"/>
    </xf>
    <xf numFmtId="9" fontId="21" fillId="4" borderId="1" xfId="8" applyNumberFormat="1" applyFont="1" applyFill="1" applyBorder="1" applyAlignment="1">
      <alignment horizontal="center"/>
    </xf>
    <xf numFmtId="10" fontId="11" fillId="8" borderId="1" xfId="8" applyNumberFormat="1" applyFill="1" applyBorder="1" applyAlignment="1">
      <alignment horizontal="left"/>
    </xf>
    <xf numFmtId="165" fontId="22" fillId="8" borderId="1" xfId="8" applyNumberFormat="1" applyFont="1" applyFill="1" applyBorder="1" applyAlignment="1">
      <alignment horizontal="center"/>
    </xf>
    <xf numFmtId="9" fontId="21" fillId="8" borderId="1" xfId="8" applyNumberFormat="1" applyFont="1" applyFill="1" applyBorder="1" applyAlignment="1">
      <alignment horizontal="center"/>
    </xf>
    <xf numFmtId="168" fontId="24" fillId="8" borderId="1" xfId="17" applyNumberFormat="1" applyFont="1" applyFill="1" applyBorder="1" applyAlignment="1">
      <alignment horizontal="center"/>
    </xf>
    <xf numFmtId="17" fontId="11" fillId="8" borderId="1" xfId="17" applyNumberFormat="1" applyFill="1" applyBorder="1" applyAlignment="1">
      <alignment horizontal="center"/>
    </xf>
    <xf numFmtId="165" fontId="0" fillId="8" borderId="1" xfId="10" applyNumberFormat="1" applyFont="1" applyFill="1" applyBorder="1" applyAlignment="1">
      <alignment horizontal="center"/>
    </xf>
    <xf numFmtId="0" fontId="35" fillId="9" borderId="1" xfId="17" applyFont="1" applyFill="1" applyBorder="1"/>
    <xf numFmtId="0" fontId="35" fillId="4" borderId="1" xfId="17" applyFont="1" applyFill="1" applyBorder="1"/>
    <xf numFmtId="0" fontId="35" fillId="22" borderId="1" xfId="17" applyFont="1" applyFill="1" applyBorder="1"/>
    <xf numFmtId="0" fontId="37" fillId="31" borderId="1" xfId="17" applyFont="1" applyFill="1" applyBorder="1"/>
    <xf numFmtId="165" fontId="35" fillId="4" borderId="1" xfId="17" applyNumberFormat="1" applyFont="1" applyFill="1" applyBorder="1" applyAlignment="1">
      <alignment horizontal="center"/>
    </xf>
    <xf numFmtId="165" fontId="35" fillId="22" borderId="1" xfId="17" applyNumberFormat="1" applyFont="1" applyFill="1" applyBorder="1" applyAlignment="1">
      <alignment horizontal="center"/>
    </xf>
    <xf numFmtId="165" fontId="37" fillId="31" borderId="1" xfId="17" applyNumberFormat="1" applyFont="1" applyFill="1" applyBorder="1" applyAlignment="1">
      <alignment horizontal="center"/>
    </xf>
    <xf numFmtId="165" fontId="11" fillId="4" borderId="1" xfId="17" applyNumberFormat="1" applyFill="1" applyBorder="1" applyAlignment="1">
      <alignment horizontal="center"/>
    </xf>
    <xf numFmtId="165" fontId="11" fillId="22" borderId="1" xfId="17" applyNumberFormat="1" applyFill="1" applyBorder="1" applyAlignment="1">
      <alignment horizontal="center"/>
    </xf>
    <xf numFmtId="165" fontId="76" fillId="31" borderId="1" xfId="17" applyNumberFormat="1" applyFont="1" applyFill="1" applyBorder="1" applyAlignment="1">
      <alignment horizontal="center"/>
    </xf>
    <xf numFmtId="9" fontId="35" fillId="4" borderId="1" xfId="17" applyNumberFormat="1" applyFont="1" applyFill="1" applyBorder="1" applyAlignment="1">
      <alignment horizontal="center"/>
    </xf>
    <xf numFmtId="9" fontId="35" fillId="22" borderId="1" xfId="17" applyNumberFormat="1" applyFont="1" applyFill="1" applyBorder="1" applyAlignment="1">
      <alignment horizontal="center"/>
    </xf>
    <xf numFmtId="9" fontId="37" fillId="31" borderId="1" xfId="17" applyNumberFormat="1" applyFont="1" applyFill="1" applyBorder="1" applyAlignment="1">
      <alignment horizontal="center"/>
    </xf>
    <xf numFmtId="179" fontId="35" fillId="4" borderId="1" xfId="110" applyNumberFormat="1" applyFont="1" applyFill="1" applyBorder="1"/>
    <xf numFmtId="179" fontId="35" fillId="22" borderId="1" xfId="110" applyNumberFormat="1" applyFont="1" applyFill="1" applyBorder="1"/>
    <xf numFmtId="179" fontId="37" fillId="31" borderId="1" xfId="110" applyNumberFormat="1" applyFont="1" applyFill="1" applyBorder="1"/>
    <xf numFmtId="0" fontId="11" fillId="3" borderId="1" xfId="17" applyFill="1" applyBorder="1"/>
    <xf numFmtId="165" fontId="11" fillId="3" borderId="1" xfId="17" applyNumberFormat="1" applyFill="1" applyBorder="1"/>
    <xf numFmtId="0" fontId="11" fillId="0" borderId="0" xfId="17" applyAlignment="1">
      <alignment horizontal="center"/>
    </xf>
    <xf numFmtId="10" fontId="13" fillId="4" borderId="16" xfId="17" applyNumberFormat="1" applyFont="1" applyFill="1" applyBorder="1" applyAlignment="1">
      <alignment horizontal="center"/>
    </xf>
    <xf numFmtId="10" fontId="13" fillId="4" borderId="17" xfId="17" applyNumberFormat="1" applyFont="1" applyFill="1" applyBorder="1" applyAlignment="1">
      <alignment horizontal="center"/>
    </xf>
    <xf numFmtId="0" fontId="24" fillId="8" borderId="1" xfId="8" applyFont="1" applyFill="1" applyBorder="1" applyAlignment="1">
      <alignment horizontal="center"/>
    </xf>
    <xf numFmtId="0" fontId="24" fillId="8" borderId="1" xfId="8" applyFont="1" applyFill="1" applyBorder="1"/>
    <xf numFmtId="0" fontId="24" fillId="14" borderId="1" xfId="8" applyFont="1" applyFill="1" applyBorder="1" applyAlignment="1">
      <alignment horizontal="center" vertical="center" wrapText="1"/>
    </xf>
    <xf numFmtId="165" fontId="24" fillId="4" borderId="1" xfId="10" applyNumberFormat="1" applyFont="1" applyFill="1" applyBorder="1" applyAlignment="1">
      <alignment horizontal="center"/>
    </xf>
    <xf numFmtId="168" fontId="77" fillId="2" borderId="1" xfId="8" applyNumberFormat="1" applyFont="1" applyFill="1" applyBorder="1" applyAlignment="1">
      <alignment horizontal="center" vertical="center" wrapText="1"/>
    </xf>
    <xf numFmtId="10" fontId="19" fillId="9" borderId="1" xfId="108" applyNumberFormat="1" applyFont="1" applyFill="1" applyBorder="1" applyAlignment="1">
      <alignment horizontal="center"/>
    </xf>
    <xf numFmtId="10" fontId="15" fillId="9" borderId="1" xfId="24" applyNumberFormat="1" applyFont="1" applyFill="1" applyBorder="1" applyAlignment="1">
      <alignment horizontal="center"/>
    </xf>
    <xf numFmtId="0" fontId="56" fillId="3" borderId="0" xfId="14" applyFont="1" applyFill="1" applyAlignment="1">
      <alignment horizontal="center" vertical="center"/>
    </xf>
    <xf numFmtId="0" fontId="24" fillId="28" borderId="24" xfId="8" applyFont="1" applyFill="1" applyBorder="1" applyAlignment="1">
      <alignment horizontal="center"/>
    </xf>
    <xf numFmtId="165" fontId="24" fillId="4" borderId="1" xfId="8" applyNumberFormat="1" applyFont="1" applyFill="1" applyBorder="1" applyAlignment="1">
      <alignment horizontal="center" vertical="center"/>
    </xf>
    <xf numFmtId="165" fontId="22" fillId="6" borderId="1" xfId="8" applyNumberFormat="1" applyFont="1" applyFill="1" applyBorder="1" applyAlignment="1">
      <alignment horizontal="center" vertical="center"/>
    </xf>
    <xf numFmtId="0" fontId="24" fillId="11" borderId="25" xfId="17" applyFont="1" applyFill="1" applyBorder="1" applyAlignment="1">
      <alignment horizontal="center"/>
    </xf>
    <xf numFmtId="0" fontId="24" fillId="11" borderId="26" xfId="17" applyFont="1" applyFill="1" applyBorder="1" applyAlignment="1">
      <alignment horizontal="center"/>
    </xf>
    <xf numFmtId="0" fontId="24" fillId="11" borderId="6" xfId="17" applyFont="1" applyFill="1" applyBorder="1" applyAlignment="1">
      <alignment horizontal="center"/>
    </xf>
    <xf numFmtId="0" fontId="24" fillId="14" borderId="1" xfId="27" applyFont="1" applyFill="1" applyBorder="1" applyAlignment="1">
      <alignment horizontal="center"/>
    </xf>
    <xf numFmtId="0" fontId="30" fillId="13" borderId="0" xfId="27" applyFont="1" applyFill="1" applyAlignment="1">
      <alignment horizontal="center"/>
    </xf>
    <xf numFmtId="0" fontId="31" fillId="13" borderId="0" xfId="27" applyFont="1" applyFill="1" applyAlignment="1">
      <alignment horizontal="center"/>
    </xf>
    <xf numFmtId="2" fontId="31" fillId="14" borderId="9" xfId="11" applyNumberFormat="1" applyFont="1" applyFill="1" applyBorder="1" applyAlignment="1" applyProtection="1">
      <alignment horizontal="center" vertical="center"/>
    </xf>
    <xf numFmtId="2" fontId="31" fillId="14" borderId="10" xfId="11" applyNumberFormat="1" applyFont="1" applyFill="1" applyBorder="1" applyAlignment="1" applyProtection="1">
      <alignment horizontal="center" vertical="center"/>
    </xf>
    <xf numFmtId="2" fontId="31" fillId="14" borderId="11" xfId="11" applyNumberFormat="1" applyFont="1" applyFill="1" applyBorder="1" applyAlignment="1" applyProtection="1">
      <alignment horizontal="center" vertical="center"/>
    </xf>
    <xf numFmtId="2" fontId="31" fillId="14" borderId="12" xfId="11" applyNumberFormat="1" applyFont="1" applyFill="1" applyBorder="1" applyAlignment="1" applyProtection="1">
      <alignment horizontal="center" vertical="center"/>
    </xf>
    <xf numFmtId="2" fontId="31" fillId="14" borderId="8" xfId="11" applyNumberFormat="1" applyFont="1" applyFill="1" applyBorder="1" applyAlignment="1" applyProtection="1">
      <alignment horizontal="center" vertical="center"/>
    </xf>
    <xf numFmtId="2" fontId="31" fillId="14" borderId="13" xfId="11" applyNumberFormat="1" applyFont="1" applyFill="1" applyBorder="1" applyAlignment="1" applyProtection="1">
      <alignment horizontal="center" vertical="center"/>
    </xf>
    <xf numFmtId="0" fontId="24" fillId="8" borderId="1" xfId="8" applyFont="1" applyFill="1" applyBorder="1" applyAlignment="1">
      <alignment horizontal="center"/>
    </xf>
    <xf numFmtId="0" fontId="35" fillId="8" borderId="1" xfId="8" applyFont="1" applyFill="1" applyBorder="1" applyAlignment="1">
      <alignment horizontal="left" vertical="center"/>
    </xf>
    <xf numFmtId="49" fontId="64" fillId="13" borderId="22" xfId="91" quotePrefix="1" applyNumberFormat="1" applyFont="1" applyFill="1" applyBorder="1" applyAlignment="1" applyProtection="1">
      <alignment horizontal="center" vertical="center"/>
      <protection locked="0"/>
    </xf>
    <xf numFmtId="49" fontId="64" fillId="13" borderId="23" xfId="91" quotePrefix="1" applyNumberFormat="1" applyFont="1" applyFill="1" applyBorder="1" applyAlignment="1" applyProtection="1">
      <alignment horizontal="center" vertical="center"/>
      <protection locked="0"/>
    </xf>
    <xf numFmtId="49" fontId="64" fillId="24" borderId="22" xfId="91" quotePrefix="1" applyNumberFormat="1" applyFont="1" applyFill="1" applyBorder="1" applyAlignment="1" applyProtection="1">
      <alignment horizontal="center" vertical="center"/>
      <protection locked="0"/>
    </xf>
    <xf numFmtId="49" fontId="64" fillId="24" borderId="23" xfId="91" quotePrefix="1" applyNumberFormat="1" applyFont="1" applyFill="1" applyBorder="1" applyAlignment="1" applyProtection="1">
      <alignment horizontal="center" vertical="center"/>
      <protection locked="0"/>
    </xf>
    <xf numFmtId="0" fontId="18" fillId="26" borderId="18" xfId="17" applyFont="1" applyFill="1" applyBorder="1" applyAlignment="1">
      <alignment horizontal="center" vertical="center"/>
    </xf>
    <xf numFmtId="0" fontId="18" fillId="26" borderId="19" xfId="17" applyFont="1" applyFill="1" applyBorder="1" applyAlignment="1">
      <alignment horizontal="center" vertical="center"/>
    </xf>
    <xf numFmtId="0" fontId="18" fillId="26" borderId="20" xfId="17" applyFont="1" applyFill="1" applyBorder="1" applyAlignment="1">
      <alignment horizontal="center" vertical="center"/>
    </xf>
    <xf numFmtId="49" fontId="64" fillId="23" borderId="22" xfId="91" quotePrefix="1" applyNumberFormat="1" applyFont="1" applyFill="1" applyBorder="1" applyAlignment="1" applyProtection="1">
      <alignment horizontal="center" vertical="center"/>
      <protection locked="0"/>
    </xf>
    <xf numFmtId="49" fontId="64" fillId="23" borderId="23" xfId="91" quotePrefix="1" applyNumberFormat="1" applyFont="1" applyFill="1" applyBorder="1" applyAlignment="1" applyProtection="1">
      <alignment horizontal="center" vertical="center"/>
      <protection locked="0"/>
    </xf>
    <xf numFmtId="10" fontId="13" fillId="9" borderId="17" xfId="17" applyNumberFormat="1" applyFont="1" applyFill="1" applyBorder="1" applyAlignment="1">
      <alignment horizontal="center" vertical="center"/>
    </xf>
    <xf numFmtId="0" fontId="11" fillId="0" borderId="0" xfId="17" applyAlignment="1">
      <alignment horizontal="center" vertical="center"/>
    </xf>
    <xf numFmtId="182" fontId="13" fillId="9" borderId="16" xfId="111" applyNumberFormat="1" applyFont="1" applyFill="1" applyBorder="1" applyAlignment="1">
      <alignment horizontal="center" vertical="center"/>
    </xf>
    <xf numFmtId="182" fontId="13" fillId="10" borderId="16" xfId="111" applyNumberFormat="1" applyFont="1" applyFill="1" applyBorder="1" applyAlignment="1">
      <alignment horizontal="center" vertical="center"/>
    </xf>
    <xf numFmtId="10" fontId="13" fillId="10" borderId="17" xfId="17" applyNumberFormat="1" applyFont="1" applyFill="1" applyBorder="1" applyAlignment="1">
      <alignment horizontal="center" vertical="center"/>
    </xf>
  </cellXfs>
  <cellStyles count="112">
    <cellStyle name="Euro" xfId="1" xr:uid="{00000000-0005-0000-0000-000000000000}"/>
    <cellStyle name="Euro 2" xfId="42" xr:uid="{00000000-0005-0000-0000-000001000000}"/>
    <cellStyle name="Migliaia" xfId="111" builtinId="3"/>
    <cellStyle name="Migliaia 2" xfId="2" xr:uid="{00000000-0005-0000-0000-000002000000}"/>
    <cellStyle name="Migliaia 2 2" xfId="11" xr:uid="{00000000-0005-0000-0000-000003000000}"/>
    <cellStyle name="Migliaia 3" xfId="9" xr:uid="{00000000-0005-0000-0000-000004000000}"/>
    <cellStyle name="Migliaia 3 2" xfId="12" xr:uid="{00000000-0005-0000-0000-000005000000}"/>
    <cellStyle name="Migliaia 3 2 2" xfId="65" xr:uid="{00000000-0005-0000-0000-000006000000}"/>
    <cellStyle name="Migliaia 3 2 3" xfId="48" xr:uid="{00000000-0005-0000-0000-000007000000}"/>
    <cellStyle name="Migliaia 3 3" xfId="66" xr:uid="{00000000-0005-0000-0000-000008000000}"/>
    <cellStyle name="Migliaia 3 4" xfId="47" xr:uid="{00000000-0005-0000-0000-000009000000}"/>
    <cellStyle name="Migliaia 4" xfId="22" xr:uid="{00000000-0005-0000-0000-00000A000000}"/>
    <cellStyle name="Migliaia 4 2" xfId="67" xr:uid="{00000000-0005-0000-0000-00000B000000}"/>
    <cellStyle name="Migliaia 4 3" xfId="53" xr:uid="{00000000-0005-0000-0000-00000C000000}"/>
    <cellStyle name="Migliaia 5" xfId="25" xr:uid="{00000000-0005-0000-0000-00000D000000}"/>
    <cellStyle name="Migliaia 5 2" xfId="68" xr:uid="{00000000-0005-0000-0000-00000E000000}"/>
    <cellStyle name="Migliaia 5 3" xfId="55" xr:uid="{00000000-0005-0000-0000-00000F000000}"/>
    <cellStyle name="Migliaia 6" xfId="28" xr:uid="{00000000-0005-0000-0000-000010000000}"/>
    <cellStyle name="Migliaia 6 2" xfId="39" xr:uid="{00000000-0005-0000-0000-000011000000}"/>
    <cellStyle name="Migliaia 6 2 2" xfId="70" xr:uid="{00000000-0005-0000-0000-000012000000}"/>
    <cellStyle name="Migliaia 6 2 3" xfId="71" xr:uid="{00000000-0005-0000-0000-000013000000}"/>
    <cellStyle name="Migliaia 6 2 4" xfId="69" xr:uid="{00000000-0005-0000-0000-000014000000}"/>
    <cellStyle name="Migliaia 6 3" xfId="72" xr:uid="{00000000-0005-0000-0000-000015000000}"/>
    <cellStyle name="Migliaia 6 4" xfId="56" xr:uid="{00000000-0005-0000-0000-000016000000}"/>
    <cellStyle name="Migliaia 7" xfId="110" xr:uid="{73C5B3D2-AA9C-4E47-93CA-C6F3CA8F2143}"/>
    <cellStyle name="Normale" xfId="0" builtinId="0"/>
    <cellStyle name="Normale 10" xfId="73" xr:uid="{00000000-0005-0000-0000-000018000000}"/>
    <cellStyle name="Normale 2" xfId="3" xr:uid="{00000000-0005-0000-0000-000019000000}"/>
    <cellStyle name="Normale 2 2" xfId="4" xr:uid="{00000000-0005-0000-0000-00001A000000}"/>
    <cellStyle name="Normale 2 2 2" xfId="13" xr:uid="{00000000-0005-0000-0000-00001B000000}"/>
    <cellStyle name="Normale 2 2 2 2" xfId="74" xr:uid="{00000000-0005-0000-0000-00001C000000}"/>
    <cellStyle name="Normale 2 2 2 3" xfId="49" xr:uid="{00000000-0005-0000-0000-00001D000000}"/>
    <cellStyle name="Normale 2 2 3" xfId="17" xr:uid="{00000000-0005-0000-0000-00001E000000}"/>
    <cellStyle name="Normale 2 2 3 2" xfId="75" xr:uid="{00000000-0005-0000-0000-00001F000000}"/>
    <cellStyle name="Normale 2 2 4" xfId="76" xr:uid="{00000000-0005-0000-0000-000020000000}"/>
    <cellStyle name="Normale 2 2 5" xfId="45" xr:uid="{00000000-0005-0000-0000-000021000000}"/>
    <cellStyle name="Normale 2 3" xfId="8" xr:uid="{00000000-0005-0000-0000-000022000000}"/>
    <cellStyle name="Normale 3" xfId="14" xr:uid="{00000000-0005-0000-0000-000023000000}"/>
    <cellStyle name="Normale 4" xfId="18" xr:uid="{00000000-0005-0000-0000-000024000000}"/>
    <cellStyle name="Normale 5" xfId="20" xr:uid="{00000000-0005-0000-0000-000025000000}"/>
    <cellStyle name="Normale 5 2" xfId="77" xr:uid="{00000000-0005-0000-0000-000026000000}"/>
    <cellStyle name="Normale 5 3" xfId="51" xr:uid="{00000000-0005-0000-0000-000027000000}"/>
    <cellStyle name="Normale 6" xfId="23" xr:uid="{00000000-0005-0000-0000-000028000000}"/>
    <cellStyle name="Normale 6 2" xfId="78" xr:uid="{00000000-0005-0000-0000-000029000000}"/>
    <cellStyle name="Normale 6 3" xfId="79" xr:uid="{00000000-0005-0000-0000-00002A000000}"/>
    <cellStyle name="Normale 6 4" xfId="54" xr:uid="{00000000-0005-0000-0000-00002B000000}"/>
    <cellStyle name="Normale 7" xfId="29" xr:uid="{00000000-0005-0000-0000-00002C000000}"/>
    <cellStyle name="Normale 7 2" xfId="30" xr:uid="{00000000-0005-0000-0000-00002D000000}"/>
    <cellStyle name="Normale 7 2 2" xfId="80" xr:uid="{00000000-0005-0000-0000-00002E000000}"/>
    <cellStyle name="Normale 7 2 3" xfId="58" xr:uid="{00000000-0005-0000-0000-00002F000000}"/>
    <cellStyle name="Normale 7 3" xfId="40" xr:uid="{00000000-0005-0000-0000-000030000000}"/>
    <cellStyle name="Normale 7 3 2" xfId="64" xr:uid="{00000000-0005-0000-0000-000031000000}"/>
    <cellStyle name="Normale 7 3 2 2" xfId="82" xr:uid="{00000000-0005-0000-0000-000032000000}"/>
    <cellStyle name="Normale 7 3 3" xfId="83" xr:uid="{00000000-0005-0000-0000-000033000000}"/>
    <cellStyle name="Normale 7 3 4" xfId="81" xr:uid="{00000000-0005-0000-0000-000034000000}"/>
    <cellStyle name="Normale 7 4" xfId="84" xr:uid="{00000000-0005-0000-0000-000035000000}"/>
    <cellStyle name="Normale 7 5" xfId="57" xr:uid="{00000000-0005-0000-0000-000036000000}"/>
    <cellStyle name="Normale 8" xfId="31" xr:uid="{00000000-0005-0000-0000-000037000000}"/>
    <cellStyle name="Normale 8 2" xfId="37" xr:uid="{00000000-0005-0000-0000-000038000000}"/>
    <cellStyle name="Normale 8 2 2" xfId="86" xr:uid="{00000000-0005-0000-0000-000039000000}"/>
    <cellStyle name="Normale 8 2 3" xfId="87" xr:uid="{00000000-0005-0000-0000-00003A000000}"/>
    <cellStyle name="Normale 8 2 4" xfId="85" xr:uid="{00000000-0005-0000-0000-00003B000000}"/>
    <cellStyle name="Normale 8 3" xfId="88" xr:uid="{00000000-0005-0000-0000-00003C000000}"/>
    <cellStyle name="Normale 8 4" xfId="59" xr:uid="{00000000-0005-0000-0000-00003D000000}"/>
    <cellStyle name="Normale 9" xfId="35" xr:uid="{00000000-0005-0000-0000-00003E000000}"/>
    <cellStyle name="Normale 9 2" xfId="89" xr:uid="{00000000-0005-0000-0000-00003F000000}"/>
    <cellStyle name="Normale 9 3" xfId="90" xr:uid="{00000000-0005-0000-0000-000040000000}"/>
    <cellStyle name="Normale 9 4" xfId="62" xr:uid="{00000000-0005-0000-0000-000041000000}"/>
    <cellStyle name="Normale_Sim Monte Carlo" xfId="27" xr:uid="{00000000-0005-0000-0000-000042000000}"/>
    <cellStyle name="Percentuale" xfId="26" builtinId="5"/>
    <cellStyle name="Percentuale 2" xfId="5" xr:uid="{00000000-0005-0000-0000-000044000000}"/>
    <cellStyle name="Percentuale 2 2" xfId="6" xr:uid="{00000000-0005-0000-0000-000045000000}"/>
    <cellStyle name="Percentuale 2 2 2" xfId="15" xr:uid="{00000000-0005-0000-0000-000046000000}"/>
    <cellStyle name="Percentuale 2 2 2 2" xfId="91" xr:uid="{00000000-0005-0000-0000-000047000000}"/>
    <cellStyle name="Percentuale 2 2 2 3" xfId="50" xr:uid="{00000000-0005-0000-0000-000048000000}"/>
    <cellStyle name="Percentuale 2 2 3" xfId="92" xr:uid="{00000000-0005-0000-0000-000049000000}"/>
    <cellStyle name="Percentuale 2 2 4" xfId="46" xr:uid="{00000000-0005-0000-0000-00004A000000}"/>
    <cellStyle name="Percentuale 2 3" xfId="10" xr:uid="{00000000-0005-0000-0000-00004B000000}"/>
    <cellStyle name="Percentuale 3" xfId="19" xr:uid="{00000000-0005-0000-0000-00004C000000}"/>
    <cellStyle name="Percentuale 4" xfId="21" xr:uid="{00000000-0005-0000-0000-00004D000000}"/>
    <cellStyle name="Percentuale 4 2" xfId="93" xr:uid="{00000000-0005-0000-0000-00004E000000}"/>
    <cellStyle name="Percentuale 4 3" xfId="52" xr:uid="{00000000-0005-0000-0000-00004F000000}"/>
    <cellStyle name="Percentuale 5" xfId="24" xr:uid="{00000000-0005-0000-0000-000050000000}"/>
    <cellStyle name="Percentuale 5 2" xfId="44" xr:uid="{00000000-0005-0000-0000-000051000000}"/>
    <cellStyle name="Percentuale 5 2 2" xfId="107" xr:uid="{00000000-0005-0000-0000-000052000000}"/>
    <cellStyle name="Percentuale 5 3" xfId="94" xr:uid="{00000000-0005-0000-0000-000053000000}"/>
    <cellStyle name="Percentuale 5 4" xfId="106" xr:uid="{00000000-0005-0000-0000-000054000000}"/>
    <cellStyle name="Percentuale 5 5" xfId="108" xr:uid="{9C26AC4D-7B8D-4FDC-84ED-109720A2610E}"/>
    <cellStyle name="Percentuale 6" xfId="32" xr:uid="{00000000-0005-0000-0000-000055000000}"/>
    <cellStyle name="Percentuale 6 2" xfId="33" xr:uid="{00000000-0005-0000-0000-000056000000}"/>
    <cellStyle name="Percentuale 6 2 2" xfId="95" xr:uid="{00000000-0005-0000-0000-000057000000}"/>
    <cellStyle name="Percentuale 6 2 3" xfId="60" xr:uid="{00000000-0005-0000-0000-000058000000}"/>
    <cellStyle name="Percentuale 6 3" xfId="41" xr:uid="{00000000-0005-0000-0000-000059000000}"/>
    <cellStyle name="Percentuale 6 3 2" xfId="43" xr:uid="{00000000-0005-0000-0000-00005A000000}"/>
    <cellStyle name="Percentuale 6 3 2 2" xfId="96" xr:uid="{00000000-0005-0000-0000-00005B000000}"/>
    <cellStyle name="Percentuale 6 3 2 3" xfId="109" xr:uid="{3385BAE7-916D-4CA7-B55B-856C0F52C5C8}"/>
    <cellStyle name="Percentuale 6 3 3" xfId="97" xr:uid="{00000000-0005-0000-0000-00005C000000}"/>
    <cellStyle name="Percentuale 6 4" xfId="98" xr:uid="{00000000-0005-0000-0000-00005D000000}"/>
    <cellStyle name="Percentuale 7" xfId="34" xr:uid="{00000000-0005-0000-0000-00005E000000}"/>
    <cellStyle name="Percentuale 7 2" xfId="38" xr:uid="{00000000-0005-0000-0000-00005F000000}"/>
    <cellStyle name="Percentuale 7 2 2" xfId="100" xr:uid="{00000000-0005-0000-0000-000060000000}"/>
    <cellStyle name="Percentuale 7 2 3" xfId="101" xr:uid="{00000000-0005-0000-0000-000061000000}"/>
    <cellStyle name="Percentuale 7 2 4" xfId="99" xr:uid="{00000000-0005-0000-0000-000062000000}"/>
    <cellStyle name="Percentuale 7 3" xfId="102" xr:uid="{00000000-0005-0000-0000-000063000000}"/>
    <cellStyle name="Percentuale 7 4" xfId="61" xr:uid="{00000000-0005-0000-0000-000064000000}"/>
    <cellStyle name="Percentuale 8" xfId="36" xr:uid="{00000000-0005-0000-0000-000065000000}"/>
    <cellStyle name="Percentuale 8 2" xfId="103" xr:uid="{00000000-0005-0000-0000-000066000000}"/>
    <cellStyle name="Percentuale 8 3" xfId="104" xr:uid="{00000000-0005-0000-0000-000067000000}"/>
    <cellStyle name="Percentuale 8 4" xfId="63" xr:uid="{00000000-0005-0000-0000-000068000000}"/>
    <cellStyle name="Percentuale 9" xfId="105" xr:uid="{00000000-0005-0000-0000-000069000000}"/>
    <cellStyle name="Stile 1" xfId="7" xr:uid="{00000000-0005-0000-0000-00006A000000}"/>
    <cellStyle name="Valuta 2" xfId="16" xr:uid="{00000000-0005-0000-0000-00006B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1.xml"/><Relationship Id="rId13" Type="http://schemas.openxmlformats.org/officeDocument/2006/relationships/worksheet" Target="worksheets/sheet11.xml"/><Relationship Id="rId18" Type="http://schemas.openxmlformats.org/officeDocument/2006/relationships/worksheet" Target="worksheets/sheet16.xml"/><Relationship Id="rId26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9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0.xml"/><Relationship Id="rId17" Type="http://schemas.openxmlformats.org/officeDocument/2006/relationships/worksheet" Target="worksheets/sheet15.xml"/><Relationship Id="rId25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4.xml"/><Relationship Id="rId20" Type="http://schemas.openxmlformats.org/officeDocument/2006/relationships/worksheet" Target="worksheets/sheet18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9.xml"/><Relationship Id="rId24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3.xml"/><Relationship Id="rId23" Type="http://schemas.openxmlformats.org/officeDocument/2006/relationships/externalLink" Target="externalLinks/externalLink1.xml"/><Relationship Id="rId28" Type="http://schemas.openxmlformats.org/officeDocument/2006/relationships/styles" Target="styles.xml"/><Relationship Id="rId10" Type="http://schemas.openxmlformats.org/officeDocument/2006/relationships/worksheet" Target="worksheets/sheet8.xml"/><Relationship Id="rId19" Type="http://schemas.openxmlformats.org/officeDocument/2006/relationships/worksheet" Target="worksheets/sheet17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2.xml"/><Relationship Id="rId14" Type="http://schemas.openxmlformats.org/officeDocument/2006/relationships/worksheet" Target="worksheets/sheet12.xml"/><Relationship Id="rId22" Type="http://schemas.openxmlformats.org/officeDocument/2006/relationships/worksheet" Target="worksheets/sheet20.xml"/><Relationship Id="rId27" Type="http://schemas.openxmlformats.org/officeDocument/2006/relationships/theme" Target="theme/theme1.xml"/><Relationship Id="rId30" Type="http://schemas.microsoft.com/office/2017/10/relationships/person" Target="persons/perso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A77-4261-B52C-CB2CB736DE4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A77-4261-B52C-CB2CB736DE4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A77-4261-B52C-CB2CB736DE4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A77-4261-B52C-CB2CB736DE4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A77-4261-B52C-CB2CB736DE4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A77-4261-B52C-CB2CB736DE47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A77-4261-B52C-CB2CB736DE4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A77-4261-B52C-CB2CB736DE47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A77-4261-B52C-CB2CB736DE47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3A77-4261-B52C-CB2CB736DE47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A77-4261-B52C-CB2CB736DE4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'Strategia Naive'!$A$2:$A$12</c:f>
              <c:strCache>
                <c:ptCount val="11"/>
                <c:pt idx="0">
                  <c:v>Monetario Area €</c:v>
                </c:pt>
                <c:pt idx="1">
                  <c:v>Obbl € Short Term (1-3 yrs)</c:v>
                </c:pt>
                <c:pt idx="2">
                  <c:v>Obbl € MLT</c:v>
                </c:pt>
                <c:pt idx="3">
                  <c:v>Global Bond Dev Mkts</c:v>
                </c:pt>
                <c:pt idx="4">
                  <c:v>Obbl Corp. Globale HY</c:v>
                </c:pt>
                <c:pt idx="5">
                  <c:v>Obbl Emerg. Markets</c:v>
                </c:pt>
                <c:pt idx="6">
                  <c:v>Az Europa</c:v>
                </c:pt>
                <c:pt idx="7">
                  <c:v>Az Nord America</c:v>
                </c:pt>
                <c:pt idx="8">
                  <c:v>Az  Pacifico</c:v>
                </c:pt>
                <c:pt idx="9">
                  <c:v>Az Emerg. Markets</c:v>
                </c:pt>
                <c:pt idx="10">
                  <c:v>Opportunities</c:v>
                </c:pt>
              </c:strCache>
            </c:strRef>
          </c:cat>
          <c:val>
            <c:numRef>
              <c:f>'Strategia Naive'!$C$2:$C$12</c:f>
              <c:numCache>
                <c:formatCode>0%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3A77-4261-B52C-CB2CB736DE47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16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Composizione dei 101 portafogli Naive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16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areaChart>
        <c:grouping val="percentStacked"/>
        <c:varyColors val="0"/>
        <c:ser>
          <c:idx val="0"/>
          <c:order val="0"/>
          <c:tx>
            <c:strRef>
              <c:f>'Strategia Naive'!$Q$2</c:f>
              <c:strCache>
                <c:ptCount val="1"/>
                <c:pt idx="0">
                  <c:v>Monetario Area €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val>
            <c:numRef>
              <c:f>'Strategia Naive'!$Q$3:$Q$103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DA-4561-8107-50B79A6DD81A}"/>
            </c:ext>
          </c:extLst>
        </c:ser>
        <c:ser>
          <c:idx val="1"/>
          <c:order val="1"/>
          <c:tx>
            <c:strRef>
              <c:f>'Strategia Naive'!$R$2</c:f>
              <c:strCache>
                <c:ptCount val="1"/>
                <c:pt idx="0">
                  <c:v>Obbl € Short Term (1-3 yrs)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val>
            <c:numRef>
              <c:f>'Strategia Naive'!$R$3:$R$103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EDA-4561-8107-50B79A6DD81A}"/>
            </c:ext>
          </c:extLst>
        </c:ser>
        <c:ser>
          <c:idx val="2"/>
          <c:order val="2"/>
          <c:tx>
            <c:strRef>
              <c:f>'Strategia Naive'!$S$2</c:f>
              <c:strCache>
                <c:ptCount val="1"/>
                <c:pt idx="0">
                  <c:v>Obbl € MLT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val>
            <c:numRef>
              <c:f>'Strategia Naive'!$S$3:$S$103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EDA-4561-8107-50B79A6DD81A}"/>
            </c:ext>
          </c:extLst>
        </c:ser>
        <c:ser>
          <c:idx val="3"/>
          <c:order val="3"/>
          <c:tx>
            <c:strRef>
              <c:f>'Strategia Naive'!$T$2</c:f>
              <c:strCache>
                <c:ptCount val="1"/>
                <c:pt idx="0">
                  <c:v>Global Bond Dev Mkts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val>
            <c:numRef>
              <c:f>'Strategia Naive'!$T$3:$T$103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EDA-4561-8107-50B79A6DD81A}"/>
            </c:ext>
          </c:extLst>
        </c:ser>
        <c:ser>
          <c:idx val="4"/>
          <c:order val="4"/>
          <c:tx>
            <c:strRef>
              <c:f>'Strategia Naive'!$U$2</c:f>
              <c:strCache>
                <c:ptCount val="1"/>
                <c:pt idx="0">
                  <c:v>Obbl Corp. Globale HY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val>
            <c:numRef>
              <c:f>'Strategia Naive'!$U$3:$U$103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EDA-4561-8107-50B79A6DD81A}"/>
            </c:ext>
          </c:extLst>
        </c:ser>
        <c:ser>
          <c:idx val="5"/>
          <c:order val="5"/>
          <c:tx>
            <c:strRef>
              <c:f>'Strategia Naive'!$V$2</c:f>
              <c:strCache>
                <c:ptCount val="1"/>
                <c:pt idx="0">
                  <c:v>Obbl Emerg. Markets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val>
            <c:numRef>
              <c:f>'Strategia Naive'!$V$3:$V$103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EDA-4561-8107-50B79A6DD81A}"/>
            </c:ext>
          </c:extLst>
        </c:ser>
        <c:ser>
          <c:idx val="6"/>
          <c:order val="6"/>
          <c:tx>
            <c:strRef>
              <c:f>'Strategia Naive'!$W$2</c:f>
              <c:strCache>
                <c:ptCount val="1"/>
                <c:pt idx="0">
                  <c:v>Az Europa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val>
            <c:numRef>
              <c:f>'Strategia Naive'!$W$3:$W$103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EDA-4561-8107-50B79A6DD81A}"/>
            </c:ext>
          </c:extLst>
        </c:ser>
        <c:ser>
          <c:idx val="7"/>
          <c:order val="7"/>
          <c:tx>
            <c:strRef>
              <c:f>'Strategia Naive'!$X$2</c:f>
              <c:strCache>
                <c:ptCount val="1"/>
                <c:pt idx="0">
                  <c:v>Az Nord America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val>
            <c:numRef>
              <c:f>'Strategia Naive'!$X$3:$X$103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EDA-4561-8107-50B79A6DD81A}"/>
            </c:ext>
          </c:extLst>
        </c:ser>
        <c:ser>
          <c:idx val="8"/>
          <c:order val="8"/>
          <c:tx>
            <c:strRef>
              <c:f>'Strategia Naive'!$Y$2</c:f>
              <c:strCache>
                <c:ptCount val="1"/>
                <c:pt idx="0">
                  <c:v>Az  Pacifico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val>
            <c:numRef>
              <c:f>'Strategia Naive'!$Y$3:$Y$103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EDA-4561-8107-50B79A6DD81A}"/>
            </c:ext>
          </c:extLst>
        </c:ser>
        <c:ser>
          <c:idx val="9"/>
          <c:order val="9"/>
          <c:tx>
            <c:strRef>
              <c:f>'Strategia Naive'!$Z$2</c:f>
              <c:strCache>
                <c:ptCount val="1"/>
                <c:pt idx="0">
                  <c:v>Az Emerg. Markets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val>
            <c:numRef>
              <c:f>'Strategia Naive'!$Z$3:$Z$103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1EDA-4561-8107-50B79A6DD81A}"/>
            </c:ext>
          </c:extLst>
        </c:ser>
        <c:ser>
          <c:idx val="10"/>
          <c:order val="10"/>
          <c:tx>
            <c:strRef>
              <c:f>'Strategia Naive'!$AA$2</c:f>
              <c:strCache>
                <c:ptCount val="1"/>
                <c:pt idx="0">
                  <c:v>Opportunities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val>
            <c:numRef>
              <c:f>'Strategia Naive'!$AA$3:$AA$103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EDA-4561-8107-50B79A6DD8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3936032"/>
        <c:axId val="573937280"/>
      </c:areaChart>
      <c:catAx>
        <c:axId val="57393603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573937280"/>
        <c:crosses val="autoZero"/>
        <c:auto val="1"/>
        <c:lblAlgn val="ctr"/>
        <c:lblOffset val="100"/>
        <c:noMultiLvlLbl val="0"/>
      </c:catAx>
      <c:valAx>
        <c:axId val="573937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5739360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800"/>
      </a:pPr>
      <a:endParaRPr lang="it-IT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5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sz="500" b="1"/>
              <a:t>Expectation versus Simulation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'MC Sim'!$B$3</c:f>
              <c:numCache>
                <c:formatCode>0.00%</c:formatCode>
                <c:ptCount val="1"/>
                <c:pt idx="0">
                  <c:v>0.12718801650172173</c:v>
                </c:pt>
              </c:numCache>
            </c:numRef>
          </c:xVal>
          <c:yVal>
            <c:numRef>
              <c:f>'MC Sim'!$B$2</c:f>
              <c:numCache>
                <c:formatCode>0.00%</c:formatCode>
                <c:ptCount val="1"/>
                <c:pt idx="0">
                  <c:v>0.06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2DF-4A64-9A32-92F1FA7DAC11}"/>
            </c:ext>
          </c:extLst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'MC Sim'!$C$3</c:f>
              <c:numCache>
                <c:formatCode>0.00%</c:formatCode>
                <c:ptCount val="1"/>
              </c:numCache>
            </c:numRef>
          </c:xVal>
          <c:yVal>
            <c:numRef>
              <c:f>'MC Sim'!$C$2</c:f>
              <c:numCache>
                <c:formatCode>0.00%</c:formatCode>
                <c:ptCount val="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2DF-4A64-9A32-92F1FA7DAC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2310656"/>
        <c:axId val="422312576"/>
      </c:scatterChart>
      <c:valAx>
        <c:axId val="422310656"/>
        <c:scaling>
          <c:orientation val="minMax"/>
          <c:max val="0.30000000000000004"/>
          <c:min val="0.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3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22312576"/>
        <c:crosses val="autoZero"/>
        <c:crossBetween val="midCat"/>
      </c:valAx>
      <c:valAx>
        <c:axId val="422312576"/>
        <c:scaling>
          <c:orientation val="minMax"/>
          <c:max val="0.2"/>
          <c:min val="-0.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3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22310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300"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it-IT" sz="1200"/>
              <a:t>WTS Tact- WTS Strat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cat>
            <c:strRef>
              <c:f>'Tactical Optim'!$A$2:$A$10</c:f>
              <c:strCache>
                <c:ptCount val="9"/>
                <c:pt idx="0">
                  <c:v>Bofa ML Euro 0-1 anni</c:v>
                </c:pt>
                <c:pt idx="1">
                  <c:v>Bofa ML Bond Euro 1-3 Y</c:v>
                </c:pt>
                <c:pt idx="2">
                  <c:v>Bofa ML Obbl. Euro</c:v>
                </c:pt>
                <c:pt idx="3">
                  <c:v>Bofa ML Obbl. Globale</c:v>
                </c:pt>
                <c:pt idx="4">
                  <c:v>ML Global HY</c:v>
                </c:pt>
                <c:pt idx="5">
                  <c:v>Bofa ML Obbl Emergente</c:v>
                </c:pt>
                <c:pt idx="6">
                  <c:v>MSCI Europe</c:v>
                </c:pt>
                <c:pt idx="7">
                  <c:v>MSCI North America</c:v>
                </c:pt>
                <c:pt idx="8">
                  <c:v>MSCI Pacific</c:v>
                </c:pt>
              </c:strCache>
            </c:strRef>
          </c:cat>
          <c:val>
            <c:numRef>
              <c:f>'Tactical Optim'!$F$2:$F$10</c:f>
              <c:numCache>
                <c:formatCode>0.00%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0-2A29-4576-B9DA-1020C0DAF6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1486720"/>
        <c:axId val="161488256"/>
      </c:barChart>
      <c:catAx>
        <c:axId val="16148672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61488256"/>
        <c:crosses val="autoZero"/>
        <c:auto val="1"/>
        <c:lblAlgn val="ctr"/>
        <c:lblOffset val="100"/>
        <c:noMultiLvlLbl val="0"/>
      </c:catAx>
      <c:valAx>
        <c:axId val="161488256"/>
        <c:scaling>
          <c:orientation val="minMax"/>
        </c:scaling>
        <c:delete val="0"/>
        <c:axPos val="b"/>
        <c:numFmt formatCode="0.00%" sourceLinked="1"/>
        <c:majorTickMark val="out"/>
        <c:minorTickMark val="none"/>
        <c:tickLblPos val="nextTo"/>
        <c:crossAx val="1614867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E9B3A4F-F8FB-4192-8AE1-D9F6E5EE0EEB}">
  <sheetPr>
    <tabColor rgb="FFFF0000"/>
  </sheetPr>
  <sheetViews>
    <sheetView zoomScale="79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1AE4DAF-5A0B-48F2-97F6-3F43E95789A8}">
  <sheetPr>
    <tabColor rgb="FFFF0000"/>
  </sheetPr>
  <sheetViews>
    <sheetView zoomScale="7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grpSp>
      <xdr:nvGrpSpPr>
        <xdr:cNvPr id="2" name="Group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/>
        </xdr:cNvGrpSpPr>
      </xdr:nvGrpSpPr>
      <xdr:grpSpPr bwMode="auto">
        <a:xfrm>
          <a:off x="12862278" y="3788833"/>
          <a:ext cx="0" cy="0"/>
          <a:chOff x="812" y="1668"/>
          <a:chExt cx="415" cy="190"/>
        </a:xfrm>
      </xdr:grpSpPr>
      <xdr:pic>
        <xdr:nvPicPr>
          <xdr:cNvPr id="3" name="Picture 1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500" t="57813" r="31328" b="22656"/>
          <a:stretch>
            <a:fillRect/>
          </a:stretch>
        </xdr:blipFill>
        <xdr:spPr bwMode="auto">
          <a:xfrm>
            <a:off x="892" y="1708"/>
            <a:ext cx="335" cy="1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Picture 2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345" t="41016" r="31250" b="53777"/>
          <a:stretch>
            <a:fillRect/>
          </a:stretch>
        </xdr:blipFill>
        <xdr:spPr bwMode="auto">
          <a:xfrm>
            <a:off x="889" y="1668"/>
            <a:ext cx="338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Picture 3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9688" t="57552" r="73906" b="23047"/>
          <a:stretch>
            <a:fillRect/>
          </a:stretch>
        </xdr:blipFill>
        <xdr:spPr bwMode="auto">
          <a:xfrm>
            <a:off x="812" y="1706"/>
            <a:ext cx="82" cy="14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9937" cy="6076709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FDB8B225-2279-F2F2-41F7-45B26B18462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9937" cy="6076709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B25B8976-E894-6F6F-FAEB-91C58518A6F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128588</xdr:colOff>
      <xdr:row>3</xdr:row>
      <xdr:rowOff>76201</xdr:rowOff>
    </xdr:from>
    <xdr:to>
      <xdr:col>2</xdr:col>
      <xdr:colOff>523875</xdr:colOff>
      <xdr:row>12</xdr:row>
      <xdr:rowOff>33338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1527175</xdr:colOff>
      <xdr:row>45</xdr:row>
      <xdr:rowOff>9525</xdr:rowOff>
    </xdr:from>
    <xdr:to>
      <xdr:col>4</xdr:col>
      <xdr:colOff>826341</xdr:colOff>
      <xdr:row>47</xdr:row>
      <xdr:rowOff>28576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7175" y="7121525"/>
          <a:ext cx="4106863" cy="33655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0</xdr:col>
      <xdr:colOff>1367119</xdr:colOff>
      <xdr:row>44</xdr:row>
      <xdr:rowOff>13484</xdr:rowOff>
    </xdr:from>
    <xdr:to>
      <xdr:col>2</xdr:col>
      <xdr:colOff>841377</xdr:colOff>
      <xdr:row>47</xdr:row>
      <xdr:rowOff>143682</xdr:rowOff>
    </xdr:to>
    <xdr:sp macro="" textlink="">
      <xdr:nvSpPr>
        <xdr:cNvPr id="3" name="Callout 1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/>
      </xdr:nvSpPr>
      <xdr:spPr>
        <a:xfrm>
          <a:off x="1367119" y="7106808"/>
          <a:ext cx="2427008" cy="617653"/>
        </a:xfrm>
        <a:prstGeom prst="borderCallout1">
          <a:avLst>
            <a:gd name="adj1" fmla="val 95066"/>
            <a:gd name="adj2" fmla="val 95513"/>
            <a:gd name="adj3" fmla="val 199343"/>
            <a:gd name="adj4" fmla="val 30600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  <xdr:twoCellAnchor editAs="oneCell">
    <xdr:from>
      <xdr:col>0</xdr:col>
      <xdr:colOff>1527175</xdr:colOff>
      <xdr:row>45</xdr:row>
      <xdr:rowOff>9525</xdr:rowOff>
    </xdr:from>
    <xdr:to>
      <xdr:col>4</xdr:col>
      <xdr:colOff>826341</xdr:colOff>
      <xdr:row>47</xdr:row>
      <xdr:rowOff>28576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7175" y="7239000"/>
          <a:ext cx="4103688" cy="3429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1</xdr:col>
      <xdr:colOff>87313</xdr:colOff>
      <xdr:row>44</xdr:row>
      <xdr:rowOff>13484</xdr:rowOff>
    </xdr:from>
    <xdr:to>
      <xdr:col>2</xdr:col>
      <xdr:colOff>841376</xdr:colOff>
      <xdr:row>47</xdr:row>
      <xdr:rowOff>143682</xdr:rowOff>
    </xdr:to>
    <xdr:sp macro="" textlink="">
      <xdr:nvSpPr>
        <xdr:cNvPr id="6" name="Callout 1 5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1982788" y="7081034"/>
          <a:ext cx="1811338" cy="615973"/>
        </a:xfrm>
        <a:prstGeom prst="borderCallout1">
          <a:avLst>
            <a:gd name="adj1" fmla="val 95066"/>
            <a:gd name="adj2" fmla="val 95513"/>
            <a:gd name="adj3" fmla="val 199342"/>
            <a:gd name="adj4" fmla="val 5898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  <xdr:twoCellAnchor>
    <xdr:from>
      <xdr:col>3</xdr:col>
      <xdr:colOff>23812</xdr:colOff>
      <xdr:row>44</xdr:row>
      <xdr:rowOff>71948</xdr:rowOff>
    </xdr:from>
    <xdr:to>
      <xdr:col>4</xdr:col>
      <xdr:colOff>920750</xdr:colOff>
      <xdr:row>48</xdr:row>
      <xdr:rowOff>39660</xdr:rowOff>
    </xdr:to>
    <xdr:sp macro="" textlink="">
      <xdr:nvSpPr>
        <xdr:cNvPr id="7" name="Callout 1 6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/>
      </xdr:nvSpPr>
      <xdr:spPr>
        <a:xfrm>
          <a:off x="3981730" y="7250436"/>
          <a:ext cx="1883055" cy="595242"/>
        </a:xfrm>
        <a:prstGeom prst="borderCallout1">
          <a:avLst>
            <a:gd name="adj1" fmla="val 95066"/>
            <a:gd name="adj2" fmla="val 95513"/>
            <a:gd name="adj3" fmla="val 195585"/>
            <a:gd name="adj4" fmla="val 525344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13</xdr:row>
      <xdr:rowOff>142875</xdr:rowOff>
    </xdr:from>
    <xdr:to>
      <xdr:col>13</xdr:col>
      <xdr:colOff>114300</xdr:colOff>
      <xdr:row>29</xdr:row>
      <xdr:rowOff>95250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gopo/Desktop/Cartelle/BACK-UP%2010%20DICEMBRE%202007/Ugo/TV/Asset%20Management/In%20Inglese/2021/FILE_EXCEL%20Processed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gopo/Desktop/Cartelle/BACK-UP%2010%20DICEMBRE%202007/Powerpoint/Lucidi/Fineco/Corso%20Beginner/Milano%20(Base)%20ott%202021/FILE_EXCEL%20Pomante%20(7-8%20ott%20202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gopo/Desktop/Cartelle/BACK-UP%2010%20DICEMBRE%202007/Powerpoint/Lucidi/DB/2021/File%20Excel%20Pomante%20(ELABORATO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Naive%20Strategy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id"/>
      <sheetName val="Constit ACWI"/>
      <sheetName val="Price versus TR"/>
      <sheetName val="ACWI_holdings (1)"/>
      <sheetName val="Av Ret"/>
      <sheetName val="Volat1"/>
      <sheetName val="Volat2"/>
      <sheetName val="Volat3"/>
      <sheetName val="Risk-Ret Comb"/>
      <sheetName val="CORREL"/>
      <sheetName val="Time Series"/>
      <sheetName val="Hedg Eq USA"/>
      <sheetName val="Hedg Bond Global"/>
      <sheetName val="VaR"/>
      <sheetName val="Naive Strategy"/>
      <sheetName val="Port Naive"/>
      <sheetName val="METAPORTFOLIO EXAMPLE"/>
      <sheetName val="Dati Durat e Av Ytm"/>
      <sheetName val="Mark opt"/>
      <sheetName val="Eff Front"/>
      <sheetName val="Eff Port Comp"/>
      <sheetName val="Mark abs"/>
      <sheetName val="Mark infra optim"/>
      <sheetName val="Eff Front versus infraGr"/>
      <sheetName val="InfraGr Port Comp"/>
      <sheetName val="MC Sim"/>
      <sheetName val="Sim MC1 n MKT"/>
      <sheetName val="BL"/>
      <sheetName val="Port Selection"/>
      <sheetName val="Tactical Optim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 refreshError="1"/>
      <sheetData sheetId="24" refreshError="1"/>
      <sheetData sheetId="25"/>
      <sheetData sheetId="26"/>
      <sheetData sheetId="27"/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IGLIA1"/>
      <sheetName val="Constit ACWI"/>
      <sheetName val="ACWI ISHARES"/>
      <sheetName val="Price versus Total Return"/>
      <sheetName val="Rend Medio"/>
      <sheetName val="Volat"/>
      <sheetName val="VOLAT2"/>
      <sheetName val="RISK - REND"/>
      <sheetName val="Serie Storiche"/>
      <sheetName val="Copertura Obbl Globale"/>
      <sheetName val="Copertura Az.rio USA"/>
      <sheetName val="Dati Durat e Rend Medio"/>
      <sheetName val="VaR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IGLIA1"/>
      <sheetName val="Constituents ACWI"/>
      <sheetName val="TR versus PRICE"/>
      <sheetName val="ETF ACWI"/>
      <sheetName val="Dati Durat e Av Ytm"/>
      <sheetName val="Rend Medio"/>
      <sheetName val="Gr Volatilità 1"/>
      <sheetName val="Gr Volatilità 2"/>
      <sheetName val="Gr Volatilità 3"/>
      <sheetName val="Gr. Correl"/>
      <sheetName val="Time Series"/>
      <sheetName val="Azionari settoriali"/>
      <sheetName val="VaR"/>
      <sheetName val="Copertura Az.rio USA"/>
      <sheetName val="Copertura Obbl Globale"/>
      <sheetName val="Naive Strategy"/>
      <sheetName val="Port Naive"/>
      <sheetName val="METAPORTAFOGLIO ESEMPIO"/>
      <sheetName val="Mark opt"/>
      <sheetName val="Port Mark"/>
      <sheetName val="Mark infra optim"/>
      <sheetName val="Port Mark Infra"/>
      <sheetName val="BL"/>
      <sheetName val="Correzione Tattic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aive Strategy"/>
    </sheetNames>
    <sheetDataSet>
      <sheetData sheetId="0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M2434"/>
  <sheetViews>
    <sheetView showGridLines="0" zoomScaleNormal="100" workbookViewId="0">
      <selection activeCell="A3" sqref="A3"/>
    </sheetView>
  </sheetViews>
  <sheetFormatPr defaultColWidth="9.1796875" defaultRowHeight="13.5"/>
  <cols>
    <col min="1" max="1" width="18.1796875" style="87" bestFit="1" customWidth="1"/>
    <col min="2" max="2" width="16.453125" style="87" bestFit="1" customWidth="1"/>
    <col min="3" max="3" width="34.81640625" style="87" bestFit="1" customWidth="1"/>
    <col min="4" max="6" width="13.1796875" style="87" customWidth="1"/>
    <col min="7" max="7" width="16.54296875" style="87" bestFit="1" customWidth="1"/>
    <col min="8" max="8" width="8" style="87" customWidth="1"/>
    <col min="9" max="9" width="8" style="94" bestFit="1" customWidth="1"/>
    <col min="10" max="10" width="9.1796875" style="87"/>
    <col min="11" max="11" width="25.453125" style="87" bestFit="1" customWidth="1"/>
    <col min="12" max="12" width="13.54296875" style="94" bestFit="1" customWidth="1"/>
    <col min="13" max="16384" width="9.1796875" style="87"/>
  </cols>
  <sheetData>
    <row r="1" spans="1:12" ht="25" customHeight="1">
      <c r="A1" s="305" t="s">
        <v>9849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</row>
    <row r="2" spans="1:12">
      <c r="A2" s="88" t="s">
        <v>43</v>
      </c>
      <c r="B2" s="88" t="s">
        <v>44</v>
      </c>
      <c r="C2" s="88" t="s">
        <v>45</v>
      </c>
      <c r="D2" s="88" t="s">
        <v>46</v>
      </c>
      <c r="E2" s="88" t="s">
        <v>47</v>
      </c>
      <c r="F2" s="88" t="s">
        <v>48</v>
      </c>
      <c r="G2" s="88" t="s">
        <v>49</v>
      </c>
      <c r="H2" s="88" t="s">
        <v>50</v>
      </c>
      <c r="I2" s="89" t="s">
        <v>51</v>
      </c>
      <c r="K2" s="90" t="s">
        <v>52</v>
      </c>
      <c r="L2" s="91">
        <v>100</v>
      </c>
    </row>
    <row r="3" spans="1:12">
      <c r="A3" s="92" t="s">
        <v>53</v>
      </c>
      <c r="B3" s="92" t="s">
        <v>54</v>
      </c>
      <c r="C3" s="92" t="s">
        <v>55</v>
      </c>
      <c r="D3" s="92" t="s">
        <v>56</v>
      </c>
      <c r="E3" s="92" t="s">
        <v>57</v>
      </c>
      <c r="F3" s="92" t="s">
        <v>58</v>
      </c>
      <c r="G3" s="92" t="s">
        <v>59</v>
      </c>
      <c r="H3" s="92" t="s">
        <v>60</v>
      </c>
      <c r="I3" s="93">
        <v>1.7623982376017622</v>
      </c>
      <c r="K3" s="92" t="s">
        <v>56</v>
      </c>
      <c r="L3" s="93">
        <v>12.649187350812639</v>
      </c>
    </row>
    <row r="4" spans="1:12">
      <c r="A4" s="92" t="s">
        <v>61</v>
      </c>
      <c r="B4" s="92" t="s">
        <v>62</v>
      </c>
      <c r="C4" s="92" t="s">
        <v>63</v>
      </c>
      <c r="D4" s="92" t="s">
        <v>64</v>
      </c>
      <c r="E4" s="92" t="s">
        <v>64</v>
      </c>
      <c r="F4" s="92" t="s">
        <v>65</v>
      </c>
      <c r="G4" s="92" t="s">
        <v>59</v>
      </c>
      <c r="H4" s="92" t="s">
        <v>60</v>
      </c>
      <c r="I4" s="93">
        <v>1.4738985261014736</v>
      </c>
      <c r="K4" s="92" t="s">
        <v>64</v>
      </c>
      <c r="L4" s="93">
        <v>11.965988034011961</v>
      </c>
    </row>
    <row r="5" spans="1:12">
      <c r="A5" s="92" t="s">
        <v>66</v>
      </c>
      <c r="B5" s="92" t="s">
        <v>67</v>
      </c>
      <c r="C5" s="92" t="s">
        <v>68</v>
      </c>
      <c r="D5" s="92" t="s">
        <v>56</v>
      </c>
      <c r="E5" s="92" t="s">
        <v>69</v>
      </c>
      <c r="F5" s="92" t="s">
        <v>70</v>
      </c>
      <c r="G5" s="92" t="s">
        <v>59</v>
      </c>
      <c r="H5" s="92" t="s">
        <v>60</v>
      </c>
      <c r="I5" s="93">
        <v>0.83869916130083855</v>
      </c>
      <c r="K5" s="92" t="s">
        <v>71</v>
      </c>
      <c r="L5" s="93">
        <v>10.000189999809992</v>
      </c>
    </row>
    <row r="6" spans="1:12">
      <c r="A6" s="92" t="s">
        <v>72</v>
      </c>
      <c r="B6" s="92" t="s">
        <v>73</v>
      </c>
      <c r="C6" s="92" t="s">
        <v>74</v>
      </c>
      <c r="D6" s="92" t="s">
        <v>56</v>
      </c>
      <c r="E6" s="92" t="s">
        <v>69</v>
      </c>
      <c r="F6" s="92" t="s">
        <v>75</v>
      </c>
      <c r="G6" s="92" t="s">
        <v>59</v>
      </c>
      <c r="H6" s="92" t="s">
        <v>60</v>
      </c>
      <c r="I6" s="93">
        <v>0.82339917660082329</v>
      </c>
      <c r="K6" s="92" t="s">
        <v>76</v>
      </c>
      <c r="L6" s="93">
        <v>10.595589404410598</v>
      </c>
    </row>
    <row r="7" spans="1:12">
      <c r="A7" s="92" t="s">
        <v>77</v>
      </c>
      <c r="B7" s="92" t="s">
        <v>78</v>
      </c>
      <c r="C7" s="92" t="s">
        <v>79</v>
      </c>
      <c r="D7" s="92" t="s">
        <v>64</v>
      </c>
      <c r="E7" s="92" t="s">
        <v>64</v>
      </c>
      <c r="F7" s="92" t="s">
        <v>65</v>
      </c>
      <c r="G7" s="92" t="s">
        <v>59</v>
      </c>
      <c r="H7" s="92" t="s">
        <v>60</v>
      </c>
      <c r="I7" s="93">
        <v>0.76599923400076586</v>
      </c>
      <c r="K7" s="92" t="s">
        <v>80</v>
      </c>
      <c r="L7" s="93">
        <v>4.4723955276044665</v>
      </c>
    </row>
    <row r="8" spans="1:12">
      <c r="A8" s="92" t="s">
        <v>81</v>
      </c>
      <c r="B8" s="92" t="s">
        <v>82</v>
      </c>
      <c r="C8" s="92" t="s">
        <v>83</v>
      </c>
      <c r="D8" s="92" t="s">
        <v>71</v>
      </c>
      <c r="E8" s="92" t="s">
        <v>84</v>
      </c>
      <c r="F8" s="92" t="s">
        <v>85</v>
      </c>
      <c r="G8" s="92" t="s">
        <v>86</v>
      </c>
      <c r="H8" s="92" t="s">
        <v>87</v>
      </c>
      <c r="I8" s="93">
        <v>0.70989929010070973</v>
      </c>
      <c r="K8" s="92" t="s">
        <v>88</v>
      </c>
      <c r="L8" s="93">
        <v>8.7224912775087198</v>
      </c>
    </row>
    <row r="9" spans="1:12">
      <c r="A9" s="92" t="s">
        <v>89</v>
      </c>
      <c r="B9" s="92" t="s">
        <v>90</v>
      </c>
      <c r="C9" s="92" t="s">
        <v>91</v>
      </c>
      <c r="D9" s="92" t="s">
        <v>76</v>
      </c>
      <c r="E9" s="92" t="s">
        <v>92</v>
      </c>
      <c r="F9" s="92" t="s">
        <v>93</v>
      </c>
      <c r="G9" s="92" t="s">
        <v>59</v>
      </c>
      <c r="H9" s="92" t="s">
        <v>60</v>
      </c>
      <c r="I9" s="93">
        <v>0.70769929230070761</v>
      </c>
      <c r="K9" s="92" t="s">
        <v>94</v>
      </c>
      <c r="L9" s="93">
        <v>19.379880620119383</v>
      </c>
    </row>
    <row r="10" spans="1:12">
      <c r="A10" s="92" t="s">
        <v>95</v>
      </c>
      <c r="B10" s="92" t="s">
        <v>96</v>
      </c>
      <c r="C10" s="92" t="s">
        <v>97</v>
      </c>
      <c r="D10" s="92" t="s">
        <v>71</v>
      </c>
      <c r="E10" s="92" t="s">
        <v>98</v>
      </c>
      <c r="F10" s="92" t="s">
        <v>99</v>
      </c>
      <c r="G10" s="92" t="s">
        <v>59</v>
      </c>
      <c r="H10" s="92" t="s">
        <v>60</v>
      </c>
      <c r="I10" s="93">
        <v>0.65019934980065008</v>
      </c>
      <c r="K10" s="92" t="s">
        <v>100</v>
      </c>
      <c r="L10" s="93">
        <v>8.2897917102082914</v>
      </c>
    </row>
    <row r="11" spans="1:12">
      <c r="A11" s="92" t="s">
        <v>101</v>
      </c>
      <c r="B11" s="92" t="s">
        <v>102</v>
      </c>
      <c r="C11" s="92" t="s">
        <v>103</v>
      </c>
      <c r="D11" s="92" t="s">
        <v>80</v>
      </c>
      <c r="E11" s="92" t="s">
        <v>80</v>
      </c>
      <c r="F11" s="92" t="s">
        <v>104</v>
      </c>
      <c r="G11" s="92" t="s">
        <v>59</v>
      </c>
      <c r="H11" s="92" t="s">
        <v>60</v>
      </c>
      <c r="I11" s="93">
        <v>0.63529936470063519</v>
      </c>
      <c r="K11" s="92" t="s">
        <v>105</v>
      </c>
      <c r="L11" s="93">
        <v>10.288389711610295</v>
      </c>
    </row>
    <row r="12" spans="1:12">
      <c r="A12" s="92" t="s">
        <v>106</v>
      </c>
      <c r="B12" s="92" t="s">
        <v>107</v>
      </c>
      <c r="C12" s="92" t="s">
        <v>108</v>
      </c>
      <c r="D12" s="92" t="s">
        <v>88</v>
      </c>
      <c r="E12" s="92" t="s">
        <v>109</v>
      </c>
      <c r="F12" s="92" t="s">
        <v>110</v>
      </c>
      <c r="G12" s="92" t="s">
        <v>59</v>
      </c>
      <c r="H12" s="92" t="s">
        <v>60</v>
      </c>
      <c r="I12" s="93">
        <v>0.62499937500062486</v>
      </c>
      <c r="K12" s="92" t="s">
        <v>111</v>
      </c>
      <c r="L12" s="93">
        <v>3.6360963639036372</v>
      </c>
    </row>
    <row r="13" spans="1:12">
      <c r="A13" s="92" t="s">
        <v>112</v>
      </c>
      <c r="B13" s="92" t="s">
        <v>113</v>
      </c>
      <c r="C13" s="92" t="s">
        <v>114</v>
      </c>
      <c r="D13" s="92" t="s">
        <v>88</v>
      </c>
      <c r="E13" s="92" t="s">
        <v>109</v>
      </c>
      <c r="F13" s="92" t="s">
        <v>110</v>
      </c>
      <c r="G13" s="92" t="s">
        <v>59</v>
      </c>
      <c r="H13" s="92" t="s">
        <v>60</v>
      </c>
      <c r="I13" s="93">
        <v>0.57689942310057674</v>
      </c>
    </row>
    <row r="14" spans="1:12">
      <c r="A14" s="92" t="s">
        <v>115</v>
      </c>
      <c r="B14" s="92" t="s">
        <v>116</v>
      </c>
      <c r="C14" s="92" t="s">
        <v>117</v>
      </c>
      <c r="D14" s="92" t="s">
        <v>94</v>
      </c>
      <c r="E14" s="92" t="s">
        <v>118</v>
      </c>
      <c r="F14" s="92" t="s">
        <v>119</v>
      </c>
      <c r="G14" s="92" t="s">
        <v>120</v>
      </c>
      <c r="H14" s="92" t="s">
        <v>121</v>
      </c>
      <c r="I14" s="93">
        <v>0.55479944520055469</v>
      </c>
      <c r="K14" s="90" t="s">
        <v>122</v>
      </c>
      <c r="L14" s="91">
        <v>100</v>
      </c>
    </row>
    <row r="15" spans="1:12">
      <c r="A15" s="92" t="s">
        <v>123</v>
      </c>
      <c r="B15" s="92" t="s">
        <v>124</v>
      </c>
      <c r="C15" s="92" t="s">
        <v>125</v>
      </c>
      <c r="D15" s="92" t="s">
        <v>56</v>
      </c>
      <c r="E15" s="92" t="s">
        <v>69</v>
      </c>
      <c r="F15" s="92" t="s">
        <v>126</v>
      </c>
      <c r="G15" s="92" t="s">
        <v>59</v>
      </c>
      <c r="H15" s="92" t="s">
        <v>60</v>
      </c>
      <c r="I15" s="93">
        <v>0.55079944920055068</v>
      </c>
      <c r="K15" s="92" t="s">
        <v>60</v>
      </c>
      <c r="L15" s="93">
        <v>45.45395454604548</v>
      </c>
    </row>
    <row r="16" spans="1:12">
      <c r="A16" s="92" t="s">
        <v>127</v>
      </c>
      <c r="B16" s="92" t="s">
        <v>128</v>
      </c>
      <c r="C16" s="92" t="s">
        <v>129</v>
      </c>
      <c r="D16" s="92" t="s">
        <v>94</v>
      </c>
      <c r="E16" s="92" t="s">
        <v>118</v>
      </c>
      <c r="F16" s="92" t="s">
        <v>119</v>
      </c>
      <c r="G16" s="92" t="s">
        <v>59</v>
      </c>
      <c r="H16" s="92" t="s">
        <v>60</v>
      </c>
      <c r="I16" s="93">
        <v>0.54999945000054995</v>
      </c>
      <c r="K16" s="92" t="s">
        <v>87</v>
      </c>
      <c r="L16" s="93">
        <v>3.0821969178030817</v>
      </c>
    </row>
    <row r="17" spans="1:12">
      <c r="A17" s="92" t="s">
        <v>130</v>
      </c>
      <c r="B17" s="92" t="s">
        <v>131</v>
      </c>
      <c r="C17" s="92" t="s">
        <v>132</v>
      </c>
      <c r="D17" s="92" t="s">
        <v>94</v>
      </c>
      <c r="E17" s="92" t="s">
        <v>133</v>
      </c>
      <c r="F17" s="92" t="s">
        <v>134</v>
      </c>
      <c r="G17" s="92" t="s">
        <v>59</v>
      </c>
      <c r="H17" s="92" t="s">
        <v>60</v>
      </c>
      <c r="I17" s="93">
        <v>0.53619946380053618</v>
      </c>
      <c r="K17" s="92" t="s">
        <v>121</v>
      </c>
      <c r="L17" s="93">
        <v>8.3612916387083569</v>
      </c>
    </row>
    <row r="18" spans="1:12">
      <c r="A18" s="92" t="s">
        <v>135</v>
      </c>
      <c r="B18" s="92" t="s">
        <v>136</v>
      </c>
      <c r="C18" s="92" t="s">
        <v>137</v>
      </c>
      <c r="D18" s="92" t="s">
        <v>64</v>
      </c>
      <c r="E18" s="92" t="s">
        <v>64</v>
      </c>
      <c r="F18" s="92" t="s">
        <v>65</v>
      </c>
      <c r="G18" s="92" t="s">
        <v>120</v>
      </c>
      <c r="H18" s="92" t="s">
        <v>121</v>
      </c>
      <c r="I18" s="93">
        <v>0.52219947780052212</v>
      </c>
      <c r="K18" s="92" t="s">
        <v>138</v>
      </c>
      <c r="L18" s="93">
        <v>3.1774968225031772</v>
      </c>
    </row>
    <row r="19" spans="1:12">
      <c r="A19" s="92" t="s">
        <v>139</v>
      </c>
      <c r="B19" s="92" t="s">
        <v>140</v>
      </c>
      <c r="C19" s="92" t="s">
        <v>141</v>
      </c>
      <c r="D19" s="92" t="s">
        <v>71</v>
      </c>
      <c r="E19" s="92" t="s">
        <v>84</v>
      </c>
      <c r="F19" s="92" t="s">
        <v>142</v>
      </c>
      <c r="G19" s="92" t="s">
        <v>59</v>
      </c>
      <c r="H19" s="92" t="s">
        <v>60</v>
      </c>
      <c r="I19" s="93">
        <v>0.51409948590051402</v>
      </c>
      <c r="K19" s="92" t="s">
        <v>143</v>
      </c>
      <c r="L19" s="93">
        <v>10.393389606610391</v>
      </c>
    </row>
    <row r="20" spans="1:12">
      <c r="A20" s="92" t="s">
        <v>144</v>
      </c>
      <c r="B20" s="92" t="s">
        <v>145</v>
      </c>
      <c r="C20" s="92" t="s">
        <v>146</v>
      </c>
      <c r="D20" s="92" t="s">
        <v>71</v>
      </c>
      <c r="E20" s="92" t="s">
        <v>84</v>
      </c>
      <c r="F20" s="92" t="s">
        <v>147</v>
      </c>
      <c r="G20" s="92" t="s">
        <v>59</v>
      </c>
      <c r="H20" s="92" t="s">
        <v>60</v>
      </c>
      <c r="I20" s="93">
        <v>0.50589949410050583</v>
      </c>
      <c r="K20" s="92" t="s">
        <v>148</v>
      </c>
      <c r="L20" s="93">
        <v>1.9608980391019599</v>
      </c>
    </row>
    <row r="21" spans="1:12">
      <c r="A21" s="92" t="s">
        <v>149</v>
      </c>
      <c r="B21" s="92" t="s">
        <v>150</v>
      </c>
      <c r="C21" s="92" t="s">
        <v>151</v>
      </c>
      <c r="D21" s="92" t="s">
        <v>56</v>
      </c>
      <c r="E21" s="92" t="s">
        <v>152</v>
      </c>
      <c r="F21" s="92" t="s">
        <v>152</v>
      </c>
      <c r="G21" s="92" t="s">
        <v>59</v>
      </c>
      <c r="H21" s="92" t="s">
        <v>60</v>
      </c>
      <c r="I21" s="93">
        <v>0.49459950540049452</v>
      </c>
      <c r="K21" s="92" t="s">
        <v>153</v>
      </c>
      <c r="L21" s="93">
        <v>7.8851921148078858</v>
      </c>
    </row>
    <row r="22" spans="1:12">
      <c r="A22" s="92" t="s">
        <v>154</v>
      </c>
      <c r="B22" s="92" t="s">
        <v>155</v>
      </c>
      <c r="C22" s="92" t="s">
        <v>156</v>
      </c>
      <c r="D22" s="92" t="s">
        <v>80</v>
      </c>
      <c r="E22" s="92" t="s">
        <v>80</v>
      </c>
      <c r="F22" s="92" t="s">
        <v>157</v>
      </c>
      <c r="G22" s="92" t="s">
        <v>120</v>
      </c>
      <c r="H22" s="92" t="s">
        <v>121</v>
      </c>
      <c r="I22" s="93">
        <v>0.48189951810048182</v>
      </c>
      <c r="K22" s="92" t="s">
        <v>158</v>
      </c>
      <c r="L22" s="93">
        <v>4.4735955264044742</v>
      </c>
    </row>
    <row r="23" spans="1:12">
      <c r="A23" s="92" t="s">
        <v>159</v>
      </c>
      <c r="B23" s="92" t="s">
        <v>160</v>
      </c>
      <c r="C23" s="92" t="s">
        <v>161</v>
      </c>
      <c r="D23" s="92" t="s">
        <v>64</v>
      </c>
      <c r="E23" s="92" t="s">
        <v>64</v>
      </c>
      <c r="F23" s="92" t="s">
        <v>65</v>
      </c>
      <c r="G23" s="92" t="s">
        <v>120</v>
      </c>
      <c r="H23" s="92" t="s">
        <v>121</v>
      </c>
      <c r="I23" s="93">
        <v>0.46319953680046316</v>
      </c>
      <c r="K23" s="92" t="s">
        <v>162</v>
      </c>
      <c r="L23" s="93">
        <v>0.77529922470077528</v>
      </c>
    </row>
    <row r="24" spans="1:12">
      <c r="A24" s="92" t="s">
        <v>163</v>
      </c>
      <c r="B24" s="92" t="s">
        <v>164</v>
      </c>
      <c r="C24" s="92" t="s">
        <v>165</v>
      </c>
      <c r="D24" s="92" t="s">
        <v>88</v>
      </c>
      <c r="E24" s="92" t="s">
        <v>109</v>
      </c>
      <c r="F24" s="92" t="s">
        <v>110</v>
      </c>
      <c r="G24" s="92" t="s">
        <v>86</v>
      </c>
      <c r="H24" s="92" t="s">
        <v>87</v>
      </c>
      <c r="I24" s="93">
        <v>0.44749955250044743</v>
      </c>
      <c r="K24" s="92" t="s">
        <v>166</v>
      </c>
      <c r="L24" s="93">
        <v>1.4559985440014571</v>
      </c>
    </row>
    <row r="25" spans="1:12">
      <c r="A25" s="92" t="s">
        <v>167</v>
      </c>
      <c r="B25" s="92" t="s">
        <v>168</v>
      </c>
      <c r="C25" s="92" t="s">
        <v>169</v>
      </c>
      <c r="D25" s="92" t="s">
        <v>100</v>
      </c>
      <c r="E25" s="92" t="s">
        <v>100</v>
      </c>
      <c r="F25" s="92" t="s">
        <v>170</v>
      </c>
      <c r="G25" s="92" t="s">
        <v>171</v>
      </c>
      <c r="H25" s="92" t="s">
        <v>138</v>
      </c>
      <c r="I25" s="93">
        <v>0.43899956100043896</v>
      </c>
      <c r="K25" s="92" t="s">
        <v>172</v>
      </c>
      <c r="L25" s="93">
        <v>3.4788965211034819</v>
      </c>
    </row>
    <row r="26" spans="1:12">
      <c r="A26" s="92" t="s">
        <v>173</v>
      </c>
      <c r="B26" s="92" t="s">
        <v>174</v>
      </c>
      <c r="C26" s="92" t="s">
        <v>175</v>
      </c>
      <c r="D26" s="92" t="s">
        <v>88</v>
      </c>
      <c r="E26" s="92" t="s">
        <v>109</v>
      </c>
      <c r="F26" s="92" t="s">
        <v>110</v>
      </c>
      <c r="G26" s="92" t="s">
        <v>86</v>
      </c>
      <c r="H26" s="92" t="s">
        <v>87</v>
      </c>
      <c r="I26" s="93">
        <v>0.43049956950043045</v>
      </c>
      <c r="K26" s="92" t="s">
        <v>176</v>
      </c>
      <c r="L26" s="93">
        <v>0.41699958300041695</v>
      </c>
    </row>
    <row r="27" spans="1:12">
      <c r="A27" s="92" t="s">
        <v>177</v>
      </c>
      <c r="B27" s="92" t="s">
        <v>178</v>
      </c>
      <c r="C27" s="92" t="s">
        <v>179</v>
      </c>
      <c r="D27" s="92" t="s">
        <v>64</v>
      </c>
      <c r="E27" s="92" t="s">
        <v>64</v>
      </c>
      <c r="F27" s="92" t="s">
        <v>65</v>
      </c>
      <c r="G27" s="92" t="s">
        <v>180</v>
      </c>
      <c r="H27" s="92" t="s">
        <v>143</v>
      </c>
      <c r="I27" s="93">
        <v>0.41779958220041774</v>
      </c>
      <c r="K27" s="92" t="s">
        <v>181</v>
      </c>
      <c r="L27" s="93">
        <v>2.0534979465020529</v>
      </c>
    </row>
    <row r="28" spans="1:12">
      <c r="A28" s="92" t="s">
        <v>182</v>
      </c>
      <c r="B28" s="92" t="s">
        <v>183</v>
      </c>
      <c r="C28" s="92" t="s">
        <v>184</v>
      </c>
      <c r="D28" s="92" t="s">
        <v>56</v>
      </c>
      <c r="E28" s="92" t="s">
        <v>152</v>
      </c>
      <c r="F28" s="92" t="s">
        <v>152</v>
      </c>
      <c r="G28" s="92" t="s">
        <v>185</v>
      </c>
      <c r="H28" s="92" t="s">
        <v>148</v>
      </c>
      <c r="I28" s="93">
        <v>0.41739958260041732</v>
      </c>
      <c r="K28" s="92" t="s">
        <v>186</v>
      </c>
      <c r="L28" s="93">
        <v>0.58759941240058777</v>
      </c>
    </row>
    <row r="29" spans="1:12">
      <c r="A29" s="92" t="s">
        <v>187</v>
      </c>
      <c r="B29" s="92" t="s">
        <v>188</v>
      </c>
      <c r="C29" s="92" t="s">
        <v>189</v>
      </c>
      <c r="D29" s="92" t="s">
        <v>56</v>
      </c>
      <c r="E29" s="92" t="s">
        <v>69</v>
      </c>
      <c r="F29" s="92" t="s">
        <v>70</v>
      </c>
      <c r="G29" s="92" t="s">
        <v>59</v>
      </c>
      <c r="H29" s="92" t="s">
        <v>60</v>
      </c>
      <c r="I29" s="93">
        <v>0.41509958490041504</v>
      </c>
      <c r="K29" s="92" t="s">
        <v>190</v>
      </c>
      <c r="L29" s="93">
        <v>0.22819977180022818</v>
      </c>
    </row>
    <row r="30" spans="1:12">
      <c r="A30" s="92" t="s">
        <v>191</v>
      </c>
      <c r="B30" s="92" t="s">
        <v>192</v>
      </c>
      <c r="C30" s="92" t="s">
        <v>193</v>
      </c>
      <c r="D30" s="92" t="s">
        <v>88</v>
      </c>
      <c r="E30" s="92" t="s">
        <v>109</v>
      </c>
      <c r="F30" s="92" t="s">
        <v>110</v>
      </c>
      <c r="G30" s="92" t="s">
        <v>59</v>
      </c>
      <c r="H30" s="92" t="s">
        <v>60</v>
      </c>
      <c r="I30" s="93">
        <v>0.41209958790041207</v>
      </c>
      <c r="K30" s="92" t="s">
        <v>194</v>
      </c>
      <c r="L30" s="93">
        <v>1.203298796701203</v>
      </c>
    </row>
    <row r="31" spans="1:12">
      <c r="A31" s="92" t="s">
        <v>195</v>
      </c>
      <c r="B31" s="92" t="s">
        <v>196</v>
      </c>
      <c r="C31" s="92" t="s">
        <v>197</v>
      </c>
      <c r="D31" s="92" t="s">
        <v>105</v>
      </c>
      <c r="E31" s="92" t="s">
        <v>198</v>
      </c>
      <c r="F31" s="92" t="s">
        <v>199</v>
      </c>
      <c r="G31" s="92" t="s">
        <v>200</v>
      </c>
      <c r="H31" s="92" t="s">
        <v>153</v>
      </c>
      <c r="I31" s="93">
        <v>0.40069959930040067</v>
      </c>
      <c r="K31" s="92" t="s">
        <v>201</v>
      </c>
      <c r="L31" s="93">
        <v>0.36889963110036883</v>
      </c>
    </row>
    <row r="32" spans="1:12">
      <c r="A32" s="92" t="s">
        <v>202</v>
      </c>
      <c r="B32" s="92" t="s">
        <v>203</v>
      </c>
      <c r="C32" s="92" t="s">
        <v>204</v>
      </c>
      <c r="D32" s="92" t="s">
        <v>88</v>
      </c>
      <c r="E32" s="92" t="s">
        <v>109</v>
      </c>
      <c r="F32" s="92" t="s">
        <v>110</v>
      </c>
      <c r="G32" s="92" t="s">
        <v>120</v>
      </c>
      <c r="H32" s="92" t="s">
        <v>121</v>
      </c>
      <c r="I32" s="93">
        <v>0.39399960600039396</v>
      </c>
      <c r="K32" s="92" t="s">
        <v>205</v>
      </c>
      <c r="L32" s="93">
        <v>1.0276989723010275</v>
      </c>
    </row>
    <row r="33" spans="1:12">
      <c r="A33" s="92" t="s">
        <v>206</v>
      </c>
      <c r="B33" s="92" t="s">
        <v>207</v>
      </c>
      <c r="C33" s="92" t="s">
        <v>208</v>
      </c>
      <c r="D33" s="92" t="s">
        <v>71</v>
      </c>
      <c r="E33" s="92" t="s">
        <v>209</v>
      </c>
      <c r="F33" s="92" t="s">
        <v>209</v>
      </c>
      <c r="G33" s="92" t="s">
        <v>59</v>
      </c>
      <c r="H33" s="92" t="s">
        <v>60</v>
      </c>
      <c r="I33" s="93">
        <v>0.39249960750039248</v>
      </c>
      <c r="K33" s="92" t="s">
        <v>210</v>
      </c>
      <c r="L33" s="93">
        <v>0.88839911160088858</v>
      </c>
    </row>
    <row r="34" spans="1:12">
      <c r="A34" s="92" t="s">
        <v>211</v>
      </c>
      <c r="B34" s="92" t="s">
        <v>212</v>
      </c>
      <c r="C34" s="92" t="s">
        <v>213</v>
      </c>
      <c r="D34" s="92" t="s">
        <v>56</v>
      </c>
      <c r="E34" s="92" t="s">
        <v>57</v>
      </c>
      <c r="F34" s="92" t="s">
        <v>214</v>
      </c>
      <c r="G34" s="92" t="s">
        <v>59</v>
      </c>
      <c r="H34" s="92" t="s">
        <v>60</v>
      </c>
      <c r="I34" s="93">
        <v>0.38319961680038311</v>
      </c>
      <c r="K34" s="92" t="s">
        <v>215</v>
      </c>
      <c r="L34" s="93">
        <v>0.64699935300064693</v>
      </c>
    </row>
    <row r="35" spans="1:12">
      <c r="A35" s="92" t="s">
        <v>216</v>
      </c>
      <c r="B35" s="92" t="s">
        <v>217</v>
      </c>
      <c r="C35" s="92" t="s">
        <v>218</v>
      </c>
      <c r="D35" s="92" t="s">
        <v>80</v>
      </c>
      <c r="E35" s="92" t="s">
        <v>80</v>
      </c>
      <c r="F35" s="92" t="s">
        <v>104</v>
      </c>
      <c r="G35" s="92" t="s">
        <v>59</v>
      </c>
      <c r="H35" s="92" t="s">
        <v>60</v>
      </c>
      <c r="I35" s="93">
        <v>0.37809962190037805</v>
      </c>
      <c r="K35" s="92" t="s">
        <v>219</v>
      </c>
      <c r="L35" s="93">
        <v>0.34719965280034715</v>
      </c>
    </row>
    <row r="36" spans="1:12">
      <c r="A36" s="92" t="s">
        <v>220</v>
      </c>
      <c r="B36" s="92" t="s">
        <v>221</v>
      </c>
      <c r="C36" s="92" t="s">
        <v>222</v>
      </c>
      <c r="D36" s="92" t="s">
        <v>64</v>
      </c>
      <c r="E36" s="92" t="s">
        <v>64</v>
      </c>
      <c r="F36" s="92" t="s">
        <v>223</v>
      </c>
      <c r="G36" s="92" t="s">
        <v>59</v>
      </c>
      <c r="H36" s="92" t="s">
        <v>60</v>
      </c>
      <c r="I36" s="93">
        <v>0.36699963300036692</v>
      </c>
      <c r="K36" s="92" t="s">
        <v>224</v>
      </c>
      <c r="L36" s="93">
        <v>0.1312998687001313</v>
      </c>
    </row>
    <row r="37" spans="1:12">
      <c r="A37" s="92" t="s">
        <v>225</v>
      </c>
      <c r="B37" s="92" t="s">
        <v>226</v>
      </c>
      <c r="C37" s="92" t="s">
        <v>227</v>
      </c>
      <c r="D37" s="92" t="s">
        <v>56</v>
      </c>
      <c r="E37" s="92" t="s">
        <v>57</v>
      </c>
      <c r="F37" s="92" t="s">
        <v>214</v>
      </c>
      <c r="G37" s="92" t="s">
        <v>59</v>
      </c>
      <c r="H37" s="92" t="s">
        <v>60</v>
      </c>
      <c r="I37" s="93">
        <v>0.36539963460036534</v>
      </c>
      <c r="K37" s="92" t="s">
        <v>228</v>
      </c>
      <c r="L37" s="93">
        <v>0.43759956240043757</v>
      </c>
    </row>
    <row r="38" spans="1:12">
      <c r="A38" s="92" t="s">
        <v>229</v>
      </c>
      <c r="B38" s="92" t="s">
        <v>230</v>
      </c>
      <c r="C38" s="92" t="s">
        <v>231</v>
      </c>
      <c r="D38" s="92" t="s">
        <v>105</v>
      </c>
      <c r="E38" s="92" t="s">
        <v>232</v>
      </c>
      <c r="F38" s="92" t="s">
        <v>233</v>
      </c>
      <c r="G38" s="92" t="s">
        <v>59</v>
      </c>
      <c r="H38" s="92" t="s">
        <v>60</v>
      </c>
      <c r="I38" s="93">
        <v>0.35899964100035892</v>
      </c>
      <c r="K38" s="92" t="s">
        <v>234</v>
      </c>
      <c r="L38" s="93">
        <v>0.26769973230026767</v>
      </c>
    </row>
    <row r="39" spans="1:12">
      <c r="A39" s="92" t="s">
        <v>235</v>
      </c>
      <c r="B39" s="92" t="s">
        <v>236</v>
      </c>
      <c r="C39" s="92" t="s">
        <v>237</v>
      </c>
      <c r="D39" s="92" t="s">
        <v>71</v>
      </c>
      <c r="E39" s="92" t="s">
        <v>84</v>
      </c>
      <c r="F39" s="92" t="s">
        <v>142</v>
      </c>
      <c r="G39" s="92" t="s">
        <v>120</v>
      </c>
      <c r="H39" s="92" t="s">
        <v>121</v>
      </c>
      <c r="I39" s="93">
        <v>0.35159964840035157</v>
      </c>
      <c r="K39" s="92" t="s">
        <v>238</v>
      </c>
      <c r="L39" s="93">
        <v>0.17979982020017982</v>
      </c>
    </row>
    <row r="40" spans="1:12">
      <c r="A40" s="92" t="s">
        <v>239</v>
      </c>
      <c r="B40" s="92" t="s">
        <v>240</v>
      </c>
      <c r="C40" s="92" t="s">
        <v>241</v>
      </c>
      <c r="D40" s="92" t="s">
        <v>64</v>
      </c>
      <c r="E40" s="92" t="s">
        <v>64</v>
      </c>
      <c r="F40" s="92" t="s">
        <v>65</v>
      </c>
      <c r="G40" s="92" t="s">
        <v>120</v>
      </c>
      <c r="H40" s="92" t="s">
        <v>121</v>
      </c>
      <c r="I40" s="93">
        <v>0.35009964990035009</v>
      </c>
      <c r="K40" s="92" t="s">
        <v>242</v>
      </c>
      <c r="L40" s="93">
        <v>0.23629976370023623</v>
      </c>
    </row>
    <row r="41" spans="1:12">
      <c r="A41" s="92" t="s">
        <v>243</v>
      </c>
      <c r="B41" s="92" t="s">
        <v>244</v>
      </c>
      <c r="C41" s="92" t="s">
        <v>245</v>
      </c>
      <c r="D41" s="92" t="s">
        <v>64</v>
      </c>
      <c r="E41" s="92" t="s">
        <v>64</v>
      </c>
      <c r="F41" s="92" t="s">
        <v>65</v>
      </c>
      <c r="G41" s="92" t="s">
        <v>59</v>
      </c>
      <c r="H41" s="92" t="s">
        <v>60</v>
      </c>
      <c r="I41" s="93">
        <v>0.34989965010034985</v>
      </c>
      <c r="K41" s="92" t="s">
        <v>246</v>
      </c>
      <c r="L41" s="93">
        <v>4.3599956400043591E-2</v>
      </c>
    </row>
    <row r="42" spans="1:12">
      <c r="A42" s="92" t="s">
        <v>247</v>
      </c>
      <c r="B42" s="92" t="s">
        <v>248</v>
      </c>
      <c r="C42" s="92" t="s">
        <v>249</v>
      </c>
      <c r="D42" s="92" t="s">
        <v>71</v>
      </c>
      <c r="E42" s="92" t="s">
        <v>84</v>
      </c>
      <c r="F42" s="92" t="s">
        <v>147</v>
      </c>
      <c r="G42" s="92" t="s">
        <v>59</v>
      </c>
      <c r="H42" s="92" t="s">
        <v>60</v>
      </c>
      <c r="I42" s="93">
        <v>0.34909965090034906</v>
      </c>
      <c r="K42" s="92" t="s">
        <v>250</v>
      </c>
      <c r="L42" s="93">
        <v>0.18279981720018276</v>
      </c>
    </row>
    <row r="43" spans="1:12">
      <c r="A43" s="92" t="s">
        <v>251</v>
      </c>
      <c r="B43" s="92" t="s">
        <v>252</v>
      </c>
      <c r="C43" s="92" t="s">
        <v>253</v>
      </c>
      <c r="D43" s="92" t="s">
        <v>94</v>
      </c>
      <c r="E43" s="92" t="s">
        <v>133</v>
      </c>
      <c r="F43" s="92" t="s">
        <v>134</v>
      </c>
      <c r="G43" s="92" t="s">
        <v>59</v>
      </c>
      <c r="H43" s="92" t="s">
        <v>60</v>
      </c>
      <c r="I43" s="93">
        <v>0.34069965930034063</v>
      </c>
      <c r="K43" s="92" t="s">
        <v>254</v>
      </c>
      <c r="L43" s="93">
        <v>4.159995840004159E-2</v>
      </c>
    </row>
    <row r="44" spans="1:12">
      <c r="A44" s="92" t="s">
        <v>255</v>
      </c>
      <c r="B44" s="92" t="s">
        <v>256</v>
      </c>
      <c r="C44" s="92" t="s">
        <v>257</v>
      </c>
      <c r="D44" s="92" t="s">
        <v>88</v>
      </c>
      <c r="E44" s="92" t="s">
        <v>109</v>
      </c>
      <c r="F44" s="92" t="s">
        <v>110</v>
      </c>
      <c r="G44" s="92" t="s">
        <v>59</v>
      </c>
      <c r="H44" s="92" t="s">
        <v>60</v>
      </c>
      <c r="I44" s="93">
        <v>0.30879969120030876</v>
      </c>
      <c r="K44" s="92" t="s">
        <v>258</v>
      </c>
      <c r="L44" s="93">
        <v>4.5699954300045698E-2</v>
      </c>
    </row>
    <row r="45" spans="1:12">
      <c r="A45" s="92" t="s">
        <v>259</v>
      </c>
      <c r="B45" s="92" t="s">
        <v>260</v>
      </c>
      <c r="C45" s="92" t="s">
        <v>261</v>
      </c>
      <c r="D45" s="92" t="s">
        <v>88</v>
      </c>
      <c r="E45" s="92" t="s">
        <v>109</v>
      </c>
      <c r="F45" s="92" t="s">
        <v>110</v>
      </c>
      <c r="G45" s="92" t="s">
        <v>180</v>
      </c>
      <c r="H45" s="92" t="s">
        <v>143</v>
      </c>
      <c r="I45" s="93">
        <v>0.2981997018002982</v>
      </c>
      <c r="K45" s="92" t="s">
        <v>262</v>
      </c>
      <c r="L45" s="93">
        <v>4.3299956700043302E-2</v>
      </c>
    </row>
    <row r="46" spans="1:12">
      <c r="A46" s="92" t="s">
        <v>263</v>
      </c>
      <c r="B46" s="92" t="s">
        <v>264</v>
      </c>
      <c r="C46" s="92" t="s">
        <v>265</v>
      </c>
      <c r="D46" s="92" t="s">
        <v>64</v>
      </c>
      <c r="E46" s="92" t="s">
        <v>64</v>
      </c>
      <c r="F46" s="92" t="s">
        <v>65</v>
      </c>
      <c r="G46" s="92" t="s">
        <v>59</v>
      </c>
      <c r="H46" s="92" t="s">
        <v>60</v>
      </c>
      <c r="I46" s="93">
        <v>0.29729970270029726</v>
      </c>
      <c r="K46" s="92" t="s">
        <v>266</v>
      </c>
      <c r="L46" s="93">
        <v>1.8699981300018698E-2</v>
      </c>
    </row>
    <row r="47" spans="1:12">
      <c r="A47" s="92" t="s">
        <v>267</v>
      </c>
      <c r="B47" s="92" t="s">
        <v>268</v>
      </c>
      <c r="C47" s="92" t="s">
        <v>269</v>
      </c>
      <c r="D47" s="92" t="s">
        <v>94</v>
      </c>
      <c r="E47" s="92" t="s">
        <v>118</v>
      </c>
      <c r="F47" s="92" t="s">
        <v>119</v>
      </c>
      <c r="G47" s="92" t="s">
        <v>171</v>
      </c>
      <c r="H47" s="92" t="s">
        <v>138</v>
      </c>
      <c r="I47" s="93">
        <v>0.29169970830029168</v>
      </c>
      <c r="K47" s="92" t="s">
        <v>270</v>
      </c>
      <c r="L47" s="93">
        <v>9.7199902800097174E-2</v>
      </c>
    </row>
    <row r="48" spans="1:12">
      <c r="A48" s="92" t="s">
        <v>271</v>
      </c>
      <c r="B48" s="92" t="s">
        <v>272</v>
      </c>
      <c r="C48" s="92" t="s">
        <v>273</v>
      </c>
      <c r="D48" s="92" t="s">
        <v>76</v>
      </c>
      <c r="E48" s="92" t="s">
        <v>92</v>
      </c>
      <c r="F48" s="92" t="s">
        <v>93</v>
      </c>
      <c r="G48" s="92" t="s">
        <v>274</v>
      </c>
      <c r="H48" s="92" t="s">
        <v>143</v>
      </c>
      <c r="I48" s="93">
        <v>0.28869971130028865</v>
      </c>
      <c r="K48" s="92" t="s">
        <v>275</v>
      </c>
      <c r="L48" s="93">
        <v>7.399992600007399E-3</v>
      </c>
    </row>
    <row r="49" spans="1:12">
      <c r="A49" s="92" t="s">
        <v>276</v>
      </c>
      <c r="B49" s="92" t="s">
        <v>277</v>
      </c>
      <c r="C49" s="92" t="s">
        <v>278</v>
      </c>
      <c r="D49" s="92" t="s">
        <v>64</v>
      </c>
      <c r="E49" s="92" t="s">
        <v>64</v>
      </c>
      <c r="F49" s="92" t="s">
        <v>65</v>
      </c>
      <c r="G49" s="92" t="s">
        <v>120</v>
      </c>
      <c r="H49" s="92" t="s">
        <v>121</v>
      </c>
      <c r="I49" s="93">
        <v>0.28799971200028796</v>
      </c>
    </row>
    <row r="50" spans="1:12">
      <c r="A50" s="92" t="s">
        <v>279</v>
      </c>
      <c r="B50" s="92" t="s">
        <v>280</v>
      </c>
      <c r="C50" s="92" t="s">
        <v>281</v>
      </c>
      <c r="D50" s="92" t="s">
        <v>94</v>
      </c>
      <c r="E50" s="92" t="s">
        <v>118</v>
      </c>
      <c r="F50" s="92" t="s">
        <v>119</v>
      </c>
      <c r="G50" s="92" t="s">
        <v>282</v>
      </c>
      <c r="H50" s="92" t="s">
        <v>158</v>
      </c>
      <c r="I50" s="93">
        <v>0.28459971540028456</v>
      </c>
      <c r="K50" s="90" t="s">
        <v>283</v>
      </c>
      <c r="L50" s="91">
        <v>100</v>
      </c>
    </row>
    <row r="51" spans="1:12">
      <c r="A51" s="92" t="s">
        <v>284</v>
      </c>
      <c r="B51" s="92" t="s">
        <v>285</v>
      </c>
      <c r="C51" s="92" t="s">
        <v>286</v>
      </c>
      <c r="D51" s="92" t="s">
        <v>100</v>
      </c>
      <c r="E51" s="92" t="s">
        <v>100</v>
      </c>
      <c r="F51" s="92" t="s">
        <v>287</v>
      </c>
      <c r="G51" s="92" t="s">
        <v>274</v>
      </c>
      <c r="H51" s="92" t="s">
        <v>143</v>
      </c>
      <c r="I51" s="93">
        <v>0.28379971620028377</v>
      </c>
      <c r="K51" s="92" t="s">
        <v>59</v>
      </c>
      <c r="L51" s="93">
        <v>45.220354779645255</v>
      </c>
    </row>
    <row r="52" spans="1:12">
      <c r="A52" s="92" t="s">
        <v>288</v>
      </c>
      <c r="B52" s="92" t="s">
        <v>289</v>
      </c>
      <c r="C52" s="92" t="s">
        <v>290</v>
      </c>
      <c r="D52" s="92" t="s">
        <v>94</v>
      </c>
      <c r="E52" s="92" t="s">
        <v>133</v>
      </c>
      <c r="F52" s="92" t="s">
        <v>134</v>
      </c>
      <c r="G52" s="92" t="s">
        <v>59</v>
      </c>
      <c r="H52" s="92" t="s">
        <v>60</v>
      </c>
      <c r="I52" s="93">
        <v>0.28309971690028307</v>
      </c>
      <c r="K52" s="92" t="s">
        <v>86</v>
      </c>
      <c r="L52" s="93">
        <v>3.0821969178030817</v>
      </c>
    </row>
    <row r="53" spans="1:12">
      <c r="A53" s="92" t="s">
        <v>291</v>
      </c>
      <c r="B53" s="92" t="s">
        <v>292</v>
      </c>
      <c r="C53" s="92" t="s">
        <v>293</v>
      </c>
      <c r="D53" s="92" t="s">
        <v>100</v>
      </c>
      <c r="E53" s="92" t="s">
        <v>100</v>
      </c>
      <c r="F53" s="92" t="s">
        <v>170</v>
      </c>
      <c r="G53" s="92" t="s">
        <v>120</v>
      </c>
      <c r="H53" s="92" t="s">
        <v>121</v>
      </c>
      <c r="I53" s="93">
        <v>0.28069971930028065</v>
      </c>
      <c r="K53" s="92" t="s">
        <v>120</v>
      </c>
      <c r="L53" s="93">
        <v>8.3612916387083569</v>
      </c>
    </row>
    <row r="54" spans="1:12">
      <c r="A54" s="92" t="s">
        <v>294</v>
      </c>
      <c r="B54" s="92" t="s">
        <v>295</v>
      </c>
      <c r="C54" s="92" t="s">
        <v>296</v>
      </c>
      <c r="D54" s="92" t="s">
        <v>105</v>
      </c>
      <c r="E54" s="92" t="s">
        <v>297</v>
      </c>
      <c r="F54" s="92" t="s">
        <v>298</v>
      </c>
      <c r="G54" s="92" t="s">
        <v>59</v>
      </c>
      <c r="H54" s="92" t="s">
        <v>60</v>
      </c>
      <c r="I54" s="93">
        <v>0.26079973920026073</v>
      </c>
      <c r="K54" s="92" t="s">
        <v>171</v>
      </c>
      <c r="L54" s="93">
        <v>3.1774968225031772</v>
      </c>
    </row>
    <row r="55" spans="1:12">
      <c r="A55" s="92" t="s">
        <v>299</v>
      </c>
      <c r="B55" s="92" t="s">
        <v>300</v>
      </c>
      <c r="C55" s="92" t="s">
        <v>301</v>
      </c>
      <c r="D55" s="92" t="s">
        <v>105</v>
      </c>
      <c r="E55" s="92" t="s">
        <v>302</v>
      </c>
      <c r="F55" s="92" t="s">
        <v>302</v>
      </c>
      <c r="G55" s="92" t="s">
        <v>59</v>
      </c>
      <c r="H55" s="92" t="s">
        <v>60</v>
      </c>
      <c r="I55" s="93">
        <v>0.25949974050025948</v>
      </c>
      <c r="K55" s="92" t="s">
        <v>180</v>
      </c>
      <c r="L55" s="93">
        <v>3.4086965913034097</v>
      </c>
    </row>
    <row r="56" spans="1:12">
      <c r="A56" s="92" t="s">
        <v>303</v>
      </c>
      <c r="B56" s="92" t="s">
        <v>304</v>
      </c>
      <c r="C56" s="92" t="s">
        <v>305</v>
      </c>
      <c r="D56" s="92" t="s">
        <v>76</v>
      </c>
      <c r="E56" s="92" t="s">
        <v>92</v>
      </c>
      <c r="F56" s="92" t="s">
        <v>306</v>
      </c>
      <c r="G56" s="92" t="s">
        <v>59</v>
      </c>
      <c r="H56" s="92" t="s">
        <v>60</v>
      </c>
      <c r="I56" s="93">
        <v>0.25859974140025854</v>
      </c>
      <c r="K56" s="92" t="s">
        <v>185</v>
      </c>
      <c r="L56" s="93">
        <v>1.9608980391019599</v>
      </c>
    </row>
    <row r="57" spans="1:12">
      <c r="A57" s="92" t="s">
        <v>307</v>
      </c>
      <c r="B57" s="92" t="s">
        <v>308</v>
      </c>
      <c r="C57" s="92" t="s">
        <v>309</v>
      </c>
      <c r="D57" s="92" t="s">
        <v>94</v>
      </c>
      <c r="E57" s="92" t="s">
        <v>118</v>
      </c>
      <c r="F57" s="92" t="s">
        <v>119</v>
      </c>
      <c r="G57" s="92" t="s">
        <v>282</v>
      </c>
      <c r="H57" s="92" t="s">
        <v>158</v>
      </c>
      <c r="I57" s="93">
        <v>0.25559974440025557</v>
      </c>
      <c r="K57" s="92" t="s">
        <v>200</v>
      </c>
      <c r="L57" s="93">
        <v>7.8851921148078858</v>
      </c>
    </row>
    <row r="58" spans="1:12">
      <c r="A58" s="92" t="s">
        <v>310</v>
      </c>
      <c r="B58" s="92" t="s">
        <v>311</v>
      </c>
      <c r="C58" s="92" t="s">
        <v>312</v>
      </c>
      <c r="D58" s="92" t="s">
        <v>76</v>
      </c>
      <c r="E58" s="92" t="s">
        <v>92</v>
      </c>
      <c r="F58" s="92" t="s">
        <v>313</v>
      </c>
      <c r="G58" s="92" t="s">
        <v>59</v>
      </c>
      <c r="H58" s="92" t="s">
        <v>60</v>
      </c>
      <c r="I58" s="93">
        <v>0.25369974630025366</v>
      </c>
      <c r="K58" s="92" t="s">
        <v>274</v>
      </c>
      <c r="L58" s="93">
        <v>3.1192968807031196</v>
      </c>
    </row>
    <row r="59" spans="1:12">
      <c r="A59" s="92" t="s">
        <v>314</v>
      </c>
      <c r="B59" s="92" t="s">
        <v>315</v>
      </c>
      <c r="C59" s="92" t="s">
        <v>316</v>
      </c>
      <c r="D59" s="92" t="s">
        <v>94</v>
      </c>
      <c r="E59" s="92" t="s">
        <v>317</v>
      </c>
      <c r="F59" s="92" t="s">
        <v>317</v>
      </c>
      <c r="G59" s="92" t="s">
        <v>59</v>
      </c>
      <c r="H59" s="92" t="s">
        <v>60</v>
      </c>
      <c r="I59" s="93">
        <v>0.24929975070024926</v>
      </c>
      <c r="K59" s="92" t="s">
        <v>282</v>
      </c>
      <c r="L59" s="93">
        <v>4.4735955264044742</v>
      </c>
    </row>
    <row r="60" spans="1:12">
      <c r="A60" s="92" t="s">
        <v>318</v>
      </c>
      <c r="B60" s="92" t="s">
        <v>319</v>
      </c>
      <c r="C60" s="92" t="s">
        <v>320</v>
      </c>
      <c r="D60" s="92" t="s">
        <v>64</v>
      </c>
      <c r="E60" s="92" t="s">
        <v>64</v>
      </c>
      <c r="F60" s="92" t="s">
        <v>65</v>
      </c>
      <c r="G60" s="92" t="s">
        <v>321</v>
      </c>
      <c r="H60" s="92" t="s">
        <v>162</v>
      </c>
      <c r="I60" s="93">
        <v>0.24799975200024796</v>
      </c>
      <c r="K60" s="92" t="s">
        <v>321</v>
      </c>
      <c r="L60" s="93">
        <v>0.90429909570090428</v>
      </c>
    </row>
    <row r="61" spans="1:12">
      <c r="A61" s="92" t="s">
        <v>322</v>
      </c>
      <c r="B61" s="92" t="s">
        <v>323</v>
      </c>
      <c r="C61" s="92" t="s">
        <v>324</v>
      </c>
      <c r="D61" s="92" t="s">
        <v>94</v>
      </c>
      <c r="E61" s="92" t="s">
        <v>118</v>
      </c>
      <c r="F61" s="92" t="s">
        <v>119</v>
      </c>
      <c r="G61" s="92" t="s">
        <v>325</v>
      </c>
      <c r="H61" s="92" t="s">
        <v>143</v>
      </c>
      <c r="I61" s="93">
        <v>0.24709975290024705</v>
      </c>
      <c r="K61" s="92" t="s">
        <v>325</v>
      </c>
      <c r="L61" s="93">
        <v>1.1164988835011163</v>
      </c>
    </row>
    <row r="62" spans="1:12">
      <c r="A62" s="92" t="s">
        <v>326</v>
      </c>
      <c r="B62" s="92" t="s">
        <v>327</v>
      </c>
      <c r="C62" s="92" t="s">
        <v>328</v>
      </c>
      <c r="D62" s="92" t="s">
        <v>80</v>
      </c>
      <c r="E62" s="92" t="s">
        <v>80</v>
      </c>
      <c r="F62" s="92" t="s">
        <v>104</v>
      </c>
      <c r="G62" s="92" t="s">
        <v>325</v>
      </c>
      <c r="H62" s="92" t="s">
        <v>143</v>
      </c>
      <c r="I62" s="93">
        <v>0.24669975330024665</v>
      </c>
      <c r="K62" s="92" t="s">
        <v>329</v>
      </c>
      <c r="L62" s="93">
        <v>1.4559985440014571</v>
      </c>
    </row>
    <row r="63" spans="1:12">
      <c r="A63" s="92" t="s">
        <v>330</v>
      </c>
      <c r="B63" s="92" t="s">
        <v>331</v>
      </c>
      <c r="C63" s="92" t="s">
        <v>332</v>
      </c>
      <c r="D63" s="92" t="s">
        <v>100</v>
      </c>
      <c r="E63" s="92" t="s">
        <v>100</v>
      </c>
      <c r="F63" s="92" t="s">
        <v>170</v>
      </c>
      <c r="G63" s="92" t="s">
        <v>120</v>
      </c>
      <c r="H63" s="92" t="s">
        <v>121</v>
      </c>
      <c r="I63" s="93">
        <v>0.24089975910024086</v>
      </c>
      <c r="K63" s="92" t="s">
        <v>333</v>
      </c>
      <c r="L63" s="93">
        <v>2.390297609702392</v>
      </c>
    </row>
    <row r="64" spans="1:12">
      <c r="A64" s="92" t="s">
        <v>334</v>
      </c>
      <c r="B64" s="92" t="s">
        <v>335</v>
      </c>
      <c r="C64" s="92" t="s">
        <v>336</v>
      </c>
      <c r="D64" s="92" t="s">
        <v>94</v>
      </c>
      <c r="E64" s="92" t="s">
        <v>118</v>
      </c>
      <c r="F64" s="92" t="s">
        <v>119</v>
      </c>
      <c r="G64" s="92" t="s">
        <v>171</v>
      </c>
      <c r="H64" s="92" t="s">
        <v>138</v>
      </c>
      <c r="I64" s="93">
        <v>0.23979976020023977</v>
      </c>
      <c r="K64" s="92" t="s">
        <v>337</v>
      </c>
      <c r="L64" s="93">
        <v>0.41699958300041695</v>
      </c>
    </row>
    <row r="65" spans="1:13">
      <c r="A65" s="92" t="s">
        <v>338</v>
      </c>
      <c r="B65" s="92" t="s">
        <v>339</v>
      </c>
      <c r="C65" s="92" t="s">
        <v>340</v>
      </c>
      <c r="D65" s="92" t="s">
        <v>56</v>
      </c>
      <c r="E65" s="92" t="s">
        <v>152</v>
      </c>
      <c r="F65" s="92" t="s">
        <v>152</v>
      </c>
      <c r="G65" s="92" t="s">
        <v>329</v>
      </c>
      <c r="H65" s="92" t="s">
        <v>166</v>
      </c>
      <c r="I65" s="93">
        <v>0.23799976200023795</v>
      </c>
      <c r="K65" s="92" t="s">
        <v>341</v>
      </c>
      <c r="L65" s="93">
        <v>2.0534979465020529</v>
      </c>
    </row>
    <row r="66" spans="1:13">
      <c r="A66" s="92" t="s">
        <v>342</v>
      </c>
      <c r="B66" s="92" t="s">
        <v>343</v>
      </c>
      <c r="C66" s="92" t="s">
        <v>344</v>
      </c>
      <c r="D66" s="92" t="s">
        <v>94</v>
      </c>
      <c r="E66" s="92" t="s">
        <v>118</v>
      </c>
      <c r="F66" s="92" t="s">
        <v>119</v>
      </c>
      <c r="G66" s="92" t="s">
        <v>200</v>
      </c>
      <c r="H66" s="92" t="s">
        <v>153</v>
      </c>
      <c r="I66" s="93">
        <v>0.23169976830023165</v>
      </c>
      <c r="K66" s="153" t="s">
        <v>345</v>
      </c>
      <c r="L66" s="152">
        <v>0.87179912820087158</v>
      </c>
      <c r="M66" s="87" t="s">
        <v>7553</v>
      </c>
    </row>
    <row r="67" spans="1:13">
      <c r="A67" s="92" t="s">
        <v>346</v>
      </c>
      <c r="B67" s="92" t="s">
        <v>347</v>
      </c>
      <c r="C67" s="92" t="s">
        <v>348</v>
      </c>
      <c r="D67" s="92" t="s">
        <v>105</v>
      </c>
      <c r="E67" s="92" t="s">
        <v>297</v>
      </c>
      <c r="F67" s="92" t="s">
        <v>349</v>
      </c>
      <c r="G67" s="92" t="s">
        <v>59</v>
      </c>
      <c r="H67" s="92" t="s">
        <v>60</v>
      </c>
      <c r="I67" s="93">
        <v>0.22869977130022864</v>
      </c>
      <c r="K67" s="92" t="s">
        <v>350</v>
      </c>
      <c r="L67" s="93">
        <v>0.89149910850089142</v>
      </c>
    </row>
    <row r="68" spans="1:13">
      <c r="A68" s="92" t="s">
        <v>351</v>
      </c>
      <c r="B68" s="92" t="s">
        <v>352</v>
      </c>
      <c r="C68" s="92" t="s">
        <v>353</v>
      </c>
      <c r="D68" s="92" t="s">
        <v>80</v>
      </c>
      <c r="E68" s="92" t="s">
        <v>80</v>
      </c>
      <c r="F68" s="92" t="s">
        <v>157</v>
      </c>
      <c r="G68" s="92" t="s">
        <v>333</v>
      </c>
      <c r="H68" s="92" t="s">
        <v>172</v>
      </c>
      <c r="I68" s="93">
        <v>0.22539977460022537</v>
      </c>
      <c r="K68" s="92" t="s">
        <v>354</v>
      </c>
      <c r="L68" s="93">
        <v>0.35869964130035864</v>
      </c>
    </row>
    <row r="69" spans="1:13">
      <c r="A69" s="92" t="s">
        <v>355</v>
      </c>
      <c r="B69" s="92" t="s">
        <v>356</v>
      </c>
      <c r="C69" s="92" t="s">
        <v>357</v>
      </c>
      <c r="D69" s="92" t="s">
        <v>71</v>
      </c>
      <c r="E69" s="92" t="s">
        <v>84</v>
      </c>
      <c r="F69" s="92" t="s">
        <v>85</v>
      </c>
      <c r="G69" s="92" t="s">
        <v>59</v>
      </c>
      <c r="H69" s="92" t="s">
        <v>60</v>
      </c>
      <c r="I69" s="93">
        <v>0.22379977620022376</v>
      </c>
      <c r="K69" s="92" t="s">
        <v>358</v>
      </c>
      <c r="L69" s="93">
        <v>0.58759941240058777</v>
      </c>
    </row>
    <row r="70" spans="1:13">
      <c r="A70" s="92" t="s">
        <v>359</v>
      </c>
      <c r="B70" s="92" t="s">
        <v>360</v>
      </c>
      <c r="C70" s="92" t="s">
        <v>361</v>
      </c>
      <c r="D70" s="92" t="s">
        <v>71</v>
      </c>
      <c r="E70" s="92" t="s">
        <v>84</v>
      </c>
      <c r="F70" s="92" t="s">
        <v>142</v>
      </c>
      <c r="G70" s="92" t="s">
        <v>59</v>
      </c>
      <c r="H70" s="92" t="s">
        <v>60</v>
      </c>
      <c r="I70" s="93">
        <v>0.21849978150021848</v>
      </c>
      <c r="K70" s="92" t="s">
        <v>362</v>
      </c>
      <c r="L70" s="93">
        <v>0.22819977180022818</v>
      </c>
    </row>
    <row r="71" spans="1:13">
      <c r="A71" s="92" t="s">
        <v>363</v>
      </c>
      <c r="B71" s="92" t="s">
        <v>364</v>
      </c>
      <c r="C71" s="92" t="s">
        <v>365</v>
      </c>
      <c r="D71" s="92" t="s">
        <v>94</v>
      </c>
      <c r="E71" s="92" t="s">
        <v>118</v>
      </c>
      <c r="F71" s="92" t="s">
        <v>119</v>
      </c>
      <c r="G71" s="92" t="s">
        <v>171</v>
      </c>
      <c r="H71" s="92" t="s">
        <v>138</v>
      </c>
      <c r="I71" s="93">
        <v>0.21849978150021848</v>
      </c>
      <c r="K71" s="92" t="s">
        <v>366</v>
      </c>
      <c r="L71" s="93">
        <v>1.203298796701203</v>
      </c>
    </row>
    <row r="72" spans="1:13">
      <c r="A72" s="92" t="s">
        <v>367</v>
      </c>
      <c r="B72" s="92" t="s">
        <v>368</v>
      </c>
      <c r="C72" s="92" t="s">
        <v>369</v>
      </c>
      <c r="D72" s="92" t="s">
        <v>105</v>
      </c>
      <c r="E72" s="92" t="s">
        <v>198</v>
      </c>
      <c r="F72" s="92" t="s">
        <v>199</v>
      </c>
      <c r="G72" s="92" t="s">
        <v>200</v>
      </c>
      <c r="H72" s="92" t="s">
        <v>153</v>
      </c>
      <c r="I72" s="93">
        <v>0.21849978150021848</v>
      </c>
      <c r="K72" s="92" t="s">
        <v>370</v>
      </c>
      <c r="L72" s="93">
        <v>0.36889963110036883</v>
      </c>
    </row>
    <row r="73" spans="1:13">
      <c r="A73" s="92" t="s">
        <v>371</v>
      </c>
      <c r="B73" s="92" t="s">
        <v>372</v>
      </c>
      <c r="C73" s="92" t="s">
        <v>373</v>
      </c>
      <c r="D73" s="92" t="s">
        <v>56</v>
      </c>
      <c r="E73" s="92" t="s">
        <v>69</v>
      </c>
      <c r="F73" s="92" t="s">
        <v>70</v>
      </c>
      <c r="G73" s="92" t="s">
        <v>274</v>
      </c>
      <c r="H73" s="92" t="s">
        <v>143</v>
      </c>
      <c r="I73" s="93">
        <v>0.21849978150021848</v>
      </c>
      <c r="K73" s="92" t="s">
        <v>374</v>
      </c>
      <c r="L73" s="93">
        <v>1.1003988996011</v>
      </c>
    </row>
    <row r="74" spans="1:13">
      <c r="A74" s="92" t="s">
        <v>375</v>
      </c>
      <c r="B74" s="92" t="s">
        <v>376</v>
      </c>
      <c r="C74" s="92" t="s">
        <v>377</v>
      </c>
      <c r="D74" s="92" t="s">
        <v>94</v>
      </c>
      <c r="E74" s="92" t="s">
        <v>118</v>
      </c>
      <c r="F74" s="92" t="s">
        <v>119</v>
      </c>
      <c r="G74" s="92" t="s">
        <v>120</v>
      </c>
      <c r="H74" s="92" t="s">
        <v>121</v>
      </c>
      <c r="I74" s="93">
        <v>0.21539978460021539</v>
      </c>
      <c r="K74" s="92" t="s">
        <v>378</v>
      </c>
      <c r="L74" s="93">
        <v>1.0276989723010275</v>
      </c>
    </row>
    <row r="75" spans="1:13">
      <c r="A75" s="92" t="s">
        <v>379</v>
      </c>
      <c r="B75" s="92" t="s">
        <v>380</v>
      </c>
      <c r="C75" s="92" t="s">
        <v>381</v>
      </c>
      <c r="D75" s="92" t="s">
        <v>88</v>
      </c>
      <c r="E75" s="92" t="s">
        <v>109</v>
      </c>
      <c r="F75" s="92" t="s">
        <v>110</v>
      </c>
      <c r="G75" s="92" t="s">
        <v>274</v>
      </c>
      <c r="H75" s="92" t="s">
        <v>143</v>
      </c>
      <c r="I75" s="93">
        <v>0.21519978480021518</v>
      </c>
      <c r="K75" s="92" t="s">
        <v>382</v>
      </c>
      <c r="L75" s="93">
        <v>0.88839911160088858</v>
      </c>
    </row>
    <row r="76" spans="1:13">
      <c r="A76" s="92" t="s">
        <v>383</v>
      </c>
      <c r="B76" s="92" t="s">
        <v>384</v>
      </c>
      <c r="C76" s="92" t="s">
        <v>385</v>
      </c>
      <c r="D76" s="92" t="s">
        <v>105</v>
      </c>
      <c r="E76" s="92" t="s">
        <v>302</v>
      </c>
      <c r="F76" s="92" t="s">
        <v>302</v>
      </c>
      <c r="G76" s="92" t="s">
        <v>59</v>
      </c>
      <c r="H76" s="92" t="s">
        <v>60</v>
      </c>
      <c r="I76" s="93">
        <v>0.21519978480021518</v>
      </c>
      <c r="K76" s="92" t="s">
        <v>386</v>
      </c>
      <c r="L76" s="93">
        <v>0.66159933840066154</v>
      </c>
    </row>
    <row r="77" spans="1:13">
      <c r="A77" s="92" t="s">
        <v>387</v>
      </c>
      <c r="B77" s="92" t="s">
        <v>388</v>
      </c>
      <c r="C77" s="92" t="s">
        <v>389</v>
      </c>
      <c r="D77" s="92" t="s">
        <v>71</v>
      </c>
      <c r="E77" s="92" t="s">
        <v>209</v>
      </c>
      <c r="F77" s="92" t="s">
        <v>209</v>
      </c>
      <c r="G77" s="92" t="s">
        <v>59</v>
      </c>
      <c r="H77" s="92" t="s">
        <v>60</v>
      </c>
      <c r="I77" s="93">
        <v>0.21259978740021257</v>
      </c>
      <c r="K77" s="92" t="s">
        <v>390</v>
      </c>
      <c r="L77" s="93">
        <v>0.32319967680032313</v>
      </c>
    </row>
    <row r="78" spans="1:13">
      <c r="A78" s="92" t="s">
        <v>391</v>
      </c>
      <c r="B78" s="92" t="s">
        <v>392</v>
      </c>
      <c r="C78" s="92" t="s">
        <v>393</v>
      </c>
      <c r="D78" s="92" t="s">
        <v>56</v>
      </c>
      <c r="E78" s="92" t="s">
        <v>69</v>
      </c>
      <c r="F78" s="92" t="s">
        <v>75</v>
      </c>
      <c r="G78" s="92" t="s">
        <v>59</v>
      </c>
      <c r="H78" s="92" t="s">
        <v>60</v>
      </c>
      <c r="I78" s="93">
        <v>0.21259978740021257</v>
      </c>
      <c r="K78" s="92" t="s">
        <v>394</v>
      </c>
      <c r="L78" s="93">
        <v>0.34719965280034715</v>
      </c>
    </row>
    <row r="79" spans="1:13">
      <c r="A79" s="92" t="s">
        <v>395</v>
      </c>
      <c r="B79" s="92" t="s">
        <v>396</v>
      </c>
      <c r="C79" s="92" t="s">
        <v>397</v>
      </c>
      <c r="D79" s="92" t="s">
        <v>88</v>
      </c>
      <c r="E79" s="92" t="s">
        <v>109</v>
      </c>
      <c r="F79" s="92" t="s">
        <v>110</v>
      </c>
      <c r="G79" s="92" t="s">
        <v>120</v>
      </c>
      <c r="H79" s="92" t="s">
        <v>121</v>
      </c>
      <c r="I79" s="93">
        <v>0.21119978880021117</v>
      </c>
      <c r="K79" s="92" t="s">
        <v>398</v>
      </c>
      <c r="L79" s="93">
        <v>0.10069989930010068</v>
      </c>
    </row>
    <row r="80" spans="1:13">
      <c r="A80" s="92" t="s">
        <v>399</v>
      </c>
      <c r="B80" s="92" t="s">
        <v>400</v>
      </c>
      <c r="C80" s="92" t="s">
        <v>401</v>
      </c>
      <c r="D80" s="92" t="s">
        <v>71</v>
      </c>
      <c r="E80" s="92" t="s">
        <v>84</v>
      </c>
      <c r="F80" s="92" t="s">
        <v>147</v>
      </c>
      <c r="G80" s="92" t="s">
        <v>120</v>
      </c>
      <c r="H80" s="92" t="s">
        <v>121</v>
      </c>
      <c r="I80" s="93">
        <v>0.21079978920021075</v>
      </c>
      <c r="K80" s="92" t="s">
        <v>402</v>
      </c>
      <c r="L80" s="93">
        <v>0.1312998687001313</v>
      </c>
    </row>
    <row r="81" spans="1:12">
      <c r="A81" s="92" t="s">
        <v>403</v>
      </c>
      <c r="B81" s="92" t="s">
        <v>404</v>
      </c>
      <c r="C81" s="92" t="s">
        <v>405</v>
      </c>
      <c r="D81" s="92" t="s">
        <v>88</v>
      </c>
      <c r="E81" s="92" t="s">
        <v>406</v>
      </c>
      <c r="F81" s="92" t="s">
        <v>407</v>
      </c>
      <c r="G81" s="92" t="s">
        <v>59</v>
      </c>
      <c r="H81" s="92" t="s">
        <v>60</v>
      </c>
      <c r="I81" s="93">
        <v>0.21029978970021027</v>
      </c>
      <c r="K81" s="92" t="s">
        <v>408</v>
      </c>
      <c r="L81" s="93">
        <v>0.43759956240043757</v>
      </c>
    </row>
    <row r="82" spans="1:12">
      <c r="A82" s="92" t="s">
        <v>409</v>
      </c>
      <c r="B82" s="92" t="s">
        <v>410</v>
      </c>
      <c r="C82" s="92" t="s">
        <v>411</v>
      </c>
      <c r="D82" s="92" t="s">
        <v>88</v>
      </c>
      <c r="E82" s="92" t="s">
        <v>109</v>
      </c>
      <c r="F82" s="92" t="s">
        <v>110</v>
      </c>
      <c r="G82" s="92" t="s">
        <v>337</v>
      </c>
      <c r="H82" s="92" t="s">
        <v>176</v>
      </c>
      <c r="I82" s="93">
        <v>0.20979979020020975</v>
      </c>
      <c r="K82" s="92" t="s">
        <v>412</v>
      </c>
      <c r="L82" s="93">
        <v>0.26769973230026767</v>
      </c>
    </row>
    <row r="83" spans="1:12">
      <c r="A83" s="92" t="s">
        <v>413</v>
      </c>
      <c r="B83" s="92" t="s">
        <v>414</v>
      </c>
      <c r="C83" s="92" t="s">
        <v>415</v>
      </c>
      <c r="D83" s="92" t="s">
        <v>64</v>
      </c>
      <c r="E83" s="92" t="s">
        <v>64</v>
      </c>
      <c r="F83" s="92" t="s">
        <v>65</v>
      </c>
      <c r="G83" s="92" t="s">
        <v>341</v>
      </c>
      <c r="H83" s="92" t="s">
        <v>181</v>
      </c>
      <c r="I83" s="93">
        <v>0.20849979150020845</v>
      </c>
      <c r="K83" s="92" t="s">
        <v>416</v>
      </c>
      <c r="L83" s="93">
        <v>8.2699917300082693E-2</v>
      </c>
    </row>
    <row r="84" spans="1:12">
      <c r="A84" s="92" t="s">
        <v>417</v>
      </c>
      <c r="B84" s="92" t="s">
        <v>418</v>
      </c>
      <c r="C84" s="92" t="s">
        <v>419</v>
      </c>
      <c r="D84" s="92" t="s">
        <v>76</v>
      </c>
      <c r="E84" s="92" t="s">
        <v>92</v>
      </c>
      <c r="F84" s="92" t="s">
        <v>93</v>
      </c>
      <c r="G84" s="92" t="s">
        <v>59</v>
      </c>
      <c r="H84" s="92" t="s">
        <v>60</v>
      </c>
      <c r="I84" s="93">
        <v>0.20689979310020687</v>
      </c>
      <c r="K84" s="92" t="s">
        <v>420</v>
      </c>
      <c r="L84" s="93">
        <v>0.17979982020017982</v>
      </c>
    </row>
    <row r="85" spans="1:12">
      <c r="A85" s="92" t="s">
        <v>421</v>
      </c>
      <c r="B85" s="92" t="s">
        <v>422</v>
      </c>
      <c r="C85" s="92" t="s">
        <v>423</v>
      </c>
      <c r="D85" s="92" t="s">
        <v>94</v>
      </c>
      <c r="E85" s="92" t="s">
        <v>118</v>
      </c>
      <c r="F85" s="92" t="s">
        <v>119</v>
      </c>
      <c r="G85" s="92" t="s">
        <v>282</v>
      </c>
      <c r="H85" s="92" t="s">
        <v>158</v>
      </c>
      <c r="I85" s="93">
        <v>0.20609979390020608</v>
      </c>
      <c r="K85" s="92" t="s">
        <v>424</v>
      </c>
      <c r="L85" s="93">
        <v>0.23629976370023623</v>
      </c>
    </row>
    <row r="86" spans="1:12">
      <c r="A86" s="92" t="s">
        <v>425</v>
      </c>
      <c r="B86" s="92" t="s">
        <v>426</v>
      </c>
      <c r="C86" s="92" t="s">
        <v>427</v>
      </c>
      <c r="D86" s="92" t="s">
        <v>56</v>
      </c>
      <c r="E86" s="92" t="s">
        <v>57</v>
      </c>
      <c r="F86" s="92" t="s">
        <v>58</v>
      </c>
      <c r="G86" s="92" t="s">
        <v>59</v>
      </c>
      <c r="H86" s="92" t="s">
        <v>60</v>
      </c>
      <c r="I86" s="93">
        <v>0.20039979960020038</v>
      </c>
      <c r="K86" s="92" t="s">
        <v>428</v>
      </c>
      <c r="L86" s="93">
        <v>4.3599956400043591E-2</v>
      </c>
    </row>
    <row r="87" spans="1:12">
      <c r="A87" s="92" t="s">
        <v>429</v>
      </c>
      <c r="B87" s="92" t="s">
        <v>430</v>
      </c>
      <c r="C87" s="92" t="s">
        <v>431</v>
      </c>
      <c r="D87" s="92" t="s">
        <v>64</v>
      </c>
      <c r="E87" s="92" t="s">
        <v>64</v>
      </c>
      <c r="F87" s="92" t="s">
        <v>65</v>
      </c>
      <c r="G87" s="92" t="s">
        <v>282</v>
      </c>
      <c r="H87" s="92" t="s">
        <v>158</v>
      </c>
      <c r="I87" s="93">
        <v>0.19949980050019947</v>
      </c>
      <c r="K87" s="92" t="s">
        <v>432</v>
      </c>
      <c r="L87" s="93">
        <v>0.18279981720018276</v>
      </c>
    </row>
    <row r="88" spans="1:12">
      <c r="A88" s="92" t="s">
        <v>433</v>
      </c>
      <c r="B88" s="92" t="s">
        <v>434</v>
      </c>
      <c r="C88" s="92" t="s">
        <v>435</v>
      </c>
      <c r="D88" s="92" t="s">
        <v>94</v>
      </c>
      <c r="E88" s="92" t="s">
        <v>133</v>
      </c>
      <c r="F88" s="92" t="s">
        <v>436</v>
      </c>
      <c r="G88" s="92" t="s">
        <v>59</v>
      </c>
      <c r="H88" s="92" t="s">
        <v>60</v>
      </c>
      <c r="I88" s="93">
        <v>0.19909980090019908</v>
      </c>
      <c r="K88" s="92" t="s">
        <v>437</v>
      </c>
      <c r="L88" s="93">
        <v>9.5899904100095898E-2</v>
      </c>
    </row>
    <row r="89" spans="1:12">
      <c r="A89" s="92" t="s">
        <v>438</v>
      </c>
      <c r="B89" s="92" t="s">
        <v>439</v>
      </c>
      <c r="C89" s="92" t="s">
        <v>440</v>
      </c>
      <c r="D89" s="92" t="s">
        <v>76</v>
      </c>
      <c r="E89" s="92" t="s">
        <v>441</v>
      </c>
      <c r="F89" s="92" t="s">
        <v>442</v>
      </c>
      <c r="G89" s="92" t="s">
        <v>59</v>
      </c>
      <c r="H89" s="92" t="s">
        <v>60</v>
      </c>
      <c r="I89" s="93">
        <v>0.19849980150019847</v>
      </c>
      <c r="K89" s="92" t="s">
        <v>443</v>
      </c>
      <c r="L89" s="93">
        <v>7.4799925200074779E-2</v>
      </c>
    </row>
    <row r="90" spans="1:12">
      <c r="A90" s="92" t="s">
        <v>444</v>
      </c>
      <c r="B90" s="92" t="s">
        <v>445</v>
      </c>
      <c r="C90" s="92" t="s">
        <v>446</v>
      </c>
      <c r="D90" s="92" t="s">
        <v>94</v>
      </c>
      <c r="E90" s="92" t="s">
        <v>118</v>
      </c>
      <c r="F90" s="92" t="s">
        <v>119</v>
      </c>
      <c r="G90" s="92" t="s">
        <v>59</v>
      </c>
      <c r="H90" s="92" t="s">
        <v>60</v>
      </c>
      <c r="I90" s="93">
        <v>0.19789980210019786</v>
      </c>
      <c r="K90" s="92" t="s">
        <v>447</v>
      </c>
      <c r="L90" s="93">
        <v>4.159995840004159E-2</v>
      </c>
    </row>
    <row r="91" spans="1:12">
      <c r="A91" s="92" t="s">
        <v>448</v>
      </c>
      <c r="B91" s="92" t="s">
        <v>449</v>
      </c>
      <c r="C91" s="92" t="s">
        <v>450</v>
      </c>
      <c r="D91" s="92" t="s">
        <v>94</v>
      </c>
      <c r="E91" s="92" t="s">
        <v>118</v>
      </c>
      <c r="F91" s="92" t="s">
        <v>119</v>
      </c>
      <c r="G91" s="92" t="s">
        <v>171</v>
      </c>
      <c r="H91" s="92" t="s">
        <v>138</v>
      </c>
      <c r="I91" s="93">
        <v>0.19729980270019729</v>
      </c>
      <c r="K91" s="92" t="s">
        <v>451</v>
      </c>
      <c r="L91" s="93">
        <v>4.8599951400048594E-2</v>
      </c>
    </row>
    <row r="92" spans="1:12">
      <c r="A92" s="92" t="s">
        <v>452</v>
      </c>
      <c r="B92" s="92" t="s">
        <v>453</v>
      </c>
      <c r="C92" s="92" t="s">
        <v>454</v>
      </c>
      <c r="D92" s="92" t="s">
        <v>100</v>
      </c>
      <c r="E92" s="92" t="s">
        <v>100</v>
      </c>
      <c r="F92" s="92" t="s">
        <v>170</v>
      </c>
      <c r="G92" s="92" t="s">
        <v>120</v>
      </c>
      <c r="H92" s="92" t="s">
        <v>121</v>
      </c>
      <c r="I92" s="93">
        <v>0.19629980370019628</v>
      </c>
      <c r="K92" s="92" t="s">
        <v>455</v>
      </c>
      <c r="L92" s="93">
        <v>4.3299956700043302E-2</v>
      </c>
    </row>
    <row r="93" spans="1:12">
      <c r="A93" s="92" t="s">
        <v>456</v>
      </c>
      <c r="B93" s="92" t="s">
        <v>457</v>
      </c>
      <c r="C93" s="92" t="s">
        <v>458</v>
      </c>
      <c r="D93" s="92" t="s">
        <v>64</v>
      </c>
      <c r="E93" s="92" t="s">
        <v>64</v>
      </c>
      <c r="F93" s="92" t="s">
        <v>65</v>
      </c>
      <c r="G93" s="92" t="s">
        <v>345</v>
      </c>
      <c r="H93" s="92" t="s">
        <v>143</v>
      </c>
      <c r="I93" s="93">
        <v>0.19499980500019498</v>
      </c>
      <c r="K93" s="92" t="s">
        <v>459</v>
      </c>
      <c r="L93" s="93">
        <v>3.2299967700032295E-2</v>
      </c>
    </row>
    <row r="94" spans="1:12">
      <c r="A94" s="92" t="s">
        <v>460</v>
      </c>
      <c r="B94" s="92" t="s">
        <v>461</v>
      </c>
      <c r="C94" s="92" t="s">
        <v>462</v>
      </c>
      <c r="D94" s="92" t="s">
        <v>94</v>
      </c>
      <c r="E94" s="92" t="s">
        <v>317</v>
      </c>
      <c r="F94" s="92" t="s">
        <v>317</v>
      </c>
      <c r="G94" s="92" t="s">
        <v>274</v>
      </c>
      <c r="H94" s="92" t="s">
        <v>143</v>
      </c>
      <c r="I94" s="93">
        <v>0.19399980600019398</v>
      </c>
      <c r="K94" s="92" t="s">
        <v>463</v>
      </c>
      <c r="L94" s="93">
        <v>1.8699981300018698E-2</v>
      </c>
    </row>
    <row r="95" spans="1:12">
      <c r="A95" s="92" t="s">
        <v>464</v>
      </c>
      <c r="B95" s="92" t="s">
        <v>465</v>
      </c>
      <c r="C95" s="92" t="s">
        <v>466</v>
      </c>
      <c r="D95" s="92" t="s">
        <v>94</v>
      </c>
      <c r="E95" s="92" t="s">
        <v>133</v>
      </c>
      <c r="F95" s="92" t="s">
        <v>467</v>
      </c>
      <c r="G95" s="92" t="s">
        <v>59</v>
      </c>
      <c r="H95" s="92" t="s">
        <v>60</v>
      </c>
      <c r="I95" s="93">
        <v>0.19389980610019386</v>
      </c>
      <c r="K95" s="92" t="s">
        <v>468</v>
      </c>
      <c r="L95" s="93">
        <v>9.7199902800097174E-2</v>
      </c>
    </row>
    <row r="96" spans="1:12">
      <c r="A96" s="92" t="s">
        <v>469</v>
      </c>
      <c r="B96" s="92" t="s">
        <v>470</v>
      </c>
      <c r="C96" s="92" t="s">
        <v>471</v>
      </c>
      <c r="D96" s="92" t="s">
        <v>105</v>
      </c>
      <c r="E96" s="92" t="s">
        <v>198</v>
      </c>
      <c r="F96" s="92" t="s">
        <v>199</v>
      </c>
      <c r="G96" s="92" t="s">
        <v>274</v>
      </c>
      <c r="H96" s="92" t="s">
        <v>143</v>
      </c>
      <c r="I96" s="93">
        <v>0.19279980720019277</v>
      </c>
    </row>
    <row r="97" spans="1:9">
      <c r="A97" s="92" t="s">
        <v>472</v>
      </c>
      <c r="B97" s="92" t="s">
        <v>473</v>
      </c>
      <c r="C97" s="92" t="s">
        <v>474</v>
      </c>
      <c r="D97" s="92" t="s">
        <v>88</v>
      </c>
      <c r="E97" s="92" t="s">
        <v>109</v>
      </c>
      <c r="F97" s="92" t="s">
        <v>110</v>
      </c>
      <c r="G97" s="92" t="s">
        <v>59</v>
      </c>
      <c r="H97" s="92" t="s">
        <v>60</v>
      </c>
      <c r="I97" s="93">
        <v>0.19229980770019228</v>
      </c>
    </row>
    <row r="98" spans="1:9">
      <c r="A98" s="92" t="s">
        <v>475</v>
      </c>
      <c r="B98" s="92" t="s">
        <v>476</v>
      </c>
      <c r="C98" s="92" t="s">
        <v>477</v>
      </c>
      <c r="D98" s="92" t="s">
        <v>71</v>
      </c>
      <c r="E98" s="92" t="s">
        <v>84</v>
      </c>
      <c r="F98" s="92" t="s">
        <v>85</v>
      </c>
      <c r="G98" s="92" t="s">
        <v>350</v>
      </c>
      <c r="H98" s="92" t="s">
        <v>143</v>
      </c>
      <c r="I98" s="93">
        <v>0.1903998096001904</v>
      </c>
    </row>
    <row r="99" spans="1:9">
      <c r="A99" s="92" t="s">
        <v>478</v>
      </c>
      <c r="B99" s="92" t="s">
        <v>479</v>
      </c>
      <c r="C99" s="92" t="s">
        <v>480</v>
      </c>
      <c r="D99" s="92" t="s">
        <v>71</v>
      </c>
      <c r="E99" s="92" t="s">
        <v>84</v>
      </c>
      <c r="F99" s="92" t="s">
        <v>147</v>
      </c>
      <c r="G99" s="92" t="s">
        <v>354</v>
      </c>
      <c r="H99" s="92" t="s">
        <v>143</v>
      </c>
      <c r="I99" s="93">
        <v>0.18979981020018977</v>
      </c>
    </row>
    <row r="100" spans="1:9">
      <c r="A100" s="92" t="s">
        <v>481</v>
      </c>
      <c r="B100" s="92" t="s">
        <v>482</v>
      </c>
      <c r="C100" s="92" t="s">
        <v>483</v>
      </c>
      <c r="D100" s="92" t="s">
        <v>88</v>
      </c>
      <c r="E100" s="92" t="s">
        <v>109</v>
      </c>
      <c r="F100" s="92" t="s">
        <v>484</v>
      </c>
      <c r="G100" s="92" t="s">
        <v>59</v>
      </c>
      <c r="H100" s="92" t="s">
        <v>60</v>
      </c>
      <c r="I100" s="93">
        <v>0.18899981100018898</v>
      </c>
    </row>
    <row r="101" spans="1:9">
      <c r="A101" s="92" t="s">
        <v>485</v>
      </c>
      <c r="B101" s="92" t="s">
        <v>486</v>
      </c>
      <c r="C101" s="92" t="s">
        <v>487</v>
      </c>
      <c r="D101" s="92" t="s">
        <v>76</v>
      </c>
      <c r="E101" s="92" t="s">
        <v>441</v>
      </c>
      <c r="F101" s="92" t="s">
        <v>488</v>
      </c>
      <c r="G101" s="92" t="s">
        <v>59</v>
      </c>
      <c r="H101" s="92" t="s">
        <v>60</v>
      </c>
      <c r="I101" s="93">
        <v>0.18859981140018856</v>
      </c>
    </row>
    <row r="102" spans="1:9">
      <c r="A102" s="92" t="s">
        <v>489</v>
      </c>
      <c r="B102" s="92" t="s">
        <v>490</v>
      </c>
      <c r="C102" s="92" t="s">
        <v>491</v>
      </c>
      <c r="D102" s="92" t="s">
        <v>76</v>
      </c>
      <c r="E102" s="92" t="s">
        <v>92</v>
      </c>
      <c r="F102" s="92" t="s">
        <v>313</v>
      </c>
      <c r="G102" s="92" t="s">
        <v>59</v>
      </c>
      <c r="H102" s="92" t="s">
        <v>60</v>
      </c>
      <c r="I102" s="93">
        <v>0.18489981510018488</v>
      </c>
    </row>
    <row r="103" spans="1:9">
      <c r="A103" s="92" t="s">
        <v>492</v>
      </c>
      <c r="B103" s="92" t="s">
        <v>493</v>
      </c>
      <c r="C103" s="92" t="s">
        <v>494</v>
      </c>
      <c r="D103" s="92" t="s">
        <v>56</v>
      </c>
      <c r="E103" s="92" t="s">
        <v>57</v>
      </c>
      <c r="F103" s="92" t="s">
        <v>58</v>
      </c>
      <c r="G103" s="92" t="s">
        <v>59</v>
      </c>
      <c r="H103" s="92" t="s">
        <v>60</v>
      </c>
      <c r="I103" s="93">
        <v>0.18399981600018397</v>
      </c>
    </row>
    <row r="104" spans="1:9">
      <c r="A104" s="92" t="s">
        <v>495</v>
      </c>
      <c r="B104" s="92" t="s">
        <v>496</v>
      </c>
      <c r="C104" s="92" t="s">
        <v>497</v>
      </c>
      <c r="D104" s="92" t="s">
        <v>56</v>
      </c>
      <c r="E104" s="92" t="s">
        <v>57</v>
      </c>
      <c r="F104" s="92" t="s">
        <v>498</v>
      </c>
      <c r="G104" s="92" t="s">
        <v>200</v>
      </c>
      <c r="H104" s="92" t="s">
        <v>153</v>
      </c>
      <c r="I104" s="93">
        <v>0.18059981940018058</v>
      </c>
    </row>
    <row r="105" spans="1:9">
      <c r="A105" s="92" t="s">
        <v>499</v>
      </c>
      <c r="B105" s="92" t="s">
        <v>500</v>
      </c>
      <c r="C105" s="92" t="s">
        <v>501</v>
      </c>
      <c r="D105" s="92" t="s">
        <v>94</v>
      </c>
      <c r="E105" s="92" t="s">
        <v>133</v>
      </c>
      <c r="F105" s="92" t="s">
        <v>467</v>
      </c>
      <c r="G105" s="92" t="s">
        <v>86</v>
      </c>
      <c r="H105" s="92" t="s">
        <v>87</v>
      </c>
      <c r="I105" s="93">
        <v>0.17909982090017909</v>
      </c>
    </row>
    <row r="106" spans="1:9">
      <c r="A106" s="92" t="s">
        <v>502</v>
      </c>
      <c r="B106" s="92" t="s">
        <v>503</v>
      </c>
      <c r="C106" s="92" t="s">
        <v>504</v>
      </c>
      <c r="D106" s="92" t="s">
        <v>94</v>
      </c>
      <c r="E106" s="92" t="s">
        <v>118</v>
      </c>
      <c r="F106" s="92" t="s">
        <v>119</v>
      </c>
      <c r="G106" s="92" t="s">
        <v>333</v>
      </c>
      <c r="H106" s="92" t="s">
        <v>172</v>
      </c>
      <c r="I106" s="93">
        <v>0.17709982290017709</v>
      </c>
    </row>
    <row r="107" spans="1:9">
      <c r="A107" s="92" t="s">
        <v>505</v>
      </c>
      <c r="B107" s="92" t="s">
        <v>506</v>
      </c>
      <c r="C107" s="92" t="s">
        <v>507</v>
      </c>
      <c r="D107" s="92" t="s">
        <v>100</v>
      </c>
      <c r="E107" s="92" t="s">
        <v>100</v>
      </c>
      <c r="F107" s="92" t="s">
        <v>170</v>
      </c>
      <c r="G107" s="92" t="s">
        <v>341</v>
      </c>
      <c r="H107" s="92" t="s">
        <v>181</v>
      </c>
      <c r="I107" s="93">
        <v>0.17379982620017378</v>
      </c>
    </row>
    <row r="108" spans="1:9">
      <c r="A108" s="92" t="s">
        <v>508</v>
      </c>
      <c r="B108" s="92" t="s">
        <v>509</v>
      </c>
      <c r="C108" s="92" t="s">
        <v>510</v>
      </c>
      <c r="D108" s="92" t="s">
        <v>94</v>
      </c>
      <c r="E108" s="92" t="s">
        <v>118</v>
      </c>
      <c r="F108" s="92" t="s">
        <v>119</v>
      </c>
      <c r="G108" s="92" t="s">
        <v>341</v>
      </c>
      <c r="H108" s="92" t="s">
        <v>181</v>
      </c>
      <c r="I108" s="93">
        <v>0.17139982860017136</v>
      </c>
    </row>
    <row r="109" spans="1:9">
      <c r="A109" s="92" t="s">
        <v>511</v>
      </c>
      <c r="B109" s="92" t="s">
        <v>512</v>
      </c>
      <c r="C109" s="92" t="s">
        <v>513</v>
      </c>
      <c r="D109" s="92" t="s">
        <v>80</v>
      </c>
      <c r="E109" s="92" t="s">
        <v>80</v>
      </c>
      <c r="F109" s="92" t="s">
        <v>157</v>
      </c>
      <c r="G109" s="92" t="s">
        <v>358</v>
      </c>
      <c r="H109" s="92" t="s">
        <v>186</v>
      </c>
      <c r="I109" s="93">
        <v>0.16989983010016987</v>
      </c>
    </row>
    <row r="110" spans="1:9">
      <c r="A110" s="92" t="s">
        <v>514</v>
      </c>
      <c r="B110" s="92" t="s">
        <v>515</v>
      </c>
      <c r="C110" s="92" t="s">
        <v>516</v>
      </c>
      <c r="D110" s="92" t="s">
        <v>100</v>
      </c>
      <c r="E110" s="92" t="s">
        <v>100</v>
      </c>
      <c r="F110" s="92" t="s">
        <v>170</v>
      </c>
      <c r="G110" s="92" t="s">
        <v>282</v>
      </c>
      <c r="H110" s="92" t="s">
        <v>158</v>
      </c>
      <c r="I110" s="93">
        <v>0.1682998317001683</v>
      </c>
    </row>
    <row r="111" spans="1:9">
      <c r="A111" s="92" t="s">
        <v>517</v>
      </c>
      <c r="B111" s="92" t="s">
        <v>518</v>
      </c>
      <c r="C111" s="92" t="s">
        <v>519</v>
      </c>
      <c r="D111" s="92" t="s">
        <v>100</v>
      </c>
      <c r="E111" s="92" t="s">
        <v>100</v>
      </c>
      <c r="F111" s="92" t="s">
        <v>287</v>
      </c>
      <c r="G111" s="92" t="s">
        <v>59</v>
      </c>
      <c r="H111" s="92" t="s">
        <v>60</v>
      </c>
      <c r="I111" s="93">
        <v>0.16619983380016617</v>
      </c>
    </row>
    <row r="112" spans="1:9">
      <c r="A112" s="92" t="s">
        <v>520</v>
      </c>
      <c r="B112" s="92" t="s">
        <v>521</v>
      </c>
      <c r="C112" s="92" t="s">
        <v>522</v>
      </c>
      <c r="D112" s="92" t="s">
        <v>94</v>
      </c>
      <c r="E112" s="92" t="s">
        <v>118</v>
      </c>
      <c r="F112" s="92" t="s">
        <v>119</v>
      </c>
      <c r="G112" s="92" t="s">
        <v>180</v>
      </c>
      <c r="H112" s="92" t="s">
        <v>143</v>
      </c>
      <c r="I112" s="93">
        <v>0.16589983410016587</v>
      </c>
    </row>
    <row r="113" spans="1:9">
      <c r="A113" s="92" t="s">
        <v>523</v>
      </c>
      <c r="B113" s="92" t="s">
        <v>524</v>
      </c>
      <c r="C113" s="92" t="s">
        <v>525</v>
      </c>
      <c r="D113" s="92" t="s">
        <v>94</v>
      </c>
      <c r="E113" s="92" t="s">
        <v>118</v>
      </c>
      <c r="F113" s="92" t="s">
        <v>119</v>
      </c>
      <c r="G113" s="92" t="s">
        <v>200</v>
      </c>
      <c r="H113" s="92" t="s">
        <v>153</v>
      </c>
      <c r="I113" s="93">
        <v>0.16039983960016035</v>
      </c>
    </row>
    <row r="114" spans="1:9">
      <c r="A114" s="92" t="s">
        <v>526</v>
      </c>
      <c r="B114" s="92" t="s">
        <v>527</v>
      </c>
      <c r="C114" s="92" t="s">
        <v>528</v>
      </c>
      <c r="D114" s="92" t="s">
        <v>56</v>
      </c>
      <c r="E114" s="92" t="s">
        <v>69</v>
      </c>
      <c r="F114" s="92" t="s">
        <v>75</v>
      </c>
      <c r="G114" s="92" t="s">
        <v>59</v>
      </c>
      <c r="H114" s="92" t="s">
        <v>60</v>
      </c>
      <c r="I114" s="93">
        <v>0.15989984010015987</v>
      </c>
    </row>
    <row r="115" spans="1:9">
      <c r="A115" s="92" t="s">
        <v>529</v>
      </c>
      <c r="B115" s="92" t="s">
        <v>530</v>
      </c>
      <c r="C115" s="92" t="s">
        <v>531</v>
      </c>
      <c r="D115" s="92" t="s">
        <v>94</v>
      </c>
      <c r="E115" s="92" t="s">
        <v>118</v>
      </c>
      <c r="F115" s="92" t="s">
        <v>119</v>
      </c>
      <c r="G115" s="92" t="s">
        <v>120</v>
      </c>
      <c r="H115" s="92" t="s">
        <v>121</v>
      </c>
      <c r="I115" s="93">
        <v>0.1588998411001589</v>
      </c>
    </row>
    <row r="116" spans="1:9">
      <c r="A116" s="92" t="s">
        <v>532</v>
      </c>
      <c r="B116" s="92" t="s">
        <v>533</v>
      </c>
      <c r="C116" s="92" t="s">
        <v>534</v>
      </c>
      <c r="D116" s="92" t="s">
        <v>71</v>
      </c>
      <c r="E116" s="92" t="s">
        <v>98</v>
      </c>
      <c r="F116" s="92" t="s">
        <v>99</v>
      </c>
      <c r="G116" s="92" t="s">
        <v>59</v>
      </c>
      <c r="H116" s="92" t="s">
        <v>60</v>
      </c>
      <c r="I116" s="93">
        <v>0.1588998411001589</v>
      </c>
    </row>
    <row r="117" spans="1:9">
      <c r="A117" s="92" t="s">
        <v>535</v>
      </c>
      <c r="B117" s="92" t="s">
        <v>536</v>
      </c>
      <c r="C117" s="92" t="s">
        <v>537</v>
      </c>
      <c r="D117" s="92" t="s">
        <v>76</v>
      </c>
      <c r="E117" s="92" t="s">
        <v>92</v>
      </c>
      <c r="F117" s="92" t="s">
        <v>538</v>
      </c>
      <c r="G117" s="92" t="s">
        <v>86</v>
      </c>
      <c r="H117" s="92" t="s">
        <v>87</v>
      </c>
      <c r="I117" s="93">
        <v>0.15789984210015789</v>
      </c>
    </row>
    <row r="118" spans="1:9">
      <c r="A118" s="92" t="s">
        <v>539</v>
      </c>
      <c r="B118" s="92" t="s">
        <v>540</v>
      </c>
      <c r="C118" s="92" t="s">
        <v>541</v>
      </c>
      <c r="D118" s="92" t="s">
        <v>94</v>
      </c>
      <c r="E118" s="92" t="s">
        <v>118</v>
      </c>
      <c r="F118" s="92" t="s">
        <v>119</v>
      </c>
      <c r="G118" s="92" t="s">
        <v>333</v>
      </c>
      <c r="H118" s="92" t="s">
        <v>172</v>
      </c>
      <c r="I118" s="93">
        <v>0.1561998438001562</v>
      </c>
    </row>
    <row r="119" spans="1:9">
      <c r="A119" s="92" t="s">
        <v>542</v>
      </c>
      <c r="B119" s="92" t="s">
        <v>543</v>
      </c>
      <c r="C119" s="92" t="s">
        <v>544</v>
      </c>
      <c r="D119" s="92" t="s">
        <v>64</v>
      </c>
      <c r="E119" s="92" t="s">
        <v>64</v>
      </c>
      <c r="F119" s="92" t="s">
        <v>65</v>
      </c>
      <c r="G119" s="92" t="s">
        <v>341</v>
      </c>
      <c r="H119" s="92" t="s">
        <v>181</v>
      </c>
      <c r="I119" s="93">
        <v>0.1561998438001562</v>
      </c>
    </row>
    <row r="120" spans="1:9">
      <c r="A120" s="92" t="s">
        <v>545</v>
      </c>
      <c r="B120" s="92" t="s">
        <v>546</v>
      </c>
      <c r="C120" s="92" t="s">
        <v>547</v>
      </c>
      <c r="D120" s="92" t="s">
        <v>76</v>
      </c>
      <c r="E120" s="92" t="s">
        <v>92</v>
      </c>
      <c r="F120" s="92" t="s">
        <v>313</v>
      </c>
      <c r="G120" s="92" t="s">
        <v>59</v>
      </c>
      <c r="H120" s="92" t="s">
        <v>60</v>
      </c>
      <c r="I120" s="93">
        <v>0.1551998448001552</v>
      </c>
    </row>
    <row r="121" spans="1:9">
      <c r="A121" s="92" t="s">
        <v>548</v>
      </c>
      <c r="B121" s="92" t="s">
        <v>549</v>
      </c>
      <c r="C121" s="92" t="s">
        <v>550</v>
      </c>
      <c r="D121" s="92" t="s">
        <v>105</v>
      </c>
      <c r="E121" s="92" t="s">
        <v>198</v>
      </c>
      <c r="F121" s="92" t="s">
        <v>199</v>
      </c>
      <c r="G121" s="92" t="s">
        <v>59</v>
      </c>
      <c r="H121" s="92" t="s">
        <v>60</v>
      </c>
      <c r="I121" s="93">
        <v>0.15369984630015368</v>
      </c>
    </row>
    <row r="122" spans="1:9">
      <c r="A122" s="92" t="s">
        <v>551</v>
      </c>
      <c r="B122" s="92" t="s">
        <v>552</v>
      </c>
      <c r="C122" s="92" t="s">
        <v>553</v>
      </c>
      <c r="D122" s="92" t="s">
        <v>94</v>
      </c>
      <c r="E122" s="92" t="s">
        <v>133</v>
      </c>
      <c r="F122" s="92" t="s">
        <v>467</v>
      </c>
      <c r="G122" s="92" t="s">
        <v>274</v>
      </c>
      <c r="H122" s="92" t="s">
        <v>143</v>
      </c>
      <c r="I122" s="93">
        <v>0.15279984720015277</v>
      </c>
    </row>
    <row r="123" spans="1:9">
      <c r="A123" s="92" t="s">
        <v>554</v>
      </c>
      <c r="B123" s="92" t="s">
        <v>555</v>
      </c>
      <c r="C123" s="92" t="s">
        <v>556</v>
      </c>
      <c r="D123" s="92" t="s">
        <v>105</v>
      </c>
      <c r="E123" s="92" t="s">
        <v>557</v>
      </c>
      <c r="F123" s="92" t="s">
        <v>558</v>
      </c>
      <c r="G123" s="92" t="s">
        <v>180</v>
      </c>
      <c r="H123" s="92" t="s">
        <v>143</v>
      </c>
      <c r="I123" s="93">
        <v>0.15049984950015047</v>
      </c>
    </row>
    <row r="124" spans="1:9">
      <c r="A124" s="92" t="s">
        <v>559</v>
      </c>
      <c r="B124" s="92" t="s">
        <v>560</v>
      </c>
      <c r="C124" s="92" t="s">
        <v>561</v>
      </c>
      <c r="D124" s="92" t="s">
        <v>88</v>
      </c>
      <c r="E124" s="92" t="s">
        <v>109</v>
      </c>
      <c r="F124" s="92" t="s">
        <v>110</v>
      </c>
      <c r="G124" s="92" t="s">
        <v>362</v>
      </c>
      <c r="H124" s="92" t="s">
        <v>190</v>
      </c>
      <c r="I124" s="93">
        <v>0.14779985220014777</v>
      </c>
    </row>
    <row r="125" spans="1:9">
      <c r="A125" s="92" t="s">
        <v>562</v>
      </c>
      <c r="B125" s="92" t="s">
        <v>563</v>
      </c>
      <c r="C125" s="92" t="s">
        <v>564</v>
      </c>
      <c r="D125" s="92" t="s">
        <v>64</v>
      </c>
      <c r="E125" s="92" t="s">
        <v>64</v>
      </c>
      <c r="F125" s="92" t="s">
        <v>65</v>
      </c>
      <c r="G125" s="92" t="s">
        <v>59</v>
      </c>
      <c r="H125" s="92" t="s">
        <v>60</v>
      </c>
      <c r="I125" s="93">
        <v>0.1467998532001468</v>
      </c>
    </row>
    <row r="126" spans="1:9">
      <c r="A126" s="92" t="s">
        <v>565</v>
      </c>
      <c r="B126" s="92" t="s">
        <v>566</v>
      </c>
      <c r="C126" s="92" t="s">
        <v>567</v>
      </c>
      <c r="D126" s="92" t="s">
        <v>71</v>
      </c>
      <c r="E126" s="92" t="s">
        <v>84</v>
      </c>
      <c r="F126" s="92" t="s">
        <v>85</v>
      </c>
      <c r="G126" s="92" t="s">
        <v>120</v>
      </c>
      <c r="H126" s="92" t="s">
        <v>121</v>
      </c>
      <c r="I126" s="93">
        <v>0.14589985410014589</v>
      </c>
    </row>
    <row r="127" spans="1:9">
      <c r="A127" s="92" t="s">
        <v>568</v>
      </c>
      <c r="B127" s="92" t="s">
        <v>569</v>
      </c>
      <c r="C127" s="92" t="s">
        <v>570</v>
      </c>
      <c r="D127" s="92" t="s">
        <v>111</v>
      </c>
      <c r="E127" s="92" t="s">
        <v>111</v>
      </c>
      <c r="F127" s="92" t="s">
        <v>571</v>
      </c>
      <c r="G127" s="92" t="s">
        <v>274</v>
      </c>
      <c r="H127" s="92" t="s">
        <v>143</v>
      </c>
      <c r="I127" s="93">
        <v>0.1457998542001458</v>
      </c>
    </row>
    <row r="128" spans="1:9">
      <c r="A128" s="92" t="s">
        <v>572</v>
      </c>
      <c r="B128" s="92" t="s">
        <v>573</v>
      </c>
      <c r="C128" s="92" t="s">
        <v>574</v>
      </c>
      <c r="D128" s="92" t="s">
        <v>56</v>
      </c>
      <c r="E128" s="92" t="s">
        <v>69</v>
      </c>
      <c r="F128" s="92" t="s">
        <v>126</v>
      </c>
      <c r="G128" s="92" t="s">
        <v>59</v>
      </c>
      <c r="H128" s="92" t="s">
        <v>60</v>
      </c>
      <c r="I128" s="93">
        <v>0.14529985470014528</v>
      </c>
    </row>
    <row r="129" spans="1:9">
      <c r="A129" s="92" t="s">
        <v>575</v>
      </c>
      <c r="B129" s="92" t="s">
        <v>576</v>
      </c>
      <c r="C129" s="92" t="s">
        <v>577</v>
      </c>
      <c r="D129" s="92" t="s">
        <v>64</v>
      </c>
      <c r="E129" s="92" t="s">
        <v>64</v>
      </c>
      <c r="F129" s="92" t="s">
        <v>65</v>
      </c>
      <c r="G129" s="92" t="s">
        <v>59</v>
      </c>
      <c r="H129" s="92" t="s">
        <v>60</v>
      </c>
      <c r="I129" s="93">
        <v>0.14519985480014516</v>
      </c>
    </row>
    <row r="130" spans="1:9">
      <c r="A130" s="92" t="s">
        <v>578</v>
      </c>
      <c r="B130" s="92" t="s">
        <v>579</v>
      </c>
      <c r="C130" s="92" t="s">
        <v>580</v>
      </c>
      <c r="D130" s="92" t="s">
        <v>100</v>
      </c>
      <c r="E130" s="92" t="s">
        <v>100</v>
      </c>
      <c r="F130" s="92" t="s">
        <v>287</v>
      </c>
      <c r="G130" s="92" t="s">
        <v>59</v>
      </c>
      <c r="H130" s="92" t="s">
        <v>60</v>
      </c>
      <c r="I130" s="93">
        <v>0.14499985500014498</v>
      </c>
    </row>
    <row r="131" spans="1:9">
      <c r="A131" s="92" t="s">
        <v>581</v>
      </c>
      <c r="B131" s="92" t="s">
        <v>582</v>
      </c>
      <c r="C131" s="92" t="s">
        <v>583</v>
      </c>
      <c r="D131" s="92" t="s">
        <v>94</v>
      </c>
      <c r="E131" s="92" t="s">
        <v>118</v>
      </c>
      <c r="F131" s="92" t="s">
        <v>119</v>
      </c>
      <c r="G131" s="92" t="s">
        <v>325</v>
      </c>
      <c r="H131" s="92" t="s">
        <v>143</v>
      </c>
      <c r="I131" s="93">
        <v>0.14459985540014458</v>
      </c>
    </row>
    <row r="132" spans="1:9">
      <c r="A132" s="92" t="s">
        <v>584</v>
      </c>
      <c r="B132" s="92" t="s">
        <v>585</v>
      </c>
      <c r="C132" s="92" t="s">
        <v>586</v>
      </c>
      <c r="D132" s="92" t="s">
        <v>64</v>
      </c>
      <c r="E132" s="92" t="s">
        <v>64</v>
      </c>
      <c r="F132" s="92" t="s">
        <v>65</v>
      </c>
      <c r="G132" s="92" t="s">
        <v>333</v>
      </c>
      <c r="H132" s="92" t="s">
        <v>172</v>
      </c>
      <c r="I132" s="93">
        <v>0.14369985630014367</v>
      </c>
    </row>
    <row r="133" spans="1:9">
      <c r="A133" s="92" t="s">
        <v>587</v>
      </c>
      <c r="B133" s="92" t="s">
        <v>588</v>
      </c>
      <c r="C133" s="92" t="s">
        <v>589</v>
      </c>
      <c r="D133" s="92" t="s">
        <v>64</v>
      </c>
      <c r="E133" s="92" t="s">
        <v>64</v>
      </c>
      <c r="F133" s="92" t="s">
        <v>65</v>
      </c>
      <c r="G133" s="92" t="s">
        <v>282</v>
      </c>
      <c r="H133" s="92" t="s">
        <v>158</v>
      </c>
      <c r="I133" s="93">
        <v>0.14339985660014337</v>
      </c>
    </row>
    <row r="134" spans="1:9">
      <c r="A134" s="92" t="s">
        <v>590</v>
      </c>
      <c r="B134" s="92" t="s">
        <v>591</v>
      </c>
      <c r="C134" s="92" t="s">
        <v>592</v>
      </c>
      <c r="D134" s="92" t="s">
        <v>88</v>
      </c>
      <c r="E134" s="92" t="s">
        <v>109</v>
      </c>
      <c r="F134" s="92" t="s">
        <v>110</v>
      </c>
      <c r="G134" s="92" t="s">
        <v>59</v>
      </c>
      <c r="H134" s="92" t="s">
        <v>60</v>
      </c>
      <c r="I134" s="93">
        <v>0.14329985670014328</v>
      </c>
    </row>
    <row r="135" spans="1:9">
      <c r="A135" s="92" t="s">
        <v>593</v>
      </c>
      <c r="B135" s="92" t="s">
        <v>594</v>
      </c>
      <c r="C135" s="92" t="s">
        <v>595</v>
      </c>
      <c r="D135" s="92" t="s">
        <v>94</v>
      </c>
      <c r="E135" s="92" t="s">
        <v>317</v>
      </c>
      <c r="F135" s="92" t="s">
        <v>317</v>
      </c>
      <c r="G135" s="92" t="s">
        <v>59</v>
      </c>
      <c r="H135" s="92" t="s">
        <v>60</v>
      </c>
      <c r="I135" s="93">
        <v>0.14289985710014289</v>
      </c>
    </row>
    <row r="136" spans="1:9">
      <c r="A136" s="92" t="s">
        <v>596</v>
      </c>
      <c r="B136" s="92" t="s">
        <v>597</v>
      </c>
      <c r="C136" s="92" t="s">
        <v>598</v>
      </c>
      <c r="D136" s="92" t="s">
        <v>71</v>
      </c>
      <c r="E136" s="92" t="s">
        <v>209</v>
      </c>
      <c r="F136" s="92" t="s">
        <v>209</v>
      </c>
      <c r="G136" s="92" t="s">
        <v>120</v>
      </c>
      <c r="H136" s="92" t="s">
        <v>121</v>
      </c>
      <c r="I136" s="93">
        <v>0.14189985810014188</v>
      </c>
    </row>
    <row r="137" spans="1:9">
      <c r="A137" s="92" t="s">
        <v>599</v>
      </c>
      <c r="B137" s="92" t="s">
        <v>600</v>
      </c>
      <c r="C137" s="92" t="s">
        <v>601</v>
      </c>
      <c r="D137" s="92" t="s">
        <v>88</v>
      </c>
      <c r="E137" s="92" t="s">
        <v>406</v>
      </c>
      <c r="F137" s="92" t="s">
        <v>602</v>
      </c>
      <c r="G137" s="92" t="s">
        <v>59</v>
      </c>
      <c r="H137" s="92" t="s">
        <v>60</v>
      </c>
      <c r="I137" s="93">
        <v>0.14169985830014167</v>
      </c>
    </row>
    <row r="138" spans="1:9">
      <c r="A138" s="92" t="s">
        <v>603</v>
      </c>
      <c r="B138" s="92" t="s">
        <v>604</v>
      </c>
      <c r="C138" s="92" t="s">
        <v>605</v>
      </c>
      <c r="D138" s="92" t="s">
        <v>100</v>
      </c>
      <c r="E138" s="92" t="s">
        <v>100</v>
      </c>
      <c r="F138" s="92" t="s">
        <v>170</v>
      </c>
      <c r="G138" s="92" t="s">
        <v>59</v>
      </c>
      <c r="H138" s="92" t="s">
        <v>60</v>
      </c>
      <c r="I138" s="93">
        <v>0.14139985860014137</v>
      </c>
    </row>
    <row r="139" spans="1:9">
      <c r="A139" s="92" t="s">
        <v>606</v>
      </c>
      <c r="B139" s="92" t="s">
        <v>607</v>
      </c>
      <c r="C139" s="92" t="s">
        <v>608</v>
      </c>
      <c r="D139" s="92" t="s">
        <v>71</v>
      </c>
      <c r="E139" s="92" t="s">
        <v>84</v>
      </c>
      <c r="F139" s="92" t="s">
        <v>142</v>
      </c>
      <c r="G139" s="92" t="s">
        <v>120</v>
      </c>
      <c r="H139" s="92" t="s">
        <v>121</v>
      </c>
      <c r="I139" s="93">
        <v>0.14129985870014128</v>
      </c>
    </row>
    <row r="140" spans="1:9">
      <c r="A140" s="92" t="s">
        <v>609</v>
      </c>
      <c r="B140" s="92" t="s">
        <v>610</v>
      </c>
      <c r="C140" s="92" t="s">
        <v>611</v>
      </c>
      <c r="D140" s="92" t="s">
        <v>100</v>
      </c>
      <c r="E140" s="92" t="s">
        <v>100</v>
      </c>
      <c r="F140" s="92" t="s">
        <v>287</v>
      </c>
      <c r="G140" s="92" t="s">
        <v>282</v>
      </c>
      <c r="H140" s="92" t="s">
        <v>158</v>
      </c>
      <c r="I140" s="93">
        <v>0.14019985980014016</v>
      </c>
    </row>
    <row r="141" spans="1:9">
      <c r="A141" s="92" t="s">
        <v>612</v>
      </c>
      <c r="B141" s="92" t="s">
        <v>613</v>
      </c>
      <c r="C141" s="92" t="s">
        <v>614</v>
      </c>
      <c r="D141" s="92" t="s">
        <v>94</v>
      </c>
      <c r="E141" s="92" t="s">
        <v>615</v>
      </c>
      <c r="F141" s="92" t="s">
        <v>616</v>
      </c>
      <c r="G141" s="92" t="s">
        <v>59</v>
      </c>
      <c r="H141" s="92" t="s">
        <v>60</v>
      </c>
      <c r="I141" s="93">
        <v>0.13939986060013937</v>
      </c>
    </row>
    <row r="142" spans="1:9">
      <c r="A142" s="92" t="s">
        <v>617</v>
      </c>
      <c r="B142" s="92" t="s">
        <v>618</v>
      </c>
      <c r="C142" s="92" t="s">
        <v>619</v>
      </c>
      <c r="D142" s="92" t="s">
        <v>100</v>
      </c>
      <c r="E142" s="92" t="s">
        <v>100</v>
      </c>
      <c r="F142" s="92" t="s">
        <v>170</v>
      </c>
      <c r="G142" s="92" t="s">
        <v>120</v>
      </c>
      <c r="H142" s="92" t="s">
        <v>121</v>
      </c>
      <c r="I142" s="93">
        <v>0.13939986060013937</v>
      </c>
    </row>
    <row r="143" spans="1:9">
      <c r="A143" s="92" t="s">
        <v>620</v>
      </c>
      <c r="B143" s="92" t="s">
        <v>621</v>
      </c>
      <c r="C143" s="92" t="s">
        <v>622</v>
      </c>
      <c r="D143" s="92" t="s">
        <v>71</v>
      </c>
      <c r="E143" s="92" t="s">
        <v>84</v>
      </c>
      <c r="F143" s="92" t="s">
        <v>85</v>
      </c>
      <c r="G143" s="92" t="s">
        <v>180</v>
      </c>
      <c r="H143" s="92" t="s">
        <v>143</v>
      </c>
      <c r="I143" s="93">
        <v>0.138999861000139</v>
      </c>
    </row>
    <row r="144" spans="1:9">
      <c r="A144" s="92" t="s">
        <v>623</v>
      </c>
      <c r="B144" s="92" t="s">
        <v>624</v>
      </c>
      <c r="C144" s="92" t="s">
        <v>625</v>
      </c>
      <c r="D144" s="92" t="s">
        <v>100</v>
      </c>
      <c r="E144" s="92" t="s">
        <v>100</v>
      </c>
      <c r="F144" s="92" t="s">
        <v>287</v>
      </c>
      <c r="G144" s="92" t="s">
        <v>59</v>
      </c>
      <c r="H144" s="92" t="s">
        <v>60</v>
      </c>
      <c r="I144" s="93">
        <v>0.13869986130013867</v>
      </c>
    </row>
    <row r="145" spans="1:9">
      <c r="A145" s="92" t="s">
        <v>626</v>
      </c>
      <c r="B145" s="92" t="s">
        <v>627</v>
      </c>
      <c r="C145" s="92" t="s">
        <v>628</v>
      </c>
      <c r="D145" s="92" t="s">
        <v>100</v>
      </c>
      <c r="E145" s="92" t="s">
        <v>100</v>
      </c>
      <c r="F145" s="92" t="s">
        <v>170</v>
      </c>
      <c r="G145" s="92" t="s">
        <v>282</v>
      </c>
      <c r="H145" s="92" t="s">
        <v>158</v>
      </c>
      <c r="I145" s="93">
        <v>0.13789986210013788</v>
      </c>
    </row>
    <row r="146" spans="1:9">
      <c r="A146" s="92" t="s">
        <v>629</v>
      </c>
      <c r="B146" s="92" t="s">
        <v>630</v>
      </c>
      <c r="C146" s="92" t="s">
        <v>631</v>
      </c>
      <c r="D146" s="92" t="s">
        <v>105</v>
      </c>
      <c r="E146" s="92" t="s">
        <v>302</v>
      </c>
      <c r="F146" s="92" t="s">
        <v>302</v>
      </c>
      <c r="G146" s="92" t="s">
        <v>59</v>
      </c>
      <c r="H146" s="92" t="s">
        <v>60</v>
      </c>
      <c r="I146" s="93">
        <v>0.13619986380013616</v>
      </c>
    </row>
    <row r="147" spans="1:9">
      <c r="A147" s="92" t="s">
        <v>632</v>
      </c>
      <c r="B147" s="92" t="s">
        <v>633</v>
      </c>
      <c r="C147" s="92" t="s">
        <v>634</v>
      </c>
      <c r="D147" s="92" t="s">
        <v>71</v>
      </c>
      <c r="E147" s="92" t="s">
        <v>84</v>
      </c>
      <c r="F147" s="92" t="s">
        <v>147</v>
      </c>
      <c r="G147" s="92" t="s">
        <v>120</v>
      </c>
      <c r="H147" s="92" t="s">
        <v>121</v>
      </c>
      <c r="I147" s="93">
        <v>0.13589986410013588</v>
      </c>
    </row>
    <row r="148" spans="1:9">
      <c r="A148" s="92" t="s">
        <v>635</v>
      </c>
      <c r="B148" s="92" t="s">
        <v>636</v>
      </c>
      <c r="C148" s="92" t="s">
        <v>637</v>
      </c>
      <c r="D148" s="92" t="s">
        <v>105</v>
      </c>
      <c r="E148" s="92" t="s">
        <v>557</v>
      </c>
      <c r="F148" s="92" t="s">
        <v>558</v>
      </c>
      <c r="G148" s="92" t="s">
        <v>59</v>
      </c>
      <c r="H148" s="92" t="s">
        <v>60</v>
      </c>
      <c r="I148" s="93">
        <v>0.13539986460013537</v>
      </c>
    </row>
    <row r="149" spans="1:9">
      <c r="A149" s="92" t="s">
        <v>638</v>
      </c>
      <c r="B149" s="92" t="s">
        <v>639</v>
      </c>
      <c r="C149" s="92" t="s">
        <v>640</v>
      </c>
      <c r="D149" s="92" t="s">
        <v>56</v>
      </c>
      <c r="E149" s="92" t="s">
        <v>152</v>
      </c>
      <c r="F149" s="92" t="s">
        <v>152</v>
      </c>
      <c r="G149" s="92" t="s">
        <v>59</v>
      </c>
      <c r="H149" s="92" t="s">
        <v>60</v>
      </c>
      <c r="I149" s="93">
        <v>0.134999865000135</v>
      </c>
    </row>
    <row r="150" spans="1:9">
      <c r="A150" s="92" t="s">
        <v>641</v>
      </c>
      <c r="B150" s="92" t="s">
        <v>642</v>
      </c>
      <c r="C150" s="92" t="s">
        <v>643</v>
      </c>
      <c r="D150" s="92" t="s">
        <v>56</v>
      </c>
      <c r="E150" s="92" t="s">
        <v>69</v>
      </c>
      <c r="F150" s="92" t="s">
        <v>75</v>
      </c>
      <c r="G150" s="92" t="s">
        <v>59</v>
      </c>
      <c r="H150" s="92" t="s">
        <v>60</v>
      </c>
      <c r="I150" s="93">
        <v>0.13449986550013449</v>
      </c>
    </row>
    <row r="151" spans="1:9">
      <c r="A151" s="92" t="s">
        <v>644</v>
      </c>
      <c r="B151" s="92" t="s">
        <v>645</v>
      </c>
      <c r="C151" s="92" t="s">
        <v>646</v>
      </c>
      <c r="D151" s="92" t="s">
        <v>94</v>
      </c>
      <c r="E151" s="92" t="s">
        <v>118</v>
      </c>
      <c r="F151" s="92" t="s">
        <v>119</v>
      </c>
      <c r="G151" s="92" t="s">
        <v>200</v>
      </c>
      <c r="H151" s="92" t="s">
        <v>153</v>
      </c>
      <c r="I151" s="93">
        <v>0.13429986570013427</v>
      </c>
    </row>
    <row r="152" spans="1:9">
      <c r="A152" s="92" t="s">
        <v>647</v>
      </c>
      <c r="B152" s="92" t="s">
        <v>648</v>
      </c>
      <c r="C152" s="92" t="s">
        <v>649</v>
      </c>
      <c r="D152" s="92" t="s">
        <v>111</v>
      </c>
      <c r="E152" s="92" t="s">
        <v>111</v>
      </c>
      <c r="F152" s="92" t="s">
        <v>571</v>
      </c>
      <c r="G152" s="92" t="s">
        <v>59</v>
      </c>
      <c r="H152" s="92" t="s">
        <v>60</v>
      </c>
      <c r="I152" s="93">
        <v>0.13279986720013279</v>
      </c>
    </row>
    <row r="153" spans="1:9">
      <c r="A153" s="92" t="s">
        <v>650</v>
      </c>
      <c r="B153" s="92" t="s">
        <v>651</v>
      </c>
      <c r="C153" s="92" t="s">
        <v>652</v>
      </c>
      <c r="D153" s="92" t="s">
        <v>71</v>
      </c>
      <c r="E153" s="92" t="s">
        <v>209</v>
      </c>
      <c r="F153" s="92" t="s">
        <v>209</v>
      </c>
      <c r="G153" s="92" t="s">
        <v>59</v>
      </c>
      <c r="H153" s="92" t="s">
        <v>60</v>
      </c>
      <c r="I153" s="93">
        <v>0.131999868000132</v>
      </c>
    </row>
    <row r="154" spans="1:9">
      <c r="A154" s="92" t="s">
        <v>653</v>
      </c>
      <c r="B154" s="92" t="s">
        <v>654</v>
      </c>
      <c r="C154" s="92" t="s">
        <v>655</v>
      </c>
      <c r="D154" s="92" t="s">
        <v>94</v>
      </c>
      <c r="E154" s="92" t="s">
        <v>118</v>
      </c>
      <c r="F154" s="92" t="s">
        <v>119</v>
      </c>
      <c r="G154" s="92" t="s">
        <v>282</v>
      </c>
      <c r="H154" s="92" t="s">
        <v>158</v>
      </c>
      <c r="I154" s="93">
        <v>0.13149986850013148</v>
      </c>
    </row>
    <row r="155" spans="1:9">
      <c r="A155" s="92" t="s">
        <v>656</v>
      </c>
      <c r="B155" s="92" t="s">
        <v>657</v>
      </c>
      <c r="C155" s="92" t="s">
        <v>658</v>
      </c>
      <c r="D155" s="92" t="s">
        <v>76</v>
      </c>
      <c r="E155" s="92" t="s">
        <v>92</v>
      </c>
      <c r="F155" s="92" t="s">
        <v>538</v>
      </c>
      <c r="G155" s="92" t="s">
        <v>59</v>
      </c>
      <c r="H155" s="92" t="s">
        <v>60</v>
      </c>
      <c r="I155" s="93">
        <v>0.13129986870013127</v>
      </c>
    </row>
    <row r="156" spans="1:9">
      <c r="A156" s="92" t="s">
        <v>659</v>
      </c>
      <c r="B156" s="92" t="s">
        <v>660</v>
      </c>
      <c r="C156" s="92" t="s">
        <v>661</v>
      </c>
      <c r="D156" s="92" t="s">
        <v>100</v>
      </c>
      <c r="E156" s="92" t="s">
        <v>100</v>
      </c>
      <c r="F156" s="92" t="s">
        <v>287</v>
      </c>
      <c r="G156" s="92" t="s">
        <v>180</v>
      </c>
      <c r="H156" s="92" t="s">
        <v>143</v>
      </c>
      <c r="I156" s="93">
        <v>0.12969987030012969</v>
      </c>
    </row>
    <row r="157" spans="1:9">
      <c r="A157" s="92" t="s">
        <v>662</v>
      </c>
      <c r="B157" s="92" t="s">
        <v>663</v>
      </c>
      <c r="C157" s="92" t="s">
        <v>664</v>
      </c>
      <c r="D157" s="92" t="s">
        <v>105</v>
      </c>
      <c r="E157" s="92" t="s">
        <v>297</v>
      </c>
      <c r="F157" s="92" t="s">
        <v>298</v>
      </c>
      <c r="G157" s="92" t="s">
        <v>366</v>
      </c>
      <c r="H157" s="92" t="s">
        <v>194</v>
      </c>
      <c r="I157" s="93">
        <v>0.12959987040012957</v>
      </c>
    </row>
    <row r="158" spans="1:9">
      <c r="A158" s="92" t="s">
        <v>665</v>
      </c>
      <c r="B158" s="92" t="s">
        <v>666</v>
      </c>
      <c r="C158" s="92" t="s">
        <v>667</v>
      </c>
      <c r="D158" s="92" t="s">
        <v>94</v>
      </c>
      <c r="E158" s="92" t="s">
        <v>317</v>
      </c>
      <c r="F158" s="92" t="s">
        <v>317</v>
      </c>
      <c r="G158" s="92" t="s">
        <v>86</v>
      </c>
      <c r="H158" s="92" t="s">
        <v>87</v>
      </c>
      <c r="I158" s="93">
        <v>0.12909987090012909</v>
      </c>
    </row>
    <row r="159" spans="1:9">
      <c r="A159" s="92" t="s">
        <v>668</v>
      </c>
      <c r="B159" s="92" t="s">
        <v>669</v>
      </c>
      <c r="C159" s="92" t="s">
        <v>670</v>
      </c>
      <c r="D159" s="92" t="s">
        <v>111</v>
      </c>
      <c r="E159" s="92" t="s">
        <v>111</v>
      </c>
      <c r="F159" s="92" t="s">
        <v>671</v>
      </c>
      <c r="G159" s="92" t="s">
        <v>120</v>
      </c>
      <c r="H159" s="92" t="s">
        <v>121</v>
      </c>
      <c r="I159" s="93">
        <v>0.12779987220012778</v>
      </c>
    </row>
    <row r="160" spans="1:9">
      <c r="A160" s="92" t="s">
        <v>672</v>
      </c>
      <c r="B160" s="92" t="s">
        <v>673</v>
      </c>
      <c r="C160" s="92" t="s">
        <v>674</v>
      </c>
      <c r="D160" s="92" t="s">
        <v>105</v>
      </c>
      <c r="E160" s="92" t="s">
        <v>297</v>
      </c>
      <c r="F160" s="92" t="s">
        <v>675</v>
      </c>
      <c r="G160" s="92" t="s">
        <v>59</v>
      </c>
      <c r="H160" s="92" t="s">
        <v>60</v>
      </c>
      <c r="I160" s="93">
        <v>0.12739987260012739</v>
      </c>
    </row>
    <row r="161" spans="1:9">
      <c r="A161" s="92" t="s">
        <v>676</v>
      </c>
      <c r="B161" s="92" t="s">
        <v>677</v>
      </c>
      <c r="C161" s="92" t="s">
        <v>678</v>
      </c>
      <c r="D161" s="92" t="s">
        <v>105</v>
      </c>
      <c r="E161" s="92" t="s">
        <v>302</v>
      </c>
      <c r="F161" s="92" t="s">
        <v>302</v>
      </c>
      <c r="G161" s="92" t="s">
        <v>59</v>
      </c>
      <c r="H161" s="92" t="s">
        <v>60</v>
      </c>
      <c r="I161" s="93">
        <v>0.12729987270012727</v>
      </c>
    </row>
    <row r="162" spans="1:9">
      <c r="A162" s="92" t="s">
        <v>679</v>
      </c>
      <c r="B162" s="92" t="s">
        <v>680</v>
      </c>
      <c r="C162" s="92" t="s">
        <v>681</v>
      </c>
      <c r="D162" s="92" t="s">
        <v>105</v>
      </c>
      <c r="E162" s="92" t="s">
        <v>232</v>
      </c>
      <c r="F162" s="92" t="s">
        <v>233</v>
      </c>
      <c r="G162" s="92" t="s">
        <v>59</v>
      </c>
      <c r="H162" s="92" t="s">
        <v>60</v>
      </c>
      <c r="I162" s="93">
        <v>0.12699987300012699</v>
      </c>
    </row>
    <row r="163" spans="1:9">
      <c r="A163" s="92" t="s">
        <v>682</v>
      </c>
      <c r="B163" s="92" t="s">
        <v>683</v>
      </c>
      <c r="C163" s="92" t="s">
        <v>684</v>
      </c>
      <c r="D163" s="92" t="s">
        <v>88</v>
      </c>
      <c r="E163" s="92" t="s">
        <v>109</v>
      </c>
      <c r="F163" s="92" t="s">
        <v>110</v>
      </c>
      <c r="G163" s="92" t="s">
        <v>200</v>
      </c>
      <c r="H163" s="92" t="s">
        <v>153</v>
      </c>
      <c r="I163" s="93">
        <v>0.12549987450012548</v>
      </c>
    </row>
    <row r="164" spans="1:9">
      <c r="A164" s="92" t="s">
        <v>685</v>
      </c>
      <c r="B164" s="92" t="s">
        <v>686</v>
      </c>
      <c r="C164" s="92" t="s">
        <v>687</v>
      </c>
      <c r="D164" s="92" t="s">
        <v>105</v>
      </c>
      <c r="E164" s="92" t="s">
        <v>297</v>
      </c>
      <c r="F164" s="92" t="s">
        <v>298</v>
      </c>
      <c r="G164" s="92" t="s">
        <v>59</v>
      </c>
      <c r="H164" s="92" t="s">
        <v>60</v>
      </c>
      <c r="I164" s="93">
        <v>0.12539987460012539</v>
      </c>
    </row>
    <row r="165" spans="1:9">
      <c r="A165" s="92" t="s">
        <v>688</v>
      </c>
      <c r="B165" s="92" t="s">
        <v>689</v>
      </c>
      <c r="C165" s="92" t="s">
        <v>690</v>
      </c>
      <c r="D165" s="92" t="s">
        <v>88</v>
      </c>
      <c r="E165" s="92" t="s">
        <v>109</v>
      </c>
      <c r="F165" s="92" t="s">
        <v>484</v>
      </c>
      <c r="G165" s="92" t="s">
        <v>59</v>
      </c>
      <c r="H165" s="92" t="s">
        <v>60</v>
      </c>
      <c r="I165" s="93">
        <v>0.12299987700012298</v>
      </c>
    </row>
    <row r="166" spans="1:9">
      <c r="A166" s="92" t="s">
        <v>691</v>
      </c>
      <c r="B166" s="92" t="s">
        <v>692</v>
      </c>
      <c r="C166" s="92" t="s">
        <v>693</v>
      </c>
      <c r="D166" s="92" t="s">
        <v>64</v>
      </c>
      <c r="E166" s="92" t="s">
        <v>64</v>
      </c>
      <c r="F166" s="92" t="s">
        <v>223</v>
      </c>
      <c r="G166" s="92" t="s">
        <v>59</v>
      </c>
      <c r="H166" s="92" t="s">
        <v>60</v>
      </c>
      <c r="I166" s="93">
        <v>0.12249987750012248</v>
      </c>
    </row>
    <row r="167" spans="1:9">
      <c r="A167" s="92" t="s">
        <v>694</v>
      </c>
      <c r="B167" s="92" t="s">
        <v>695</v>
      </c>
      <c r="C167" s="92" t="s">
        <v>696</v>
      </c>
      <c r="D167" s="92" t="s">
        <v>76</v>
      </c>
      <c r="E167" s="92" t="s">
        <v>441</v>
      </c>
      <c r="F167" s="92" t="s">
        <v>488</v>
      </c>
      <c r="G167" s="92" t="s">
        <v>282</v>
      </c>
      <c r="H167" s="92" t="s">
        <v>158</v>
      </c>
      <c r="I167" s="93">
        <v>0.12219987780012219</v>
      </c>
    </row>
    <row r="168" spans="1:9">
      <c r="A168" s="92" t="s">
        <v>697</v>
      </c>
      <c r="B168" s="92" t="s">
        <v>698</v>
      </c>
      <c r="C168" s="92" t="s">
        <v>699</v>
      </c>
      <c r="D168" s="92" t="s">
        <v>76</v>
      </c>
      <c r="E168" s="92" t="s">
        <v>92</v>
      </c>
      <c r="F168" s="92" t="s">
        <v>306</v>
      </c>
      <c r="G168" s="92" t="s">
        <v>200</v>
      </c>
      <c r="H168" s="92" t="s">
        <v>153</v>
      </c>
      <c r="I168" s="93">
        <v>0.12219987780012219</v>
      </c>
    </row>
    <row r="169" spans="1:9">
      <c r="A169" s="92" t="s">
        <v>700</v>
      </c>
      <c r="B169" s="92" t="s">
        <v>701</v>
      </c>
      <c r="C169" s="92" t="s">
        <v>702</v>
      </c>
      <c r="D169" s="92" t="s">
        <v>94</v>
      </c>
      <c r="E169" s="92" t="s">
        <v>118</v>
      </c>
      <c r="F169" s="92" t="s">
        <v>119</v>
      </c>
      <c r="G169" s="92" t="s">
        <v>341</v>
      </c>
      <c r="H169" s="92" t="s">
        <v>181</v>
      </c>
      <c r="I169" s="93">
        <v>0.12179987820012179</v>
      </c>
    </row>
    <row r="170" spans="1:9">
      <c r="A170" s="92" t="s">
        <v>703</v>
      </c>
      <c r="B170" s="92" t="s">
        <v>704</v>
      </c>
      <c r="C170" s="92" t="s">
        <v>705</v>
      </c>
      <c r="D170" s="92" t="s">
        <v>76</v>
      </c>
      <c r="E170" s="92" t="s">
        <v>92</v>
      </c>
      <c r="F170" s="92" t="s">
        <v>706</v>
      </c>
      <c r="G170" s="92" t="s">
        <v>200</v>
      </c>
      <c r="H170" s="92" t="s">
        <v>153</v>
      </c>
      <c r="I170" s="93">
        <v>0.12119987880012119</v>
      </c>
    </row>
    <row r="171" spans="1:9">
      <c r="A171" s="92" t="s">
        <v>707</v>
      </c>
      <c r="B171" s="92" t="s">
        <v>708</v>
      </c>
      <c r="C171" s="92" t="s">
        <v>709</v>
      </c>
      <c r="D171" s="92" t="s">
        <v>71</v>
      </c>
      <c r="E171" s="92" t="s">
        <v>98</v>
      </c>
      <c r="F171" s="92" t="s">
        <v>99</v>
      </c>
      <c r="G171" s="92" t="s">
        <v>120</v>
      </c>
      <c r="H171" s="92" t="s">
        <v>121</v>
      </c>
      <c r="I171" s="93">
        <v>0.12059987940012058</v>
      </c>
    </row>
    <row r="172" spans="1:9">
      <c r="A172" s="92" t="s">
        <v>710</v>
      </c>
      <c r="B172" s="92" t="s">
        <v>711</v>
      </c>
      <c r="C172" s="92" t="s">
        <v>712</v>
      </c>
      <c r="D172" s="92" t="s">
        <v>76</v>
      </c>
      <c r="E172" s="92" t="s">
        <v>92</v>
      </c>
      <c r="F172" s="92" t="s">
        <v>306</v>
      </c>
      <c r="G172" s="92" t="s">
        <v>59</v>
      </c>
      <c r="H172" s="92" t="s">
        <v>60</v>
      </c>
      <c r="I172" s="93">
        <v>0.12029987970012029</v>
      </c>
    </row>
    <row r="173" spans="1:9">
      <c r="A173" s="92" t="s">
        <v>713</v>
      </c>
      <c r="B173" s="92" t="s">
        <v>714</v>
      </c>
      <c r="C173" s="92" t="s">
        <v>715</v>
      </c>
      <c r="D173" s="92" t="s">
        <v>105</v>
      </c>
      <c r="E173" s="92" t="s">
        <v>302</v>
      </c>
      <c r="F173" s="92" t="s">
        <v>302</v>
      </c>
      <c r="G173" s="92" t="s">
        <v>59</v>
      </c>
      <c r="H173" s="92" t="s">
        <v>60</v>
      </c>
      <c r="I173" s="93">
        <v>0.11979988020011979</v>
      </c>
    </row>
    <row r="174" spans="1:9">
      <c r="A174" s="92" t="s">
        <v>716</v>
      </c>
      <c r="B174" s="92" t="s">
        <v>717</v>
      </c>
      <c r="C174" s="92" t="s">
        <v>718</v>
      </c>
      <c r="D174" s="92" t="s">
        <v>94</v>
      </c>
      <c r="E174" s="92" t="s">
        <v>133</v>
      </c>
      <c r="F174" s="92" t="s">
        <v>134</v>
      </c>
      <c r="G174" s="92" t="s">
        <v>350</v>
      </c>
      <c r="H174" s="92" t="s">
        <v>143</v>
      </c>
      <c r="I174" s="93">
        <v>0.11959988040011958</v>
      </c>
    </row>
    <row r="175" spans="1:9">
      <c r="A175" s="92" t="s">
        <v>719</v>
      </c>
      <c r="B175" s="92" t="s">
        <v>720</v>
      </c>
      <c r="C175" s="92" t="s">
        <v>721</v>
      </c>
      <c r="D175" s="92" t="s">
        <v>88</v>
      </c>
      <c r="E175" s="92" t="s">
        <v>109</v>
      </c>
      <c r="F175" s="92" t="s">
        <v>484</v>
      </c>
      <c r="G175" s="92" t="s">
        <v>59</v>
      </c>
      <c r="H175" s="92" t="s">
        <v>60</v>
      </c>
      <c r="I175" s="93">
        <v>0.11789988210011788</v>
      </c>
    </row>
    <row r="176" spans="1:9">
      <c r="A176" s="92" t="s">
        <v>722</v>
      </c>
      <c r="B176" s="92" t="s">
        <v>723</v>
      </c>
      <c r="C176" s="92" t="s">
        <v>724</v>
      </c>
      <c r="D176" s="92" t="s">
        <v>64</v>
      </c>
      <c r="E176" s="92" t="s">
        <v>64</v>
      </c>
      <c r="F176" s="92" t="s">
        <v>223</v>
      </c>
      <c r="G176" s="92" t="s">
        <v>59</v>
      </c>
      <c r="H176" s="92" t="s">
        <v>60</v>
      </c>
      <c r="I176" s="93">
        <v>0.11789988210011788</v>
      </c>
    </row>
    <row r="177" spans="1:9">
      <c r="A177" s="92" t="s">
        <v>725</v>
      </c>
      <c r="B177" s="92" t="s">
        <v>726</v>
      </c>
      <c r="C177" s="92" t="s">
        <v>727</v>
      </c>
      <c r="D177" s="92" t="s">
        <v>76</v>
      </c>
      <c r="E177" s="92" t="s">
        <v>92</v>
      </c>
      <c r="F177" s="92" t="s">
        <v>538</v>
      </c>
      <c r="G177" s="92" t="s">
        <v>180</v>
      </c>
      <c r="H177" s="92" t="s">
        <v>143</v>
      </c>
      <c r="I177" s="93">
        <v>0.11709988290011708</v>
      </c>
    </row>
    <row r="178" spans="1:9">
      <c r="A178" s="92" t="s">
        <v>728</v>
      </c>
      <c r="B178" s="92" t="s">
        <v>729</v>
      </c>
      <c r="C178" s="92" t="s">
        <v>730</v>
      </c>
      <c r="D178" s="92" t="s">
        <v>71</v>
      </c>
      <c r="E178" s="92" t="s">
        <v>209</v>
      </c>
      <c r="F178" s="92" t="s">
        <v>209</v>
      </c>
      <c r="G178" s="92" t="s">
        <v>171</v>
      </c>
      <c r="H178" s="92" t="s">
        <v>138</v>
      </c>
      <c r="I178" s="93">
        <v>0.11659988340011658</v>
      </c>
    </row>
    <row r="179" spans="1:9">
      <c r="A179" s="92" t="s">
        <v>731</v>
      </c>
      <c r="B179" s="92" t="s">
        <v>732</v>
      </c>
      <c r="C179" s="92" t="s">
        <v>733</v>
      </c>
      <c r="D179" s="92" t="s">
        <v>88</v>
      </c>
      <c r="E179" s="92" t="s">
        <v>406</v>
      </c>
      <c r="F179" s="92" t="s">
        <v>602</v>
      </c>
      <c r="G179" s="92" t="s">
        <v>59</v>
      </c>
      <c r="H179" s="92" t="s">
        <v>60</v>
      </c>
      <c r="I179" s="93">
        <v>0.11579988420011579</v>
      </c>
    </row>
    <row r="180" spans="1:9">
      <c r="A180" s="92" t="s">
        <v>734</v>
      </c>
      <c r="B180" s="92" t="s">
        <v>735</v>
      </c>
      <c r="C180" s="92" t="s">
        <v>736</v>
      </c>
      <c r="D180" s="92" t="s">
        <v>100</v>
      </c>
      <c r="E180" s="92" t="s">
        <v>100</v>
      </c>
      <c r="F180" s="92" t="s">
        <v>170</v>
      </c>
      <c r="G180" s="92" t="s">
        <v>341</v>
      </c>
      <c r="H180" s="92" t="s">
        <v>181</v>
      </c>
      <c r="I180" s="93">
        <v>0.11579988420011579</v>
      </c>
    </row>
    <row r="181" spans="1:9">
      <c r="A181" s="92" t="s">
        <v>737</v>
      </c>
      <c r="B181" s="92" t="s">
        <v>738</v>
      </c>
      <c r="C181" s="92" t="s">
        <v>739</v>
      </c>
      <c r="D181" s="92" t="s">
        <v>80</v>
      </c>
      <c r="E181" s="92" t="s">
        <v>80</v>
      </c>
      <c r="F181" s="92" t="s">
        <v>104</v>
      </c>
      <c r="G181" s="92" t="s">
        <v>274</v>
      </c>
      <c r="H181" s="92" t="s">
        <v>143</v>
      </c>
      <c r="I181" s="93">
        <v>0.11539988460011538</v>
      </c>
    </row>
    <row r="182" spans="1:9">
      <c r="A182" s="92" t="s">
        <v>740</v>
      </c>
      <c r="B182" s="92" t="s">
        <v>741</v>
      </c>
      <c r="C182" s="92" t="s">
        <v>742</v>
      </c>
      <c r="D182" s="92" t="s">
        <v>100</v>
      </c>
      <c r="E182" s="92" t="s">
        <v>100</v>
      </c>
      <c r="F182" s="92" t="s">
        <v>287</v>
      </c>
      <c r="G182" s="92" t="s">
        <v>59</v>
      </c>
      <c r="H182" s="92" t="s">
        <v>60</v>
      </c>
      <c r="I182" s="93">
        <v>0.11539988460011538</v>
      </c>
    </row>
    <row r="183" spans="1:9">
      <c r="A183" s="92" t="s">
        <v>743</v>
      </c>
      <c r="B183" s="92" t="s">
        <v>744</v>
      </c>
      <c r="C183" s="92" t="s">
        <v>745</v>
      </c>
      <c r="D183" s="92" t="s">
        <v>64</v>
      </c>
      <c r="E183" s="92" t="s">
        <v>64</v>
      </c>
      <c r="F183" s="92" t="s">
        <v>65</v>
      </c>
      <c r="G183" s="92" t="s">
        <v>321</v>
      </c>
      <c r="H183" s="92" t="s">
        <v>162</v>
      </c>
      <c r="I183" s="93">
        <v>0.11479988520011478</v>
      </c>
    </row>
    <row r="184" spans="1:9">
      <c r="A184" s="92" t="s">
        <v>746</v>
      </c>
      <c r="B184" s="92" t="s">
        <v>747</v>
      </c>
      <c r="C184" s="92" t="s">
        <v>748</v>
      </c>
      <c r="D184" s="92" t="s">
        <v>111</v>
      </c>
      <c r="E184" s="92" t="s">
        <v>111</v>
      </c>
      <c r="F184" s="92" t="s">
        <v>671</v>
      </c>
      <c r="G184" s="92" t="s">
        <v>180</v>
      </c>
      <c r="H184" s="92" t="s">
        <v>143</v>
      </c>
      <c r="I184" s="93">
        <v>0.11299988700011299</v>
      </c>
    </row>
    <row r="185" spans="1:9">
      <c r="A185" s="92" t="s">
        <v>749</v>
      </c>
      <c r="B185" s="92" t="s">
        <v>750</v>
      </c>
      <c r="C185" s="92" t="s">
        <v>751</v>
      </c>
      <c r="D185" s="92" t="s">
        <v>105</v>
      </c>
      <c r="E185" s="92" t="s">
        <v>557</v>
      </c>
      <c r="F185" s="92" t="s">
        <v>558</v>
      </c>
      <c r="G185" s="92" t="s">
        <v>86</v>
      </c>
      <c r="H185" s="92" t="s">
        <v>87</v>
      </c>
      <c r="I185" s="93">
        <v>0.11279988720011278</v>
      </c>
    </row>
    <row r="186" spans="1:9">
      <c r="A186" s="92" t="s">
        <v>752</v>
      </c>
      <c r="B186" s="92" t="s">
        <v>753</v>
      </c>
      <c r="C186" s="92" t="s">
        <v>754</v>
      </c>
      <c r="D186" s="92" t="s">
        <v>64</v>
      </c>
      <c r="E186" s="92" t="s">
        <v>64</v>
      </c>
      <c r="F186" s="92" t="s">
        <v>65</v>
      </c>
      <c r="G186" s="92" t="s">
        <v>370</v>
      </c>
      <c r="H186" s="92" t="s">
        <v>201</v>
      </c>
      <c r="I186" s="93">
        <v>0.11259988740011259</v>
      </c>
    </row>
    <row r="187" spans="1:9">
      <c r="A187" s="92" t="s">
        <v>755</v>
      </c>
      <c r="B187" s="92" t="s">
        <v>756</v>
      </c>
      <c r="C187" s="92" t="s">
        <v>757</v>
      </c>
      <c r="D187" s="92" t="s">
        <v>94</v>
      </c>
      <c r="E187" s="92" t="s">
        <v>317</v>
      </c>
      <c r="F187" s="92" t="s">
        <v>317</v>
      </c>
      <c r="G187" s="92" t="s">
        <v>374</v>
      </c>
      <c r="H187" s="92" t="s">
        <v>172</v>
      </c>
      <c r="I187" s="93">
        <v>0.11199988800011199</v>
      </c>
    </row>
    <row r="188" spans="1:9">
      <c r="A188" s="92" t="s">
        <v>758</v>
      </c>
      <c r="B188" s="92" t="s">
        <v>759</v>
      </c>
      <c r="C188" s="92" t="s">
        <v>760</v>
      </c>
      <c r="D188" s="92" t="s">
        <v>64</v>
      </c>
      <c r="E188" s="92" t="s">
        <v>64</v>
      </c>
      <c r="F188" s="92" t="s">
        <v>65</v>
      </c>
      <c r="G188" s="92" t="s">
        <v>333</v>
      </c>
      <c r="H188" s="92" t="s">
        <v>172</v>
      </c>
      <c r="I188" s="93">
        <v>0.11189988810011188</v>
      </c>
    </row>
    <row r="189" spans="1:9">
      <c r="A189" s="92" t="s">
        <v>761</v>
      </c>
      <c r="B189" s="92" t="s">
        <v>762</v>
      </c>
      <c r="C189" s="92" t="s">
        <v>763</v>
      </c>
      <c r="D189" s="92" t="s">
        <v>100</v>
      </c>
      <c r="E189" s="92" t="s">
        <v>100</v>
      </c>
      <c r="F189" s="92" t="s">
        <v>170</v>
      </c>
      <c r="G189" s="92" t="s">
        <v>171</v>
      </c>
      <c r="H189" s="92" t="s">
        <v>138</v>
      </c>
      <c r="I189" s="93">
        <v>0.11129988870011127</v>
      </c>
    </row>
    <row r="190" spans="1:9">
      <c r="A190" s="92" t="s">
        <v>764</v>
      </c>
      <c r="B190" s="92" t="s">
        <v>765</v>
      </c>
      <c r="C190" s="92" t="s">
        <v>766</v>
      </c>
      <c r="D190" s="92" t="s">
        <v>56</v>
      </c>
      <c r="E190" s="92" t="s">
        <v>57</v>
      </c>
      <c r="F190" s="92" t="s">
        <v>767</v>
      </c>
      <c r="G190" s="92" t="s">
        <v>329</v>
      </c>
      <c r="H190" s="92" t="s">
        <v>166</v>
      </c>
      <c r="I190" s="93">
        <v>0.11099988900011099</v>
      </c>
    </row>
    <row r="191" spans="1:9">
      <c r="A191" s="92" t="s">
        <v>768</v>
      </c>
      <c r="B191" s="92" t="s">
        <v>769</v>
      </c>
      <c r="C191" s="92" t="s">
        <v>770</v>
      </c>
      <c r="D191" s="92" t="s">
        <v>71</v>
      </c>
      <c r="E191" s="92" t="s">
        <v>209</v>
      </c>
      <c r="F191" s="92" t="s">
        <v>209</v>
      </c>
      <c r="G191" s="92" t="s">
        <v>171</v>
      </c>
      <c r="H191" s="92" t="s">
        <v>138</v>
      </c>
      <c r="I191" s="93">
        <v>0.11079988920011077</v>
      </c>
    </row>
    <row r="192" spans="1:9">
      <c r="A192" s="92" t="s">
        <v>771</v>
      </c>
      <c r="B192" s="92" t="s">
        <v>772</v>
      </c>
      <c r="C192" s="92" t="s">
        <v>773</v>
      </c>
      <c r="D192" s="92" t="s">
        <v>94</v>
      </c>
      <c r="E192" s="92" t="s">
        <v>118</v>
      </c>
      <c r="F192" s="92" t="s">
        <v>119</v>
      </c>
      <c r="G192" s="92" t="s">
        <v>59</v>
      </c>
      <c r="H192" s="92" t="s">
        <v>60</v>
      </c>
      <c r="I192" s="93">
        <v>0.10979989020010977</v>
      </c>
    </row>
    <row r="193" spans="1:9">
      <c r="A193" s="92" t="s">
        <v>774</v>
      </c>
      <c r="B193" s="92" t="s">
        <v>775</v>
      </c>
      <c r="C193" s="92" t="s">
        <v>776</v>
      </c>
      <c r="D193" s="92" t="s">
        <v>105</v>
      </c>
      <c r="E193" s="92" t="s">
        <v>297</v>
      </c>
      <c r="F193" s="92" t="s">
        <v>349</v>
      </c>
      <c r="G193" s="92" t="s">
        <v>59</v>
      </c>
      <c r="H193" s="92" t="s">
        <v>60</v>
      </c>
      <c r="I193" s="93">
        <v>0.10939989060010938</v>
      </c>
    </row>
    <row r="194" spans="1:9">
      <c r="A194" s="92" t="s">
        <v>777</v>
      </c>
      <c r="B194" s="92" t="s">
        <v>778</v>
      </c>
      <c r="C194" s="92" t="s">
        <v>779</v>
      </c>
      <c r="D194" s="92" t="s">
        <v>64</v>
      </c>
      <c r="E194" s="92" t="s">
        <v>64</v>
      </c>
      <c r="F194" s="92" t="s">
        <v>65</v>
      </c>
      <c r="G194" s="92" t="s">
        <v>282</v>
      </c>
      <c r="H194" s="92" t="s">
        <v>158</v>
      </c>
      <c r="I194" s="93">
        <v>0.10889989110010888</v>
      </c>
    </row>
    <row r="195" spans="1:9">
      <c r="A195" s="92" t="s">
        <v>780</v>
      </c>
      <c r="B195" s="92" t="s">
        <v>781</v>
      </c>
      <c r="C195" s="92" t="s">
        <v>782</v>
      </c>
      <c r="D195" s="92" t="s">
        <v>94</v>
      </c>
      <c r="E195" s="92" t="s">
        <v>118</v>
      </c>
      <c r="F195" s="92" t="s">
        <v>119</v>
      </c>
      <c r="G195" s="92" t="s">
        <v>282</v>
      </c>
      <c r="H195" s="92" t="s">
        <v>158</v>
      </c>
      <c r="I195" s="93">
        <v>0.10879989120010877</v>
      </c>
    </row>
    <row r="196" spans="1:9">
      <c r="A196" s="92" t="s">
        <v>783</v>
      </c>
      <c r="B196" s="92" t="s">
        <v>784</v>
      </c>
      <c r="C196" s="92" t="s">
        <v>785</v>
      </c>
      <c r="D196" s="92" t="s">
        <v>100</v>
      </c>
      <c r="E196" s="92" t="s">
        <v>100</v>
      </c>
      <c r="F196" s="92" t="s">
        <v>287</v>
      </c>
      <c r="G196" s="92" t="s">
        <v>86</v>
      </c>
      <c r="H196" s="92" t="s">
        <v>87</v>
      </c>
      <c r="I196" s="93">
        <v>0.10859989140010859</v>
      </c>
    </row>
    <row r="197" spans="1:9">
      <c r="A197" s="92" t="s">
        <v>786</v>
      </c>
      <c r="B197" s="92" t="s">
        <v>787</v>
      </c>
      <c r="C197" s="92" t="s">
        <v>788</v>
      </c>
      <c r="D197" s="92" t="s">
        <v>94</v>
      </c>
      <c r="E197" s="92" t="s">
        <v>133</v>
      </c>
      <c r="F197" s="92" t="s">
        <v>467</v>
      </c>
      <c r="G197" s="92" t="s">
        <v>86</v>
      </c>
      <c r="H197" s="92" t="s">
        <v>87</v>
      </c>
      <c r="I197" s="93">
        <v>0.10789989210010788</v>
      </c>
    </row>
    <row r="198" spans="1:9">
      <c r="A198" s="92" t="s">
        <v>789</v>
      </c>
      <c r="B198" s="92" t="s">
        <v>790</v>
      </c>
      <c r="C198" s="92" t="s">
        <v>791</v>
      </c>
      <c r="D198" s="92" t="s">
        <v>76</v>
      </c>
      <c r="E198" s="92" t="s">
        <v>92</v>
      </c>
      <c r="F198" s="92" t="s">
        <v>93</v>
      </c>
      <c r="G198" s="92" t="s">
        <v>59</v>
      </c>
      <c r="H198" s="92" t="s">
        <v>60</v>
      </c>
      <c r="I198" s="93">
        <v>0.10789989210010788</v>
      </c>
    </row>
    <row r="199" spans="1:9">
      <c r="A199" s="92" t="s">
        <v>792</v>
      </c>
      <c r="B199" s="92" t="s">
        <v>793</v>
      </c>
      <c r="C199" s="92" t="s">
        <v>794</v>
      </c>
      <c r="D199" s="92" t="s">
        <v>80</v>
      </c>
      <c r="E199" s="92" t="s">
        <v>80</v>
      </c>
      <c r="F199" s="92" t="s">
        <v>157</v>
      </c>
      <c r="G199" s="92" t="s">
        <v>378</v>
      </c>
      <c r="H199" s="92" t="s">
        <v>205</v>
      </c>
      <c r="I199" s="93">
        <v>0.10789989210010788</v>
      </c>
    </row>
    <row r="200" spans="1:9">
      <c r="A200" s="92" t="s">
        <v>795</v>
      </c>
      <c r="B200" s="92" t="s">
        <v>796</v>
      </c>
      <c r="C200" s="92" t="s">
        <v>797</v>
      </c>
      <c r="D200" s="92" t="s">
        <v>105</v>
      </c>
      <c r="E200" s="92" t="s">
        <v>198</v>
      </c>
      <c r="F200" s="92" t="s">
        <v>199</v>
      </c>
      <c r="G200" s="92" t="s">
        <v>274</v>
      </c>
      <c r="H200" s="92" t="s">
        <v>143</v>
      </c>
      <c r="I200" s="93">
        <v>0.10779989220010779</v>
      </c>
    </row>
    <row r="201" spans="1:9">
      <c r="A201" s="92" t="s">
        <v>798</v>
      </c>
      <c r="B201" s="92" t="s">
        <v>799</v>
      </c>
      <c r="C201" s="92" t="s">
        <v>800</v>
      </c>
      <c r="D201" s="92" t="s">
        <v>105</v>
      </c>
      <c r="E201" s="92" t="s">
        <v>232</v>
      </c>
      <c r="F201" s="92" t="s">
        <v>233</v>
      </c>
      <c r="G201" s="92" t="s">
        <v>59</v>
      </c>
      <c r="H201" s="92" t="s">
        <v>60</v>
      </c>
      <c r="I201" s="93">
        <v>0.10779989220010779</v>
      </c>
    </row>
    <row r="202" spans="1:9">
      <c r="A202" s="92" t="s">
        <v>801</v>
      </c>
      <c r="B202" s="92" t="s">
        <v>802</v>
      </c>
      <c r="C202" s="92" t="s">
        <v>803</v>
      </c>
      <c r="D202" s="92" t="s">
        <v>64</v>
      </c>
      <c r="E202" s="92" t="s">
        <v>64</v>
      </c>
      <c r="F202" s="92" t="s">
        <v>65</v>
      </c>
      <c r="G202" s="92" t="s">
        <v>59</v>
      </c>
      <c r="H202" s="92" t="s">
        <v>60</v>
      </c>
      <c r="I202" s="93">
        <v>0.10719989280010719</v>
      </c>
    </row>
    <row r="203" spans="1:9">
      <c r="A203" s="92" t="s">
        <v>804</v>
      </c>
      <c r="B203" s="92" t="s">
        <v>805</v>
      </c>
      <c r="C203" s="92" t="s">
        <v>806</v>
      </c>
      <c r="D203" s="92" t="s">
        <v>56</v>
      </c>
      <c r="E203" s="92" t="s">
        <v>57</v>
      </c>
      <c r="F203" s="92" t="s">
        <v>214</v>
      </c>
      <c r="G203" s="92" t="s">
        <v>366</v>
      </c>
      <c r="H203" s="92" t="s">
        <v>194</v>
      </c>
      <c r="I203" s="93">
        <v>0.10669989330010669</v>
      </c>
    </row>
    <row r="204" spans="1:9">
      <c r="A204" s="92" t="s">
        <v>807</v>
      </c>
      <c r="B204" s="92" t="s">
        <v>808</v>
      </c>
      <c r="C204" s="92" t="s">
        <v>809</v>
      </c>
      <c r="D204" s="92" t="s">
        <v>71</v>
      </c>
      <c r="E204" s="92" t="s">
        <v>84</v>
      </c>
      <c r="F204" s="92" t="s">
        <v>147</v>
      </c>
      <c r="G204" s="92" t="s">
        <v>341</v>
      </c>
      <c r="H204" s="92" t="s">
        <v>181</v>
      </c>
      <c r="I204" s="93">
        <v>0.10599989400010598</v>
      </c>
    </row>
    <row r="205" spans="1:9">
      <c r="A205" s="92" t="s">
        <v>810</v>
      </c>
      <c r="B205" s="92" t="s">
        <v>811</v>
      </c>
      <c r="C205" s="92" t="s">
        <v>812</v>
      </c>
      <c r="D205" s="92" t="s">
        <v>76</v>
      </c>
      <c r="E205" s="92" t="s">
        <v>92</v>
      </c>
      <c r="F205" s="92" t="s">
        <v>706</v>
      </c>
      <c r="G205" s="92" t="s">
        <v>200</v>
      </c>
      <c r="H205" s="92" t="s">
        <v>153</v>
      </c>
      <c r="I205" s="93">
        <v>0.10529989470010528</v>
      </c>
    </row>
    <row r="206" spans="1:9">
      <c r="A206" s="92" t="s">
        <v>813</v>
      </c>
      <c r="B206" s="92" t="s">
        <v>814</v>
      </c>
      <c r="C206" s="92" t="s">
        <v>815</v>
      </c>
      <c r="D206" s="92" t="s">
        <v>71</v>
      </c>
      <c r="E206" s="92" t="s">
        <v>209</v>
      </c>
      <c r="F206" s="92" t="s">
        <v>209</v>
      </c>
      <c r="G206" s="92" t="s">
        <v>59</v>
      </c>
      <c r="H206" s="92" t="s">
        <v>60</v>
      </c>
      <c r="I206" s="93">
        <v>0.10519989480010519</v>
      </c>
    </row>
    <row r="207" spans="1:9">
      <c r="A207" s="92" t="s">
        <v>816</v>
      </c>
      <c r="B207" s="92" t="s">
        <v>817</v>
      </c>
      <c r="C207" s="92" t="s">
        <v>818</v>
      </c>
      <c r="D207" s="92" t="s">
        <v>105</v>
      </c>
      <c r="E207" s="92" t="s">
        <v>198</v>
      </c>
      <c r="F207" s="92" t="s">
        <v>199</v>
      </c>
      <c r="G207" s="92" t="s">
        <v>185</v>
      </c>
      <c r="H207" s="92" t="s">
        <v>148</v>
      </c>
      <c r="I207" s="93">
        <v>0.10429989570010428</v>
      </c>
    </row>
    <row r="208" spans="1:9">
      <c r="A208" s="92" t="s">
        <v>819</v>
      </c>
      <c r="B208" s="92" t="s">
        <v>820</v>
      </c>
      <c r="C208" s="92" t="s">
        <v>821</v>
      </c>
      <c r="D208" s="92" t="s">
        <v>94</v>
      </c>
      <c r="E208" s="92" t="s">
        <v>118</v>
      </c>
      <c r="F208" s="92" t="s">
        <v>119</v>
      </c>
      <c r="G208" s="92" t="s">
        <v>321</v>
      </c>
      <c r="H208" s="92" t="s">
        <v>162</v>
      </c>
      <c r="I208" s="93">
        <v>0.10379989620010378</v>
      </c>
    </row>
    <row r="209" spans="1:9">
      <c r="A209" s="92" t="s">
        <v>822</v>
      </c>
      <c r="B209" s="92" t="s">
        <v>823</v>
      </c>
      <c r="C209" s="92" t="s">
        <v>824</v>
      </c>
      <c r="D209" s="92" t="s">
        <v>94</v>
      </c>
      <c r="E209" s="92" t="s">
        <v>317</v>
      </c>
      <c r="F209" s="92" t="s">
        <v>317</v>
      </c>
      <c r="G209" s="92" t="s">
        <v>59</v>
      </c>
      <c r="H209" s="92" t="s">
        <v>60</v>
      </c>
      <c r="I209" s="93">
        <v>0.10369989630010369</v>
      </c>
    </row>
    <row r="210" spans="1:9">
      <c r="A210" s="92" t="s">
        <v>825</v>
      </c>
      <c r="B210" s="92" t="s">
        <v>826</v>
      </c>
      <c r="C210" s="92" t="s">
        <v>827</v>
      </c>
      <c r="D210" s="92" t="s">
        <v>64</v>
      </c>
      <c r="E210" s="92" t="s">
        <v>64</v>
      </c>
      <c r="F210" s="92" t="s">
        <v>65</v>
      </c>
      <c r="G210" s="92" t="s">
        <v>282</v>
      </c>
      <c r="H210" s="92" t="s">
        <v>158</v>
      </c>
      <c r="I210" s="93">
        <v>0.10319989680010319</v>
      </c>
    </row>
    <row r="211" spans="1:9">
      <c r="A211" s="92" t="s">
        <v>828</v>
      </c>
      <c r="B211" s="92" t="s">
        <v>829</v>
      </c>
      <c r="C211" s="92" t="s">
        <v>830</v>
      </c>
      <c r="D211" s="92" t="s">
        <v>100</v>
      </c>
      <c r="E211" s="92" t="s">
        <v>100</v>
      </c>
      <c r="F211" s="92" t="s">
        <v>170</v>
      </c>
      <c r="G211" s="92" t="s">
        <v>59</v>
      </c>
      <c r="H211" s="92" t="s">
        <v>60</v>
      </c>
      <c r="I211" s="93">
        <v>0.10289989710010289</v>
      </c>
    </row>
    <row r="212" spans="1:9">
      <c r="A212" s="92" t="s">
        <v>831</v>
      </c>
      <c r="B212" s="92" t="s">
        <v>832</v>
      </c>
      <c r="C212" s="92" t="s">
        <v>833</v>
      </c>
      <c r="D212" s="92" t="s">
        <v>64</v>
      </c>
      <c r="E212" s="92" t="s">
        <v>64</v>
      </c>
      <c r="F212" s="92" t="s">
        <v>65</v>
      </c>
      <c r="G212" s="92" t="s">
        <v>378</v>
      </c>
      <c r="H212" s="92" t="s">
        <v>205</v>
      </c>
      <c r="I212" s="93">
        <v>0.10279989720010278</v>
      </c>
    </row>
    <row r="213" spans="1:9">
      <c r="A213" s="92" t="s">
        <v>834</v>
      </c>
      <c r="B213" s="92" t="s">
        <v>835</v>
      </c>
      <c r="C213" s="92" t="s">
        <v>836</v>
      </c>
      <c r="D213" s="92" t="s">
        <v>94</v>
      </c>
      <c r="E213" s="92" t="s">
        <v>118</v>
      </c>
      <c r="F213" s="92" t="s">
        <v>119</v>
      </c>
      <c r="G213" s="92" t="s">
        <v>333</v>
      </c>
      <c r="H213" s="92" t="s">
        <v>172</v>
      </c>
      <c r="I213" s="93">
        <v>0.10219989780010219</v>
      </c>
    </row>
    <row r="214" spans="1:9">
      <c r="A214" s="92" t="s">
        <v>837</v>
      </c>
      <c r="B214" s="92" t="s">
        <v>838</v>
      </c>
      <c r="C214" s="92" t="s">
        <v>839</v>
      </c>
      <c r="D214" s="92" t="s">
        <v>64</v>
      </c>
      <c r="E214" s="92" t="s">
        <v>64</v>
      </c>
      <c r="F214" s="92" t="s">
        <v>65</v>
      </c>
      <c r="G214" s="92" t="s">
        <v>59</v>
      </c>
      <c r="H214" s="92" t="s">
        <v>60</v>
      </c>
      <c r="I214" s="93">
        <v>0.10169989830010169</v>
      </c>
    </row>
    <row r="215" spans="1:9">
      <c r="A215" s="92" t="s">
        <v>840</v>
      </c>
      <c r="B215" s="92" t="s">
        <v>841</v>
      </c>
      <c r="C215" s="92" t="s">
        <v>842</v>
      </c>
      <c r="D215" s="92" t="s">
        <v>94</v>
      </c>
      <c r="E215" s="92" t="s">
        <v>317</v>
      </c>
      <c r="F215" s="92" t="s">
        <v>317</v>
      </c>
      <c r="G215" s="92" t="s">
        <v>120</v>
      </c>
      <c r="H215" s="92" t="s">
        <v>121</v>
      </c>
      <c r="I215" s="93">
        <v>0.10159989840010158</v>
      </c>
    </row>
    <row r="216" spans="1:9">
      <c r="A216" s="92" t="s">
        <v>843</v>
      </c>
      <c r="B216" s="92" t="s">
        <v>844</v>
      </c>
      <c r="C216" s="92" t="s">
        <v>845</v>
      </c>
      <c r="D216" s="92" t="s">
        <v>111</v>
      </c>
      <c r="E216" s="92" t="s">
        <v>111</v>
      </c>
      <c r="F216" s="92" t="s">
        <v>671</v>
      </c>
      <c r="G216" s="92" t="s">
        <v>59</v>
      </c>
      <c r="H216" s="92" t="s">
        <v>60</v>
      </c>
      <c r="I216" s="93">
        <v>0.10069989930010069</v>
      </c>
    </row>
    <row r="217" spans="1:9">
      <c r="A217" s="92" t="s">
        <v>846</v>
      </c>
      <c r="B217" s="92" t="s">
        <v>847</v>
      </c>
      <c r="C217" s="92" t="s">
        <v>848</v>
      </c>
      <c r="D217" s="92" t="s">
        <v>71</v>
      </c>
      <c r="E217" s="92" t="s">
        <v>98</v>
      </c>
      <c r="F217" s="92" t="s">
        <v>99</v>
      </c>
      <c r="G217" s="92" t="s">
        <v>59</v>
      </c>
      <c r="H217" s="92" t="s">
        <v>60</v>
      </c>
      <c r="I217" s="93">
        <v>0.10009989990010008</v>
      </c>
    </row>
    <row r="218" spans="1:9">
      <c r="A218" s="92" t="s">
        <v>849</v>
      </c>
      <c r="B218" s="92" t="s">
        <v>850</v>
      </c>
      <c r="C218" s="92" t="s">
        <v>851</v>
      </c>
      <c r="D218" s="92" t="s">
        <v>64</v>
      </c>
      <c r="E218" s="92" t="s">
        <v>64</v>
      </c>
      <c r="F218" s="92" t="s">
        <v>65</v>
      </c>
      <c r="G218" s="92" t="s">
        <v>282</v>
      </c>
      <c r="H218" s="92" t="s">
        <v>158</v>
      </c>
      <c r="I218" s="93">
        <v>9.9899900100099887E-2</v>
      </c>
    </row>
    <row r="219" spans="1:9">
      <c r="A219" s="92" t="s">
        <v>852</v>
      </c>
      <c r="B219" s="92" t="s">
        <v>853</v>
      </c>
      <c r="C219" s="92" t="s">
        <v>854</v>
      </c>
      <c r="D219" s="92" t="s">
        <v>100</v>
      </c>
      <c r="E219" s="92" t="s">
        <v>100</v>
      </c>
      <c r="F219" s="92" t="s">
        <v>287</v>
      </c>
      <c r="G219" s="92" t="s">
        <v>274</v>
      </c>
      <c r="H219" s="92" t="s">
        <v>143</v>
      </c>
      <c r="I219" s="93">
        <v>9.9899900100099887E-2</v>
      </c>
    </row>
    <row r="220" spans="1:9">
      <c r="A220" s="92" t="s">
        <v>855</v>
      </c>
      <c r="B220" s="92" t="s">
        <v>856</v>
      </c>
      <c r="C220" s="92" t="s">
        <v>857</v>
      </c>
      <c r="D220" s="92" t="s">
        <v>80</v>
      </c>
      <c r="E220" s="92" t="s">
        <v>80</v>
      </c>
      <c r="F220" s="92" t="s">
        <v>104</v>
      </c>
      <c r="G220" s="92" t="s">
        <v>180</v>
      </c>
      <c r="H220" s="92" t="s">
        <v>143</v>
      </c>
      <c r="I220" s="93">
        <v>9.9599900400099584E-2</v>
      </c>
    </row>
    <row r="221" spans="1:9">
      <c r="A221" s="92" t="s">
        <v>858</v>
      </c>
      <c r="B221" s="92" t="s">
        <v>859</v>
      </c>
      <c r="C221" s="92" t="s">
        <v>860</v>
      </c>
      <c r="D221" s="92" t="s">
        <v>56</v>
      </c>
      <c r="E221" s="92" t="s">
        <v>57</v>
      </c>
      <c r="F221" s="92" t="s">
        <v>58</v>
      </c>
      <c r="G221" s="92" t="s">
        <v>59</v>
      </c>
      <c r="H221" s="92" t="s">
        <v>60</v>
      </c>
      <c r="I221" s="93">
        <v>9.9499900500099492E-2</v>
      </c>
    </row>
    <row r="222" spans="1:9">
      <c r="A222" s="92" t="s">
        <v>861</v>
      </c>
      <c r="B222" s="92" t="s">
        <v>862</v>
      </c>
      <c r="C222" s="92" t="s">
        <v>863</v>
      </c>
      <c r="D222" s="92" t="s">
        <v>76</v>
      </c>
      <c r="E222" s="92" t="s">
        <v>92</v>
      </c>
      <c r="F222" s="92" t="s">
        <v>306</v>
      </c>
      <c r="G222" s="92" t="s">
        <v>200</v>
      </c>
      <c r="H222" s="92" t="s">
        <v>153</v>
      </c>
      <c r="I222" s="93">
        <v>9.9499900500099492E-2</v>
      </c>
    </row>
    <row r="223" spans="1:9">
      <c r="A223" s="92" t="s">
        <v>864</v>
      </c>
      <c r="B223" s="92" t="s">
        <v>865</v>
      </c>
      <c r="C223" s="92" t="s">
        <v>866</v>
      </c>
      <c r="D223" s="92" t="s">
        <v>94</v>
      </c>
      <c r="E223" s="92" t="s">
        <v>317</v>
      </c>
      <c r="F223" s="92" t="s">
        <v>317</v>
      </c>
      <c r="G223" s="92" t="s">
        <v>180</v>
      </c>
      <c r="H223" s="92" t="s">
        <v>143</v>
      </c>
      <c r="I223" s="93">
        <v>9.879990120009878E-2</v>
      </c>
    </row>
    <row r="224" spans="1:9">
      <c r="A224" s="92" t="s">
        <v>867</v>
      </c>
      <c r="B224" s="92" t="s">
        <v>868</v>
      </c>
      <c r="C224" s="92" t="s">
        <v>869</v>
      </c>
      <c r="D224" s="92" t="s">
        <v>105</v>
      </c>
      <c r="E224" s="92" t="s">
        <v>297</v>
      </c>
      <c r="F224" s="92" t="s">
        <v>298</v>
      </c>
      <c r="G224" s="92" t="s">
        <v>59</v>
      </c>
      <c r="H224" s="92" t="s">
        <v>60</v>
      </c>
      <c r="I224" s="93">
        <v>9.779990220009778E-2</v>
      </c>
    </row>
    <row r="225" spans="1:9">
      <c r="A225" s="92" t="s">
        <v>870</v>
      </c>
      <c r="B225" s="92" t="s">
        <v>871</v>
      </c>
      <c r="C225" s="92" t="s">
        <v>872</v>
      </c>
      <c r="D225" s="92" t="s">
        <v>111</v>
      </c>
      <c r="E225" s="92" t="s">
        <v>111</v>
      </c>
      <c r="F225" s="92" t="s">
        <v>571</v>
      </c>
      <c r="G225" s="92" t="s">
        <v>59</v>
      </c>
      <c r="H225" s="92" t="s">
        <v>60</v>
      </c>
      <c r="I225" s="93">
        <v>9.7599902400097596E-2</v>
      </c>
    </row>
    <row r="226" spans="1:9">
      <c r="A226" s="92" t="s">
        <v>873</v>
      </c>
      <c r="B226" s="92" t="s">
        <v>874</v>
      </c>
      <c r="C226" s="92" t="s">
        <v>875</v>
      </c>
      <c r="D226" s="92" t="s">
        <v>100</v>
      </c>
      <c r="E226" s="92" t="s">
        <v>100</v>
      </c>
      <c r="F226" s="92" t="s">
        <v>170</v>
      </c>
      <c r="G226" s="92" t="s">
        <v>171</v>
      </c>
      <c r="H226" s="92" t="s">
        <v>138</v>
      </c>
      <c r="I226" s="93">
        <v>9.699990300009699E-2</v>
      </c>
    </row>
    <row r="227" spans="1:9">
      <c r="A227" s="92" t="s">
        <v>876</v>
      </c>
      <c r="B227" s="92" t="s">
        <v>877</v>
      </c>
      <c r="C227" s="92" t="s">
        <v>878</v>
      </c>
      <c r="D227" s="92" t="s">
        <v>88</v>
      </c>
      <c r="E227" s="92" t="s">
        <v>109</v>
      </c>
      <c r="F227" s="92" t="s">
        <v>110</v>
      </c>
      <c r="G227" s="92" t="s">
        <v>59</v>
      </c>
      <c r="H227" s="92" t="s">
        <v>60</v>
      </c>
      <c r="I227" s="93">
        <v>9.649990350009649E-2</v>
      </c>
    </row>
    <row r="228" spans="1:9">
      <c r="A228" s="92" t="s">
        <v>879</v>
      </c>
      <c r="B228" s="92" t="s">
        <v>880</v>
      </c>
      <c r="C228" s="92" t="s">
        <v>881</v>
      </c>
      <c r="D228" s="92" t="s">
        <v>71</v>
      </c>
      <c r="E228" s="92" t="s">
        <v>98</v>
      </c>
      <c r="F228" s="92" t="s">
        <v>882</v>
      </c>
      <c r="G228" s="92" t="s">
        <v>180</v>
      </c>
      <c r="H228" s="92" t="s">
        <v>143</v>
      </c>
      <c r="I228" s="93">
        <v>9.649990350009649E-2</v>
      </c>
    </row>
    <row r="229" spans="1:9">
      <c r="A229" s="92" t="s">
        <v>883</v>
      </c>
      <c r="B229" s="92" t="s">
        <v>884</v>
      </c>
      <c r="C229" s="92" t="s">
        <v>885</v>
      </c>
      <c r="D229" s="92" t="s">
        <v>94</v>
      </c>
      <c r="E229" s="92" t="s">
        <v>133</v>
      </c>
      <c r="F229" s="92" t="s">
        <v>467</v>
      </c>
      <c r="G229" s="92" t="s">
        <v>59</v>
      </c>
      <c r="H229" s="92" t="s">
        <v>60</v>
      </c>
      <c r="I229" s="93">
        <v>9.5499904500095489E-2</v>
      </c>
    </row>
    <row r="230" spans="1:9">
      <c r="A230" s="92" t="s">
        <v>886</v>
      </c>
      <c r="B230" s="92" t="s">
        <v>887</v>
      </c>
      <c r="C230" s="92" t="s">
        <v>888</v>
      </c>
      <c r="D230" s="92" t="s">
        <v>105</v>
      </c>
      <c r="E230" s="92" t="s">
        <v>198</v>
      </c>
      <c r="F230" s="92" t="s">
        <v>199</v>
      </c>
      <c r="G230" s="92" t="s">
        <v>274</v>
      </c>
      <c r="H230" s="92" t="s">
        <v>143</v>
      </c>
      <c r="I230" s="93">
        <v>9.51999048000952E-2</v>
      </c>
    </row>
    <row r="231" spans="1:9">
      <c r="A231" s="92" t="s">
        <v>889</v>
      </c>
      <c r="B231" s="92" t="s">
        <v>890</v>
      </c>
      <c r="C231" s="92" t="s">
        <v>891</v>
      </c>
      <c r="D231" s="92" t="s">
        <v>76</v>
      </c>
      <c r="E231" s="92" t="s">
        <v>441</v>
      </c>
      <c r="F231" s="92" t="s">
        <v>442</v>
      </c>
      <c r="G231" s="92" t="s">
        <v>59</v>
      </c>
      <c r="H231" s="92" t="s">
        <v>60</v>
      </c>
      <c r="I231" s="93">
        <v>9.4999905000094989E-2</v>
      </c>
    </row>
    <row r="232" spans="1:9">
      <c r="A232" s="92" t="s">
        <v>892</v>
      </c>
      <c r="B232" s="92" t="s">
        <v>893</v>
      </c>
      <c r="C232" s="92" t="s">
        <v>894</v>
      </c>
      <c r="D232" s="92" t="s">
        <v>80</v>
      </c>
      <c r="E232" s="92" t="s">
        <v>80</v>
      </c>
      <c r="F232" s="92" t="s">
        <v>104</v>
      </c>
      <c r="G232" s="92" t="s">
        <v>180</v>
      </c>
      <c r="H232" s="92" t="s">
        <v>143</v>
      </c>
      <c r="I232" s="93">
        <v>9.4199905800094186E-2</v>
      </c>
    </row>
    <row r="233" spans="1:9">
      <c r="A233" s="92" t="s">
        <v>895</v>
      </c>
      <c r="B233" s="92" t="s">
        <v>896</v>
      </c>
      <c r="C233" s="92" t="s">
        <v>897</v>
      </c>
      <c r="D233" s="92" t="s">
        <v>88</v>
      </c>
      <c r="E233" s="92" t="s">
        <v>109</v>
      </c>
      <c r="F233" s="92" t="s">
        <v>484</v>
      </c>
      <c r="G233" s="92" t="s">
        <v>59</v>
      </c>
      <c r="H233" s="92" t="s">
        <v>60</v>
      </c>
      <c r="I233" s="93">
        <v>9.3999906000093988E-2</v>
      </c>
    </row>
    <row r="234" spans="1:9">
      <c r="A234" s="92" t="s">
        <v>898</v>
      </c>
      <c r="B234" s="92" t="s">
        <v>899</v>
      </c>
      <c r="C234" s="92" t="s">
        <v>900</v>
      </c>
      <c r="D234" s="92" t="s">
        <v>94</v>
      </c>
      <c r="E234" s="92" t="s">
        <v>133</v>
      </c>
      <c r="F234" s="92" t="s">
        <v>467</v>
      </c>
      <c r="G234" s="92" t="s">
        <v>59</v>
      </c>
      <c r="H234" s="92" t="s">
        <v>60</v>
      </c>
      <c r="I234" s="93">
        <v>9.3899906100093883E-2</v>
      </c>
    </row>
    <row r="235" spans="1:9">
      <c r="A235" s="92" t="s">
        <v>901</v>
      </c>
      <c r="B235" s="92" t="s">
        <v>902</v>
      </c>
      <c r="C235" s="92" t="s">
        <v>903</v>
      </c>
      <c r="D235" s="92" t="s">
        <v>80</v>
      </c>
      <c r="E235" s="92" t="s">
        <v>80</v>
      </c>
      <c r="F235" s="92" t="s">
        <v>104</v>
      </c>
      <c r="G235" s="92" t="s">
        <v>120</v>
      </c>
      <c r="H235" s="92" t="s">
        <v>121</v>
      </c>
      <c r="I235" s="93">
        <v>9.3599906400093594E-2</v>
      </c>
    </row>
    <row r="236" spans="1:9">
      <c r="A236" s="92" t="s">
        <v>904</v>
      </c>
      <c r="B236" s="92" t="s">
        <v>905</v>
      </c>
      <c r="C236" s="92" t="s">
        <v>906</v>
      </c>
      <c r="D236" s="92" t="s">
        <v>56</v>
      </c>
      <c r="E236" s="92" t="s">
        <v>69</v>
      </c>
      <c r="F236" s="92" t="s">
        <v>75</v>
      </c>
      <c r="G236" s="92" t="s">
        <v>59</v>
      </c>
      <c r="H236" s="92" t="s">
        <v>60</v>
      </c>
      <c r="I236" s="93">
        <v>9.3199906800093185E-2</v>
      </c>
    </row>
    <row r="237" spans="1:9">
      <c r="A237" s="92" t="s">
        <v>907</v>
      </c>
      <c r="B237" s="92" t="s">
        <v>908</v>
      </c>
      <c r="C237" s="92" t="s">
        <v>909</v>
      </c>
      <c r="D237" s="92" t="s">
        <v>111</v>
      </c>
      <c r="E237" s="92" t="s">
        <v>111</v>
      </c>
      <c r="F237" s="92" t="s">
        <v>571</v>
      </c>
      <c r="G237" s="92" t="s">
        <v>345</v>
      </c>
      <c r="H237" s="92" t="s">
        <v>143</v>
      </c>
      <c r="I237" s="93">
        <v>9.2899907100092882E-2</v>
      </c>
    </row>
    <row r="238" spans="1:9">
      <c r="A238" s="92" t="s">
        <v>910</v>
      </c>
      <c r="B238" s="92" t="s">
        <v>911</v>
      </c>
      <c r="C238" s="92" t="s">
        <v>912</v>
      </c>
      <c r="D238" s="92" t="s">
        <v>80</v>
      </c>
      <c r="E238" s="92" t="s">
        <v>80</v>
      </c>
      <c r="F238" s="92" t="s">
        <v>157</v>
      </c>
      <c r="G238" s="92" t="s">
        <v>200</v>
      </c>
      <c r="H238" s="92" t="s">
        <v>153</v>
      </c>
      <c r="I238" s="93">
        <v>9.2899907100092882E-2</v>
      </c>
    </row>
    <row r="239" spans="1:9">
      <c r="A239" s="92" t="s">
        <v>913</v>
      </c>
      <c r="B239" s="92" t="s">
        <v>914</v>
      </c>
      <c r="C239" s="92" t="s">
        <v>915</v>
      </c>
      <c r="D239" s="92" t="s">
        <v>56</v>
      </c>
      <c r="E239" s="92" t="s">
        <v>57</v>
      </c>
      <c r="F239" s="92" t="s">
        <v>767</v>
      </c>
      <c r="G239" s="92" t="s">
        <v>200</v>
      </c>
      <c r="H239" s="92" t="s">
        <v>153</v>
      </c>
      <c r="I239" s="93">
        <v>9.2599907400092593E-2</v>
      </c>
    </row>
    <row r="240" spans="1:9">
      <c r="A240" s="92" t="s">
        <v>916</v>
      </c>
      <c r="B240" s="92" t="s">
        <v>917</v>
      </c>
      <c r="C240" s="92" t="s">
        <v>918</v>
      </c>
      <c r="D240" s="92" t="s">
        <v>56</v>
      </c>
      <c r="E240" s="92" t="s">
        <v>69</v>
      </c>
      <c r="F240" s="92" t="s">
        <v>126</v>
      </c>
      <c r="G240" s="92" t="s">
        <v>333</v>
      </c>
      <c r="H240" s="92" t="s">
        <v>172</v>
      </c>
      <c r="I240" s="93">
        <v>9.2199907800092185E-2</v>
      </c>
    </row>
    <row r="241" spans="1:9">
      <c r="A241" s="92" t="s">
        <v>919</v>
      </c>
      <c r="B241" s="92" t="s">
        <v>920</v>
      </c>
      <c r="C241" s="92" t="s">
        <v>921</v>
      </c>
      <c r="D241" s="92" t="s">
        <v>94</v>
      </c>
      <c r="E241" s="92" t="s">
        <v>317</v>
      </c>
      <c r="F241" s="92" t="s">
        <v>317</v>
      </c>
      <c r="G241" s="92" t="s">
        <v>274</v>
      </c>
      <c r="H241" s="92" t="s">
        <v>143</v>
      </c>
      <c r="I241" s="93">
        <v>9.1999908000091987E-2</v>
      </c>
    </row>
    <row r="242" spans="1:9">
      <c r="A242" s="92" t="s">
        <v>922</v>
      </c>
      <c r="B242" s="92" t="s">
        <v>923</v>
      </c>
      <c r="C242" s="92" t="s">
        <v>924</v>
      </c>
      <c r="D242" s="92" t="s">
        <v>80</v>
      </c>
      <c r="E242" s="92" t="s">
        <v>80</v>
      </c>
      <c r="F242" s="92" t="s">
        <v>157</v>
      </c>
      <c r="G242" s="92" t="s">
        <v>200</v>
      </c>
      <c r="H242" s="92" t="s">
        <v>153</v>
      </c>
      <c r="I242" s="93">
        <v>9.179990820009179E-2</v>
      </c>
    </row>
    <row r="243" spans="1:9">
      <c r="A243" s="92" t="s">
        <v>925</v>
      </c>
      <c r="B243" s="92" t="s">
        <v>926</v>
      </c>
      <c r="C243" s="92" t="s">
        <v>927</v>
      </c>
      <c r="D243" s="92" t="s">
        <v>88</v>
      </c>
      <c r="E243" s="92" t="s">
        <v>406</v>
      </c>
      <c r="F243" s="92" t="s">
        <v>407</v>
      </c>
      <c r="G243" s="92" t="s">
        <v>59</v>
      </c>
      <c r="H243" s="92" t="s">
        <v>60</v>
      </c>
      <c r="I243" s="93">
        <v>9.129990870009129E-2</v>
      </c>
    </row>
    <row r="244" spans="1:9">
      <c r="A244" s="92" t="s">
        <v>928</v>
      </c>
      <c r="B244" s="92" t="s">
        <v>929</v>
      </c>
      <c r="C244" s="92" t="s">
        <v>930</v>
      </c>
      <c r="D244" s="92" t="s">
        <v>111</v>
      </c>
      <c r="E244" s="92" t="s">
        <v>111</v>
      </c>
      <c r="F244" s="92" t="s">
        <v>571</v>
      </c>
      <c r="G244" s="92" t="s">
        <v>59</v>
      </c>
      <c r="H244" s="92" t="s">
        <v>60</v>
      </c>
      <c r="I244" s="93">
        <v>9.0699909300090684E-2</v>
      </c>
    </row>
    <row r="245" spans="1:9">
      <c r="A245" s="92" t="s">
        <v>931</v>
      </c>
      <c r="B245" s="92" t="s">
        <v>932</v>
      </c>
      <c r="C245" s="92" t="s">
        <v>933</v>
      </c>
      <c r="D245" s="92" t="s">
        <v>88</v>
      </c>
      <c r="E245" s="92" t="s">
        <v>406</v>
      </c>
      <c r="F245" s="92" t="s">
        <v>602</v>
      </c>
      <c r="G245" s="92" t="s">
        <v>59</v>
      </c>
      <c r="H245" s="92" t="s">
        <v>60</v>
      </c>
      <c r="I245" s="93">
        <v>9.0399909600090381E-2</v>
      </c>
    </row>
    <row r="246" spans="1:9">
      <c r="A246" s="92" t="s">
        <v>934</v>
      </c>
      <c r="B246" s="92" t="s">
        <v>935</v>
      </c>
      <c r="C246" s="92" t="s">
        <v>936</v>
      </c>
      <c r="D246" s="92" t="s">
        <v>105</v>
      </c>
      <c r="E246" s="92" t="s">
        <v>302</v>
      </c>
      <c r="F246" s="92" t="s">
        <v>302</v>
      </c>
      <c r="G246" s="92" t="s">
        <v>59</v>
      </c>
      <c r="H246" s="92" t="s">
        <v>60</v>
      </c>
      <c r="I246" s="93">
        <v>9.0399909600090381E-2</v>
      </c>
    </row>
    <row r="247" spans="1:9">
      <c r="A247" s="92" t="s">
        <v>937</v>
      </c>
      <c r="B247" s="92" t="s">
        <v>938</v>
      </c>
      <c r="C247" s="92" t="s">
        <v>939</v>
      </c>
      <c r="D247" s="92" t="s">
        <v>105</v>
      </c>
      <c r="E247" s="92" t="s">
        <v>198</v>
      </c>
      <c r="F247" s="92" t="s">
        <v>199</v>
      </c>
      <c r="G247" s="92" t="s">
        <v>200</v>
      </c>
      <c r="H247" s="92" t="s">
        <v>153</v>
      </c>
      <c r="I247" s="93">
        <v>8.9599910400089591E-2</v>
      </c>
    </row>
    <row r="248" spans="1:9">
      <c r="A248" s="92" t="s">
        <v>940</v>
      </c>
      <c r="B248" s="92" t="s">
        <v>941</v>
      </c>
      <c r="C248" s="92" t="s">
        <v>942</v>
      </c>
      <c r="D248" s="92" t="s">
        <v>64</v>
      </c>
      <c r="E248" s="92" t="s">
        <v>64</v>
      </c>
      <c r="F248" s="92" t="s">
        <v>65</v>
      </c>
      <c r="G248" s="92" t="s">
        <v>171</v>
      </c>
      <c r="H248" s="92" t="s">
        <v>138</v>
      </c>
      <c r="I248" s="93">
        <v>8.9499910500089486E-2</v>
      </c>
    </row>
    <row r="249" spans="1:9">
      <c r="A249" s="92" t="s">
        <v>943</v>
      </c>
      <c r="B249" s="92" t="s">
        <v>944</v>
      </c>
      <c r="C249" s="92" t="s">
        <v>945</v>
      </c>
      <c r="D249" s="92" t="s">
        <v>94</v>
      </c>
      <c r="E249" s="92" t="s">
        <v>118</v>
      </c>
      <c r="F249" s="92" t="s">
        <v>119</v>
      </c>
      <c r="G249" s="92" t="s">
        <v>366</v>
      </c>
      <c r="H249" s="92" t="s">
        <v>194</v>
      </c>
      <c r="I249" s="93">
        <v>8.939991060008938E-2</v>
      </c>
    </row>
    <row r="250" spans="1:9">
      <c r="A250" s="92" t="s">
        <v>946</v>
      </c>
      <c r="B250" s="92" t="s">
        <v>947</v>
      </c>
      <c r="C250" s="92" t="s">
        <v>948</v>
      </c>
      <c r="D250" s="92" t="s">
        <v>56</v>
      </c>
      <c r="E250" s="92" t="s">
        <v>69</v>
      </c>
      <c r="F250" s="92" t="s">
        <v>75</v>
      </c>
      <c r="G250" s="92" t="s">
        <v>382</v>
      </c>
      <c r="H250" s="92" t="s">
        <v>210</v>
      </c>
      <c r="I250" s="93">
        <v>8.8799911200088788E-2</v>
      </c>
    </row>
    <row r="251" spans="1:9">
      <c r="A251" s="92" t="s">
        <v>949</v>
      </c>
      <c r="B251" s="92" t="s">
        <v>950</v>
      </c>
      <c r="C251" s="92" t="s">
        <v>951</v>
      </c>
      <c r="D251" s="92" t="s">
        <v>76</v>
      </c>
      <c r="E251" s="92" t="s">
        <v>92</v>
      </c>
      <c r="F251" s="92" t="s">
        <v>313</v>
      </c>
      <c r="G251" s="92" t="s">
        <v>59</v>
      </c>
      <c r="H251" s="92" t="s">
        <v>60</v>
      </c>
      <c r="I251" s="93">
        <v>8.8399911600088393E-2</v>
      </c>
    </row>
    <row r="252" spans="1:9">
      <c r="A252" s="92" t="s">
        <v>952</v>
      </c>
      <c r="B252" s="92" t="s">
        <v>953</v>
      </c>
      <c r="C252" s="92" t="s">
        <v>954</v>
      </c>
      <c r="D252" s="92" t="s">
        <v>111</v>
      </c>
      <c r="E252" s="92" t="s">
        <v>111</v>
      </c>
      <c r="F252" s="92" t="s">
        <v>671</v>
      </c>
      <c r="G252" s="92" t="s">
        <v>120</v>
      </c>
      <c r="H252" s="92" t="s">
        <v>121</v>
      </c>
      <c r="I252" s="93">
        <v>8.7999912000087985E-2</v>
      </c>
    </row>
    <row r="253" spans="1:9">
      <c r="A253" s="92" t="s">
        <v>955</v>
      </c>
      <c r="B253" s="92" t="s">
        <v>956</v>
      </c>
      <c r="C253" s="92" t="s">
        <v>957</v>
      </c>
      <c r="D253" s="92" t="s">
        <v>105</v>
      </c>
      <c r="E253" s="92" t="s">
        <v>302</v>
      </c>
      <c r="F253" s="92" t="s">
        <v>302</v>
      </c>
      <c r="G253" s="92" t="s">
        <v>59</v>
      </c>
      <c r="H253" s="92" t="s">
        <v>60</v>
      </c>
      <c r="I253" s="93">
        <v>8.7299912700087287E-2</v>
      </c>
    </row>
    <row r="254" spans="1:9">
      <c r="A254" s="92" t="s">
        <v>958</v>
      </c>
      <c r="B254" s="92" t="s">
        <v>959</v>
      </c>
      <c r="C254" s="92" t="s">
        <v>960</v>
      </c>
      <c r="D254" s="92" t="s">
        <v>80</v>
      </c>
      <c r="E254" s="92" t="s">
        <v>80</v>
      </c>
      <c r="F254" s="92" t="s">
        <v>104</v>
      </c>
      <c r="G254" s="92" t="s">
        <v>59</v>
      </c>
      <c r="H254" s="92" t="s">
        <v>60</v>
      </c>
      <c r="I254" s="93">
        <v>8.6999913000086984E-2</v>
      </c>
    </row>
    <row r="255" spans="1:9">
      <c r="A255" s="92" t="s">
        <v>961</v>
      </c>
      <c r="B255" s="92" t="s">
        <v>962</v>
      </c>
      <c r="C255" s="92" t="s">
        <v>963</v>
      </c>
      <c r="D255" s="92" t="s">
        <v>94</v>
      </c>
      <c r="E255" s="92" t="s">
        <v>615</v>
      </c>
      <c r="F255" s="92" t="s">
        <v>616</v>
      </c>
      <c r="G255" s="92" t="s">
        <v>59</v>
      </c>
      <c r="H255" s="92" t="s">
        <v>60</v>
      </c>
      <c r="I255" s="93">
        <v>8.6799913200086787E-2</v>
      </c>
    </row>
    <row r="256" spans="1:9">
      <c r="A256" s="92" t="s">
        <v>964</v>
      </c>
      <c r="B256" s="92" t="s">
        <v>965</v>
      </c>
      <c r="C256" s="92" t="s">
        <v>966</v>
      </c>
      <c r="D256" s="92" t="s">
        <v>71</v>
      </c>
      <c r="E256" s="92" t="s">
        <v>84</v>
      </c>
      <c r="F256" s="92" t="s">
        <v>85</v>
      </c>
      <c r="G256" s="92" t="s">
        <v>59</v>
      </c>
      <c r="H256" s="92" t="s">
        <v>60</v>
      </c>
      <c r="I256" s="93">
        <v>8.6799913200086787E-2</v>
      </c>
    </row>
    <row r="257" spans="1:9">
      <c r="A257" s="92" t="s">
        <v>967</v>
      </c>
      <c r="B257" s="92" t="s">
        <v>968</v>
      </c>
      <c r="C257" s="92" t="s">
        <v>969</v>
      </c>
      <c r="D257" s="92" t="s">
        <v>88</v>
      </c>
      <c r="E257" s="92" t="s">
        <v>406</v>
      </c>
      <c r="F257" s="92" t="s">
        <v>407</v>
      </c>
      <c r="G257" s="92" t="s">
        <v>59</v>
      </c>
      <c r="H257" s="92" t="s">
        <v>60</v>
      </c>
      <c r="I257" s="93">
        <v>8.6699913300086681E-2</v>
      </c>
    </row>
    <row r="258" spans="1:9">
      <c r="A258" s="92" t="s">
        <v>970</v>
      </c>
      <c r="B258" s="92" t="s">
        <v>971</v>
      </c>
      <c r="C258" s="92" t="s">
        <v>972</v>
      </c>
      <c r="D258" s="92" t="s">
        <v>76</v>
      </c>
      <c r="E258" s="92" t="s">
        <v>92</v>
      </c>
      <c r="F258" s="92" t="s">
        <v>306</v>
      </c>
      <c r="G258" s="92" t="s">
        <v>59</v>
      </c>
      <c r="H258" s="92" t="s">
        <v>60</v>
      </c>
      <c r="I258" s="93">
        <v>8.6299913700086286E-2</v>
      </c>
    </row>
    <row r="259" spans="1:9">
      <c r="A259" s="92" t="s">
        <v>973</v>
      </c>
      <c r="B259" s="92" t="s">
        <v>974</v>
      </c>
      <c r="C259" s="92" t="s">
        <v>975</v>
      </c>
      <c r="D259" s="92" t="s">
        <v>76</v>
      </c>
      <c r="E259" s="92" t="s">
        <v>92</v>
      </c>
      <c r="F259" s="92" t="s">
        <v>313</v>
      </c>
      <c r="G259" s="92" t="s">
        <v>120</v>
      </c>
      <c r="H259" s="92" t="s">
        <v>121</v>
      </c>
      <c r="I259" s="93">
        <v>8.5299914700085286E-2</v>
      </c>
    </row>
    <row r="260" spans="1:9">
      <c r="A260" s="92" t="s">
        <v>976</v>
      </c>
      <c r="B260" s="92" t="s">
        <v>977</v>
      </c>
      <c r="C260" s="92" t="s">
        <v>978</v>
      </c>
      <c r="D260" s="92" t="s">
        <v>100</v>
      </c>
      <c r="E260" s="92" t="s">
        <v>100</v>
      </c>
      <c r="F260" s="92" t="s">
        <v>170</v>
      </c>
      <c r="G260" s="92" t="s">
        <v>185</v>
      </c>
      <c r="H260" s="92" t="s">
        <v>148</v>
      </c>
      <c r="I260" s="93">
        <v>8.519991480008518E-2</v>
      </c>
    </row>
    <row r="261" spans="1:9">
      <c r="A261" s="92" t="s">
        <v>979</v>
      </c>
      <c r="B261" s="92" t="s">
        <v>980</v>
      </c>
      <c r="C261" s="92" t="s">
        <v>981</v>
      </c>
      <c r="D261" s="92" t="s">
        <v>94</v>
      </c>
      <c r="E261" s="92" t="s">
        <v>317</v>
      </c>
      <c r="F261" s="92" t="s">
        <v>317</v>
      </c>
      <c r="G261" s="92" t="s">
        <v>59</v>
      </c>
      <c r="H261" s="92" t="s">
        <v>60</v>
      </c>
      <c r="I261" s="93">
        <v>8.5099914900085089E-2</v>
      </c>
    </row>
    <row r="262" spans="1:9">
      <c r="A262" s="92" t="s">
        <v>982</v>
      </c>
      <c r="B262" s="92" t="s">
        <v>983</v>
      </c>
      <c r="C262" s="92" t="s">
        <v>984</v>
      </c>
      <c r="D262" s="92" t="s">
        <v>94</v>
      </c>
      <c r="E262" s="92" t="s">
        <v>317</v>
      </c>
      <c r="F262" s="92" t="s">
        <v>317</v>
      </c>
      <c r="G262" s="92" t="s">
        <v>59</v>
      </c>
      <c r="H262" s="92" t="s">
        <v>60</v>
      </c>
      <c r="I262" s="93">
        <v>8.4899915100084891E-2</v>
      </c>
    </row>
    <row r="263" spans="1:9">
      <c r="A263" s="92" t="s">
        <v>985</v>
      </c>
      <c r="B263" s="92" t="s">
        <v>986</v>
      </c>
      <c r="C263" s="92" t="s">
        <v>987</v>
      </c>
      <c r="D263" s="92" t="s">
        <v>64</v>
      </c>
      <c r="E263" s="92" t="s">
        <v>64</v>
      </c>
      <c r="F263" s="92" t="s">
        <v>65</v>
      </c>
      <c r="G263" s="92" t="s">
        <v>59</v>
      </c>
      <c r="H263" s="92" t="s">
        <v>60</v>
      </c>
      <c r="I263" s="93">
        <v>8.4799915200084786E-2</v>
      </c>
    </row>
    <row r="264" spans="1:9">
      <c r="A264" s="92" t="s">
        <v>988</v>
      </c>
      <c r="B264" s="92" t="s">
        <v>989</v>
      </c>
      <c r="C264" s="92" t="s">
        <v>990</v>
      </c>
      <c r="D264" s="92" t="s">
        <v>76</v>
      </c>
      <c r="E264" s="92" t="s">
        <v>92</v>
      </c>
      <c r="F264" s="92" t="s">
        <v>313</v>
      </c>
      <c r="G264" s="92" t="s">
        <v>59</v>
      </c>
      <c r="H264" s="92" t="s">
        <v>60</v>
      </c>
      <c r="I264" s="93">
        <v>8.4499915500084496E-2</v>
      </c>
    </row>
    <row r="265" spans="1:9">
      <c r="A265" s="92" t="s">
        <v>991</v>
      </c>
      <c r="B265" s="92" t="s">
        <v>992</v>
      </c>
      <c r="C265" s="92" t="s">
        <v>993</v>
      </c>
      <c r="D265" s="92" t="s">
        <v>76</v>
      </c>
      <c r="E265" s="92" t="s">
        <v>92</v>
      </c>
      <c r="F265" s="92" t="s">
        <v>93</v>
      </c>
      <c r="G265" s="92" t="s">
        <v>59</v>
      </c>
      <c r="H265" s="92" t="s">
        <v>60</v>
      </c>
      <c r="I265" s="93">
        <v>8.4299915700084285E-2</v>
      </c>
    </row>
    <row r="266" spans="1:9">
      <c r="A266" s="92" t="s">
        <v>994</v>
      </c>
      <c r="B266" s="92" t="s">
        <v>995</v>
      </c>
      <c r="C266" s="92" t="s">
        <v>996</v>
      </c>
      <c r="D266" s="92" t="s">
        <v>71</v>
      </c>
      <c r="E266" s="92" t="s">
        <v>84</v>
      </c>
      <c r="F266" s="92" t="s">
        <v>142</v>
      </c>
      <c r="G266" s="92" t="s">
        <v>200</v>
      </c>
      <c r="H266" s="92" t="s">
        <v>153</v>
      </c>
      <c r="I266" s="93">
        <v>8.419991580008418E-2</v>
      </c>
    </row>
    <row r="267" spans="1:9">
      <c r="A267" s="92" t="s">
        <v>997</v>
      </c>
      <c r="B267" s="92" t="s">
        <v>998</v>
      </c>
      <c r="C267" s="92" t="s">
        <v>999</v>
      </c>
      <c r="D267" s="92" t="s">
        <v>76</v>
      </c>
      <c r="E267" s="92" t="s">
        <v>441</v>
      </c>
      <c r="F267" s="92" t="s">
        <v>488</v>
      </c>
      <c r="G267" s="92" t="s">
        <v>59</v>
      </c>
      <c r="H267" s="92" t="s">
        <v>60</v>
      </c>
      <c r="I267" s="93">
        <v>8.3999916000083996E-2</v>
      </c>
    </row>
    <row r="268" spans="1:9">
      <c r="A268" s="92" t="s">
        <v>1000</v>
      </c>
      <c r="B268" s="92" t="s">
        <v>1001</v>
      </c>
      <c r="C268" s="92" t="s">
        <v>1002</v>
      </c>
      <c r="D268" s="92" t="s">
        <v>111</v>
      </c>
      <c r="E268" s="92" t="s">
        <v>111</v>
      </c>
      <c r="F268" s="92" t="s">
        <v>571</v>
      </c>
      <c r="G268" s="92" t="s">
        <v>59</v>
      </c>
      <c r="H268" s="92" t="s">
        <v>60</v>
      </c>
      <c r="I268" s="93">
        <v>8.3699916300083679E-2</v>
      </c>
    </row>
    <row r="269" spans="1:9">
      <c r="A269" s="92" t="s">
        <v>1003</v>
      </c>
      <c r="B269" s="92" t="s">
        <v>1004</v>
      </c>
      <c r="C269" s="92" t="s">
        <v>1005</v>
      </c>
      <c r="D269" s="92" t="s">
        <v>88</v>
      </c>
      <c r="E269" s="92" t="s">
        <v>406</v>
      </c>
      <c r="F269" s="92" t="s">
        <v>407</v>
      </c>
      <c r="G269" s="92" t="s">
        <v>59</v>
      </c>
      <c r="H269" s="92" t="s">
        <v>60</v>
      </c>
      <c r="I269" s="93">
        <v>8.2999917000082996E-2</v>
      </c>
    </row>
    <row r="270" spans="1:9">
      <c r="A270" s="92" t="s">
        <v>1006</v>
      </c>
      <c r="B270" s="92" t="s">
        <v>1007</v>
      </c>
      <c r="C270" s="92" t="s">
        <v>1008</v>
      </c>
      <c r="D270" s="92" t="s">
        <v>76</v>
      </c>
      <c r="E270" s="92" t="s">
        <v>92</v>
      </c>
      <c r="F270" s="92" t="s">
        <v>1009</v>
      </c>
      <c r="G270" s="92" t="s">
        <v>180</v>
      </c>
      <c r="H270" s="92" t="s">
        <v>143</v>
      </c>
      <c r="I270" s="93">
        <v>8.2699917300082679E-2</v>
      </c>
    </row>
    <row r="271" spans="1:9">
      <c r="A271" s="92" t="s">
        <v>1010</v>
      </c>
      <c r="B271" s="92" t="s">
        <v>1011</v>
      </c>
      <c r="C271" s="92" t="s">
        <v>1012</v>
      </c>
      <c r="D271" s="92" t="s">
        <v>100</v>
      </c>
      <c r="E271" s="92" t="s">
        <v>100</v>
      </c>
      <c r="F271" s="92" t="s">
        <v>170</v>
      </c>
      <c r="G271" s="92" t="s">
        <v>282</v>
      </c>
      <c r="H271" s="92" t="s">
        <v>158</v>
      </c>
      <c r="I271" s="93">
        <v>8.1999918000081995E-2</v>
      </c>
    </row>
    <row r="272" spans="1:9">
      <c r="A272" s="92" t="s">
        <v>1013</v>
      </c>
      <c r="B272" s="92" t="s">
        <v>1014</v>
      </c>
      <c r="C272" s="92" t="s">
        <v>1015</v>
      </c>
      <c r="D272" s="92" t="s">
        <v>94</v>
      </c>
      <c r="E272" s="92" t="s">
        <v>133</v>
      </c>
      <c r="F272" s="92" t="s">
        <v>436</v>
      </c>
      <c r="G272" s="92" t="s">
        <v>59</v>
      </c>
      <c r="H272" s="92" t="s">
        <v>60</v>
      </c>
      <c r="I272" s="93">
        <v>8.1499918500081495E-2</v>
      </c>
    </row>
    <row r="273" spans="1:9">
      <c r="A273" s="92" t="s">
        <v>1016</v>
      </c>
      <c r="B273" s="92" t="s">
        <v>1017</v>
      </c>
      <c r="C273" s="92" t="s">
        <v>1018</v>
      </c>
      <c r="D273" s="92" t="s">
        <v>94</v>
      </c>
      <c r="E273" s="92" t="s">
        <v>317</v>
      </c>
      <c r="F273" s="92" t="s">
        <v>317</v>
      </c>
      <c r="G273" s="92" t="s">
        <v>333</v>
      </c>
      <c r="H273" s="92" t="s">
        <v>172</v>
      </c>
      <c r="I273" s="93">
        <v>8.1399918600081389E-2</v>
      </c>
    </row>
    <row r="274" spans="1:9">
      <c r="A274" s="92" t="s">
        <v>1019</v>
      </c>
      <c r="B274" s="92" t="s">
        <v>1020</v>
      </c>
      <c r="C274" s="92" t="s">
        <v>1021</v>
      </c>
      <c r="D274" s="92" t="s">
        <v>76</v>
      </c>
      <c r="E274" s="92" t="s">
        <v>441</v>
      </c>
      <c r="F274" s="92" t="s">
        <v>488</v>
      </c>
      <c r="G274" s="92" t="s">
        <v>59</v>
      </c>
      <c r="H274" s="92" t="s">
        <v>60</v>
      </c>
      <c r="I274" s="93">
        <v>8.05999194000806E-2</v>
      </c>
    </row>
    <row r="275" spans="1:9">
      <c r="A275" s="92" t="s">
        <v>1022</v>
      </c>
      <c r="B275" s="92" t="s">
        <v>1023</v>
      </c>
      <c r="C275" s="92" t="s">
        <v>1024</v>
      </c>
      <c r="D275" s="92" t="s">
        <v>94</v>
      </c>
      <c r="E275" s="92" t="s">
        <v>118</v>
      </c>
      <c r="F275" s="92" t="s">
        <v>119</v>
      </c>
      <c r="G275" s="92" t="s">
        <v>120</v>
      </c>
      <c r="H275" s="92" t="s">
        <v>121</v>
      </c>
      <c r="I275" s="93">
        <v>8.05999194000806E-2</v>
      </c>
    </row>
    <row r="276" spans="1:9">
      <c r="A276" s="92" t="s">
        <v>1025</v>
      </c>
      <c r="B276" s="92" t="s">
        <v>1026</v>
      </c>
      <c r="C276" s="92" t="s">
        <v>1027</v>
      </c>
      <c r="D276" s="92" t="s">
        <v>111</v>
      </c>
      <c r="E276" s="92" t="s">
        <v>111</v>
      </c>
      <c r="F276" s="92" t="s">
        <v>571</v>
      </c>
      <c r="G276" s="92" t="s">
        <v>325</v>
      </c>
      <c r="H276" s="92" t="s">
        <v>143</v>
      </c>
      <c r="I276" s="93">
        <v>7.9599920400079599E-2</v>
      </c>
    </row>
    <row r="277" spans="1:9">
      <c r="A277" s="92" t="s">
        <v>1028</v>
      </c>
      <c r="B277" s="92" t="s">
        <v>1029</v>
      </c>
      <c r="C277" s="92" t="s">
        <v>1030</v>
      </c>
      <c r="D277" s="92" t="s">
        <v>94</v>
      </c>
      <c r="E277" s="92" t="s">
        <v>615</v>
      </c>
      <c r="F277" s="92" t="s">
        <v>1031</v>
      </c>
      <c r="G277" s="92" t="s">
        <v>200</v>
      </c>
      <c r="H277" s="92" t="s">
        <v>153</v>
      </c>
      <c r="I277" s="93">
        <v>7.9599920400079599E-2</v>
      </c>
    </row>
    <row r="278" spans="1:9">
      <c r="A278" s="92" t="s">
        <v>1032</v>
      </c>
      <c r="B278" s="92" t="s">
        <v>1033</v>
      </c>
      <c r="C278" s="92" t="s">
        <v>1034</v>
      </c>
      <c r="D278" s="92" t="s">
        <v>80</v>
      </c>
      <c r="E278" s="92" t="s">
        <v>80</v>
      </c>
      <c r="F278" s="92" t="s">
        <v>104</v>
      </c>
      <c r="G278" s="92" t="s">
        <v>200</v>
      </c>
      <c r="H278" s="92" t="s">
        <v>153</v>
      </c>
      <c r="I278" s="93">
        <v>7.9399920600079388E-2</v>
      </c>
    </row>
    <row r="279" spans="1:9">
      <c r="A279" s="92" t="s">
        <v>1035</v>
      </c>
      <c r="B279" s="92" t="s">
        <v>1036</v>
      </c>
      <c r="C279" s="92" t="s">
        <v>1037</v>
      </c>
      <c r="D279" s="92" t="s">
        <v>76</v>
      </c>
      <c r="E279" s="92" t="s">
        <v>92</v>
      </c>
      <c r="F279" s="92" t="s">
        <v>313</v>
      </c>
      <c r="G279" s="92" t="s">
        <v>59</v>
      </c>
      <c r="H279" s="92" t="s">
        <v>60</v>
      </c>
      <c r="I279" s="93">
        <v>7.8899921100078887E-2</v>
      </c>
    </row>
    <row r="280" spans="1:9">
      <c r="A280" s="92" t="s">
        <v>1038</v>
      </c>
      <c r="B280" s="92" t="s">
        <v>1039</v>
      </c>
      <c r="C280" s="92" t="s">
        <v>1040</v>
      </c>
      <c r="D280" s="92" t="s">
        <v>94</v>
      </c>
      <c r="E280" s="92" t="s">
        <v>317</v>
      </c>
      <c r="F280" s="92" t="s">
        <v>317</v>
      </c>
      <c r="G280" s="92" t="s">
        <v>282</v>
      </c>
      <c r="H280" s="92" t="s">
        <v>158</v>
      </c>
      <c r="I280" s="93">
        <v>7.8799921200078782E-2</v>
      </c>
    </row>
    <row r="281" spans="1:9">
      <c r="A281" s="92" t="s">
        <v>1041</v>
      </c>
      <c r="B281" s="92" t="s">
        <v>1042</v>
      </c>
      <c r="C281" s="92" t="s">
        <v>1043</v>
      </c>
      <c r="D281" s="92" t="s">
        <v>111</v>
      </c>
      <c r="E281" s="92" t="s">
        <v>111</v>
      </c>
      <c r="F281" s="92" t="s">
        <v>671</v>
      </c>
      <c r="G281" s="92" t="s">
        <v>274</v>
      </c>
      <c r="H281" s="92" t="s">
        <v>143</v>
      </c>
      <c r="I281" s="93">
        <v>7.8499921500078493E-2</v>
      </c>
    </row>
    <row r="282" spans="1:9">
      <c r="A282" s="92" t="s">
        <v>1044</v>
      </c>
      <c r="B282" s="92" t="s">
        <v>1045</v>
      </c>
      <c r="C282" s="92" t="s">
        <v>1046</v>
      </c>
      <c r="D282" s="92" t="s">
        <v>76</v>
      </c>
      <c r="E282" s="92" t="s">
        <v>92</v>
      </c>
      <c r="F282" s="92" t="s">
        <v>306</v>
      </c>
      <c r="G282" s="92" t="s">
        <v>59</v>
      </c>
      <c r="H282" s="92" t="s">
        <v>60</v>
      </c>
      <c r="I282" s="93">
        <v>7.819992180007819E-2</v>
      </c>
    </row>
    <row r="283" spans="1:9">
      <c r="A283" s="92" t="s">
        <v>1047</v>
      </c>
      <c r="B283" s="92" t="s">
        <v>1048</v>
      </c>
      <c r="C283" s="92" t="s">
        <v>1049</v>
      </c>
      <c r="D283" s="92" t="s">
        <v>105</v>
      </c>
      <c r="E283" s="92" t="s">
        <v>198</v>
      </c>
      <c r="F283" s="92" t="s">
        <v>1050</v>
      </c>
      <c r="G283" s="92" t="s">
        <v>59</v>
      </c>
      <c r="H283" s="92" t="s">
        <v>60</v>
      </c>
      <c r="I283" s="93">
        <v>7.769992230007769E-2</v>
      </c>
    </row>
    <row r="284" spans="1:9">
      <c r="A284" s="92" t="s">
        <v>1051</v>
      </c>
      <c r="B284" s="92" t="s">
        <v>1052</v>
      </c>
      <c r="C284" s="92" t="s">
        <v>1053</v>
      </c>
      <c r="D284" s="92" t="s">
        <v>94</v>
      </c>
      <c r="E284" s="92" t="s">
        <v>317</v>
      </c>
      <c r="F284" s="92" t="s">
        <v>317</v>
      </c>
      <c r="G284" s="92" t="s">
        <v>59</v>
      </c>
      <c r="H284" s="92" t="s">
        <v>60</v>
      </c>
      <c r="I284" s="93">
        <v>7.7399922600077387E-2</v>
      </c>
    </row>
    <row r="285" spans="1:9">
      <c r="A285" s="92" t="s">
        <v>1054</v>
      </c>
      <c r="B285" s="92" t="s">
        <v>1055</v>
      </c>
      <c r="C285" s="92" t="s">
        <v>1056</v>
      </c>
      <c r="D285" s="92" t="s">
        <v>100</v>
      </c>
      <c r="E285" s="92" t="s">
        <v>100</v>
      </c>
      <c r="F285" s="92" t="s">
        <v>287</v>
      </c>
      <c r="G285" s="92" t="s">
        <v>200</v>
      </c>
      <c r="H285" s="92" t="s">
        <v>153</v>
      </c>
      <c r="I285" s="93">
        <v>7.7399922600077387E-2</v>
      </c>
    </row>
    <row r="286" spans="1:9">
      <c r="A286" s="92" t="s">
        <v>1057</v>
      </c>
      <c r="B286" s="92" t="s">
        <v>1058</v>
      </c>
      <c r="C286" s="92" t="s">
        <v>1059</v>
      </c>
      <c r="D286" s="92" t="s">
        <v>64</v>
      </c>
      <c r="E286" s="92" t="s">
        <v>64</v>
      </c>
      <c r="F286" s="92" t="s">
        <v>223</v>
      </c>
      <c r="G286" s="92" t="s">
        <v>59</v>
      </c>
      <c r="H286" s="92" t="s">
        <v>60</v>
      </c>
      <c r="I286" s="93">
        <v>7.6899923100076886E-2</v>
      </c>
    </row>
    <row r="287" spans="1:9">
      <c r="A287" s="92" t="s">
        <v>1060</v>
      </c>
      <c r="B287" s="92" t="s">
        <v>1061</v>
      </c>
      <c r="C287" s="92" t="s">
        <v>1062</v>
      </c>
      <c r="D287" s="92" t="s">
        <v>64</v>
      </c>
      <c r="E287" s="92" t="s">
        <v>64</v>
      </c>
      <c r="F287" s="92" t="s">
        <v>65</v>
      </c>
      <c r="G287" s="92" t="s">
        <v>382</v>
      </c>
      <c r="H287" s="92" t="s">
        <v>210</v>
      </c>
      <c r="I287" s="93">
        <v>7.6899923100076886E-2</v>
      </c>
    </row>
    <row r="288" spans="1:9">
      <c r="A288" s="92" t="s">
        <v>1063</v>
      </c>
      <c r="B288" s="92" t="s">
        <v>1064</v>
      </c>
      <c r="C288" s="92" t="s">
        <v>1065</v>
      </c>
      <c r="D288" s="92" t="s">
        <v>76</v>
      </c>
      <c r="E288" s="92" t="s">
        <v>441</v>
      </c>
      <c r="F288" s="92" t="s">
        <v>488</v>
      </c>
      <c r="G288" s="92" t="s">
        <v>200</v>
      </c>
      <c r="H288" s="92" t="s">
        <v>153</v>
      </c>
      <c r="I288" s="93">
        <v>7.6699923300076689E-2</v>
      </c>
    </row>
    <row r="289" spans="1:9">
      <c r="A289" s="92" t="s">
        <v>1066</v>
      </c>
      <c r="B289" s="92" t="s">
        <v>1067</v>
      </c>
      <c r="C289" s="92" t="s">
        <v>1068</v>
      </c>
      <c r="D289" s="92" t="s">
        <v>94</v>
      </c>
      <c r="E289" s="92" t="s">
        <v>615</v>
      </c>
      <c r="F289" s="92" t="s">
        <v>1031</v>
      </c>
      <c r="G289" s="92" t="s">
        <v>374</v>
      </c>
      <c r="H289" s="92" t="s">
        <v>172</v>
      </c>
      <c r="I289" s="93">
        <v>7.6299923700076294E-2</v>
      </c>
    </row>
    <row r="290" spans="1:9">
      <c r="A290" s="92" t="s">
        <v>1069</v>
      </c>
      <c r="B290" s="92" t="s">
        <v>1070</v>
      </c>
      <c r="C290" s="92" t="s">
        <v>1071</v>
      </c>
      <c r="D290" s="92" t="s">
        <v>105</v>
      </c>
      <c r="E290" s="92" t="s">
        <v>557</v>
      </c>
      <c r="F290" s="92" t="s">
        <v>558</v>
      </c>
      <c r="G290" s="92" t="s">
        <v>59</v>
      </c>
      <c r="H290" s="92" t="s">
        <v>60</v>
      </c>
      <c r="I290" s="93">
        <v>7.5799924200075794E-2</v>
      </c>
    </row>
    <row r="291" spans="1:9">
      <c r="A291" s="92" t="s">
        <v>1072</v>
      </c>
      <c r="B291" s="92" t="s">
        <v>1073</v>
      </c>
      <c r="C291" s="92" t="s">
        <v>1074</v>
      </c>
      <c r="D291" s="92" t="s">
        <v>88</v>
      </c>
      <c r="E291" s="92" t="s">
        <v>109</v>
      </c>
      <c r="F291" s="92" t="s">
        <v>1075</v>
      </c>
      <c r="G291" s="92" t="s">
        <v>59</v>
      </c>
      <c r="H291" s="92" t="s">
        <v>60</v>
      </c>
      <c r="I291" s="93">
        <v>7.5799924200075794E-2</v>
      </c>
    </row>
    <row r="292" spans="1:9">
      <c r="A292" s="92" t="s">
        <v>1076</v>
      </c>
      <c r="B292" s="92" t="s">
        <v>1077</v>
      </c>
      <c r="C292" s="92" t="s">
        <v>1078</v>
      </c>
      <c r="D292" s="92" t="s">
        <v>105</v>
      </c>
      <c r="E292" s="92" t="s">
        <v>302</v>
      </c>
      <c r="F292" s="92" t="s">
        <v>302</v>
      </c>
      <c r="G292" s="92" t="s">
        <v>378</v>
      </c>
      <c r="H292" s="92" t="s">
        <v>205</v>
      </c>
      <c r="I292" s="93">
        <v>7.5699924300075688E-2</v>
      </c>
    </row>
    <row r="293" spans="1:9">
      <c r="A293" s="92" t="s">
        <v>1079</v>
      </c>
      <c r="B293" s="92" t="s">
        <v>1080</v>
      </c>
      <c r="C293" s="92" t="s">
        <v>1081</v>
      </c>
      <c r="D293" s="92" t="s">
        <v>105</v>
      </c>
      <c r="E293" s="92" t="s">
        <v>557</v>
      </c>
      <c r="F293" s="92" t="s">
        <v>1082</v>
      </c>
      <c r="G293" s="92" t="s">
        <v>200</v>
      </c>
      <c r="H293" s="92" t="s">
        <v>153</v>
      </c>
      <c r="I293" s="93">
        <v>7.5599924400075597E-2</v>
      </c>
    </row>
    <row r="294" spans="1:9">
      <c r="A294" s="92" t="s">
        <v>1083</v>
      </c>
      <c r="B294" s="92" t="s">
        <v>1084</v>
      </c>
      <c r="C294" s="92" t="s">
        <v>1085</v>
      </c>
      <c r="D294" s="92" t="s">
        <v>56</v>
      </c>
      <c r="E294" s="92" t="s">
        <v>69</v>
      </c>
      <c r="F294" s="92" t="s">
        <v>75</v>
      </c>
      <c r="G294" s="92" t="s">
        <v>59</v>
      </c>
      <c r="H294" s="92" t="s">
        <v>60</v>
      </c>
      <c r="I294" s="93">
        <v>7.5499924500075491E-2</v>
      </c>
    </row>
    <row r="295" spans="1:9">
      <c r="A295" s="92" t="s">
        <v>1086</v>
      </c>
      <c r="B295" s="92" t="s">
        <v>1087</v>
      </c>
      <c r="C295" s="92" t="s">
        <v>1088</v>
      </c>
      <c r="D295" s="92" t="s">
        <v>64</v>
      </c>
      <c r="E295" s="92" t="s">
        <v>64</v>
      </c>
      <c r="F295" s="92" t="s">
        <v>65</v>
      </c>
      <c r="G295" s="92" t="s">
        <v>59</v>
      </c>
      <c r="H295" s="92" t="s">
        <v>60</v>
      </c>
      <c r="I295" s="93">
        <v>7.5099924900075096E-2</v>
      </c>
    </row>
    <row r="296" spans="1:9">
      <c r="A296" s="92" t="s">
        <v>1089</v>
      </c>
      <c r="B296" s="92" t="s">
        <v>1090</v>
      </c>
      <c r="C296" s="92" t="s">
        <v>1091</v>
      </c>
      <c r="D296" s="92" t="s">
        <v>94</v>
      </c>
      <c r="E296" s="92" t="s">
        <v>118</v>
      </c>
      <c r="F296" s="92" t="s">
        <v>119</v>
      </c>
      <c r="G296" s="92" t="s">
        <v>180</v>
      </c>
      <c r="H296" s="92" t="s">
        <v>143</v>
      </c>
      <c r="I296" s="93">
        <v>7.4999925000074991E-2</v>
      </c>
    </row>
    <row r="297" spans="1:9">
      <c r="A297" s="92" t="s">
        <v>1092</v>
      </c>
      <c r="B297" s="92" t="s">
        <v>1093</v>
      </c>
      <c r="C297" s="92" t="s">
        <v>1094</v>
      </c>
      <c r="D297" s="92" t="s">
        <v>94</v>
      </c>
      <c r="E297" s="92" t="s">
        <v>133</v>
      </c>
      <c r="F297" s="92" t="s">
        <v>467</v>
      </c>
      <c r="G297" s="92" t="s">
        <v>59</v>
      </c>
      <c r="H297" s="92" t="s">
        <v>60</v>
      </c>
      <c r="I297" s="93">
        <v>7.4599925400074596E-2</v>
      </c>
    </row>
    <row r="298" spans="1:9">
      <c r="A298" s="92" t="s">
        <v>1095</v>
      </c>
      <c r="B298" s="92" t="s">
        <v>1096</v>
      </c>
      <c r="C298" s="92" t="s">
        <v>1097</v>
      </c>
      <c r="D298" s="92" t="s">
        <v>64</v>
      </c>
      <c r="E298" s="92" t="s">
        <v>64</v>
      </c>
      <c r="F298" s="92" t="s">
        <v>65</v>
      </c>
      <c r="G298" s="92" t="s">
        <v>120</v>
      </c>
      <c r="H298" s="92" t="s">
        <v>121</v>
      </c>
      <c r="I298" s="93">
        <v>7.4599925400074596E-2</v>
      </c>
    </row>
    <row r="299" spans="1:9">
      <c r="A299" s="92" t="s">
        <v>1098</v>
      </c>
      <c r="B299" s="92" t="s">
        <v>1099</v>
      </c>
      <c r="C299" s="92" t="s">
        <v>1100</v>
      </c>
      <c r="D299" s="92" t="s">
        <v>76</v>
      </c>
      <c r="E299" s="92" t="s">
        <v>92</v>
      </c>
      <c r="F299" s="92" t="s">
        <v>93</v>
      </c>
      <c r="G299" s="92" t="s">
        <v>350</v>
      </c>
      <c r="H299" s="92" t="s">
        <v>143</v>
      </c>
      <c r="I299" s="93">
        <v>7.449992550007449E-2</v>
      </c>
    </row>
    <row r="300" spans="1:9">
      <c r="A300" s="92" t="s">
        <v>1101</v>
      </c>
      <c r="B300" s="92" t="s">
        <v>1102</v>
      </c>
      <c r="C300" s="92" t="s">
        <v>1103</v>
      </c>
      <c r="D300" s="92" t="s">
        <v>76</v>
      </c>
      <c r="E300" s="92" t="s">
        <v>92</v>
      </c>
      <c r="F300" s="92" t="s">
        <v>93</v>
      </c>
      <c r="G300" s="92" t="s">
        <v>374</v>
      </c>
      <c r="H300" s="92" t="s">
        <v>172</v>
      </c>
      <c r="I300" s="93">
        <v>7.4299925700074293E-2</v>
      </c>
    </row>
    <row r="301" spans="1:9">
      <c r="A301" s="92" t="s">
        <v>1104</v>
      </c>
      <c r="B301" s="92" t="s">
        <v>1105</v>
      </c>
      <c r="C301" s="92" t="s">
        <v>1106</v>
      </c>
      <c r="D301" s="92" t="s">
        <v>94</v>
      </c>
      <c r="E301" s="92" t="s">
        <v>118</v>
      </c>
      <c r="F301" s="92" t="s">
        <v>119</v>
      </c>
      <c r="G301" s="92" t="s">
        <v>345</v>
      </c>
      <c r="H301" s="92" t="s">
        <v>143</v>
      </c>
      <c r="I301" s="93">
        <v>7.4099925900074096E-2</v>
      </c>
    </row>
    <row r="302" spans="1:9">
      <c r="A302" s="92" t="s">
        <v>1107</v>
      </c>
      <c r="B302" s="92" t="s">
        <v>1108</v>
      </c>
      <c r="C302" s="92" t="s">
        <v>1109</v>
      </c>
      <c r="D302" s="92" t="s">
        <v>71</v>
      </c>
      <c r="E302" s="92" t="s">
        <v>84</v>
      </c>
      <c r="F302" s="92" t="s">
        <v>85</v>
      </c>
      <c r="G302" s="92" t="s">
        <v>59</v>
      </c>
      <c r="H302" s="92" t="s">
        <v>60</v>
      </c>
      <c r="I302" s="93">
        <v>7.3899926100073884E-2</v>
      </c>
    </row>
    <row r="303" spans="1:9">
      <c r="A303" s="92" t="s">
        <v>1110</v>
      </c>
      <c r="B303" s="92" t="s">
        <v>1111</v>
      </c>
      <c r="C303" s="92" t="s">
        <v>1112</v>
      </c>
      <c r="D303" s="92" t="s">
        <v>71</v>
      </c>
      <c r="E303" s="92" t="s">
        <v>209</v>
      </c>
      <c r="F303" s="92" t="s">
        <v>209</v>
      </c>
      <c r="G303" s="92" t="s">
        <v>200</v>
      </c>
      <c r="H303" s="92" t="s">
        <v>153</v>
      </c>
      <c r="I303" s="93">
        <v>7.3299926700073292E-2</v>
      </c>
    </row>
    <row r="304" spans="1:9">
      <c r="A304" s="92" t="s">
        <v>1113</v>
      </c>
      <c r="B304" s="92" t="s">
        <v>1114</v>
      </c>
      <c r="C304" s="92" t="s">
        <v>1115</v>
      </c>
      <c r="D304" s="92" t="s">
        <v>94</v>
      </c>
      <c r="E304" s="92" t="s">
        <v>615</v>
      </c>
      <c r="F304" s="92" t="s">
        <v>616</v>
      </c>
      <c r="G304" s="92" t="s">
        <v>171</v>
      </c>
      <c r="H304" s="92" t="s">
        <v>138</v>
      </c>
      <c r="I304" s="93">
        <v>7.2999927000072989E-2</v>
      </c>
    </row>
    <row r="305" spans="1:9">
      <c r="A305" s="92" t="s">
        <v>1116</v>
      </c>
      <c r="B305" s="92" t="s">
        <v>1117</v>
      </c>
      <c r="C305" s="92" t="s">
        <v>1118</v>
      </c>
      <c r="D305" s="92" t="s">
        <v>64</v>
      </c>
      <c r="E305" s="92" t="s">
        <v>64</v>
      </c>
      <c r="F305" s="92" t="s">
        <v>65</v>
      </c>
      <c r="G305" s="92" t="s">
        <v>325</v>
      </c>
      <c r="H305" s="92" t="s">
        <v>143</v>
      </c>
      <c r="I305" s="93">
        <v>7.2799927200072792E-2</v>
      </c>
    </row>
    <row r="306" spans="1:9">
      <c r="A306" s="92" t="s">
        <v>1119</v>
      </c>
      <c r="B306" s="92" t="s">
        <v>1120</v>
      </c>
      <c r="C306" s="92" t="s">
        <v>1121</v>
      </c>
      <c r="D306" s="92" t="s">
        <v>105</v>
      </c>
      <c r="E306" s="92" t="s">
        <v>557</v>
      </c>
      <c r="F306" s="92" t="s">
        <v>1082</v>
      </c>
      <c r="G306" s="92" t="s">
        <v>200</v>
      </c>
      <c r="H306" s="92" t="s">
        <v>153</v>
      </c>
      <c r="I306" s="93">
        <v>7.2599927400072581E-2</v>
      </c>
    </row>
    <row r="307" spans="1:9">
      <c r="A307" s="92" t="s">
        <v>1122</v>
      </c>
      <c r="B307" s="92" t="s">
        <v>1123</v>
      </c>
      <c r="C307" s="92" t="s">
        <v>1124</v>
      </c>
      <c r="D307" s="92" t="s">
        <v>71</v>
      </c>
      <c r="E307" s="92" t="s">
        <v>84</v>
      </c>
      <c r="F307" s="92" t="s">
        <v>147</v>
      </c>
      <c r="G307" s="92" t="s">
        <v>180</v>
      </c>
      <c r="H307" s="92" t="s">
        <v>143</v>
      </c>
      <c r="I307" s="93">
        <v>7.2299927700072292E-2</v>
      </c>
    </row>
    <row r="308" spans="1:9">
      <c r="A308" s="92" t="s">
        <v>1125</v>
      </c>
      <c r="B308" s="92" t="s">
        <v>1126</v>
      </c>
      <c r="C308" s="92" t="s">
        <v>1127</v>
      </c>
      <c r="D308" s="92" t="s">
        <v>88</v>
      </c>
      <c r="E308" s="92" t="s">
        <v>406</v>
      </c>
      <c r="F308" s="92" t="s">
        <v>407</v>
      </c>
      <c r="G308" s="92" t="s">
        <v>59</v>
      </c>
      <c r="H308" s="92" t="s">
        <v>60</v>
      </c>
      <c r="I308" s="93">
        <v>7.2099927900072081E-2</v>
      </c>
    </row>
    <row r="309" spans="1:9">
      <c r="A309" s="92" t="s">
        <v>1128</v>
      </c>
      <c r="B309" s="92" t="s">
        <v>1129</v>
      </c>
      <c r="C309" s="92" t="s">
        <v>1130</v>
      </c>
      <c r="D309" s="92" t="s">
        <v>94</v>
      </c>
      <c r="E309" s="92" t="s">
        <v>317</v>
      </c>
      <c r="F309" s="92" t="s">
        <v>317</v>
      </c>
      <c r="G309" s="92" t="s">
        <v>86</v>
      </c>
      <c r="H309" s="92" t="s">
        <v>87</v>
      </c>
      <c r="I309" s="93">
        <v>7.2099927900072081E-2</v>
      </c>
    </row>
    <row r="310" spans="1:9">
      <c r="A310" s="92" t="s">
        <v>1131</v>
      </c>
      <c r="B310" s="92" t="s">
        <v>1132</v>
      </c>
      <c r="C310" s="92" t="s">
        <v>1133</v>
      </c>
      <c r="D310" s="92" t="s">
        <v>56</v>
      </c>
      <c r="E310" s="92" t="s">
        <v>57</v>
      </c>
      <c r="F310" s="92" t="s">
        <v>767</v>
      </c>
      <c r="G310" s="92" t="s">
        <v>59</v>
      </c>
      <c r="H310" s="92" t="s">
        <v>60</v>
      </c>
      <c r="I310" s="93">
        <v>7.1799928200071791E-2</v>
      </c>
    </row>
    <row r="311" spans="1:9">
      <c r="A311" s="92" t="s">
        <v>1134</v>
      </c>
      <c r="B311" s="92" t="s">
        <v>1135</v>
      </c>
      <c r="C311" s="92" t="s">
        <v>1136</v>
      </c>
      <c r="D311" s="92" t="s">
        <v>94</v>
      </c>
      <c r="E311" s="92" t="s">
        <v>118</v>
      </c>
      <c r="F311" s="92" t="s">
        <v>119</v>
      </c>
      <c r="G311" s="92" t="s">
        <v>59</v>
      </c>
      <c r="H311" s="92" t="s">
        <v>60</v>
      </c>
      <c r="I311" s="93">
        <v>7.1499928500071488E-2</v>
      </c>
    </row>
    <row r="312" spans="1:9">
      <c r="A312" s="92" t="s">
        <v>1137</v>
      </c>
      <c r="B312" s="92" t="s">
        <v>1138</v>
      </c>
      <c r="C312" s="92" t="s">
        <v>1139</v>
      </c>
      <c r="D312" s="92" t="s">
        <v>64</v>
      </c>
      <c r="E312" s="92" t="s">
        <v>64</v>
      </c>
      <c r="F312" s="92" t="s">
        <v>65</v>
      </c>
      <c r="G312" s="92" t="s">
        <v>59</v>
      </c>
      <c r="H312" s="92" t="s">
        <v>60</v>
      </c>
      <c r="I312" s="93">
        <v>7.1499928500071488E-2</v>
      </c>
    </row>
    <row r="313" spans="1:9">
      <c r="A313" s="92" t="s">
        <v>1140</v>
      </c>
      <c r="B313" s="92" t="s">
        <v>1141</v>
      </c>
      <c r="C313" s="92" t="s">
        <v>1142</v>
      </c>
      <c r="D313" s="92" t="s">
        <v>76</v>
      </c>
      <c r="E313" s="92" t="s">
        <v>92</v>
      </c>
      <c r="F313" s="92" t="s">
        <v>306</v>
      </c>
      <c r="G313" s="92" t="s">
        <v>366</v>
      </c>
      <c r="H313" s="92" t="s">
        <v>194</v>
      </c>
      <c r="I313" s="93">
        <v>7.1499928500071488E-2</v>
      </c>
    </row>
    <row r="314" spans="1:9">
      <c r="A314" s="92" t="s">
        <v>1143</v>
      </c>
      <c r="B314" s="92" t="s">
        <v>1144</v>
      </c>
      <c r="C314" s="92" t="s">
        <v>1145</v>
      </c>
      <c r="D314" s="92" t="s">
        <v>94</v>
      </c>
      <c r="E314" s="92" t="s">
        <v>615</v>
      </c>
      <c r="F314" s="92" t="s">
        <v>1031</v>
      </c>
      <c r="G314" s="92" t="s">
        <v>374</v>
      </c>
      <c r="H314" s="92" t="s">
        <v>172</v>
      </c>
      <c r="I314" s="93">
        <v>7.1199928800071186E-2</v>
      </c>
    </row>
    <row r="315" spans="1:9">
      <c r="A315" s="92" t="s">
        <v>1146</v>
      </c>
      <c r="B315" s="92" t="s">
        <v>1147</v>
      </c>
      <c r="C315" s="92" t="s">
        <v>1148</v>
      </c>
      <c r="D315" s="92" t="s">
        <v>105</v>
      </c>
      <c r="E315" s="92" t="s">
        <v>198</v>
      </c>
      <c r="F315" s="92" t="s">
        <v>199</v>
      </c>
      <c r="G315" s="92" t="s">
        <v>59</v>
      </c>
      <c r="H315" s="92" t="s">
        <v>60</v>
      </c>
      <c r="I315" s="93">
        <v>7.1199928800071186E-2</v>
      </c>
    </row>
    <row r="316" spans="1:9">
      <c r="A316" s="92" t="s">
        <v>1149</v>
      </c>
      <c r="B316" s="92" t="s">
        <v>1150</v>
      </c>
      <c r="C316" s="92" t="s">
        <v>1151</v>
      </c>
      <c r="D316" s="92" t="s">
        <v>105</v>
      </c>
      <c r="E316" s="92" t="s">
        <v>232</v>
      </c>
      <c r="F316" s="92" t="s">
        <v>233</v>
      </c>
      <c r="G316" s="92" t="s">
        <v>59</v>
      </c>
      <c r="H316" s="92" t="s">
        <v>60</v>
      </c>
      <c r="I316" s="93">
        <v>7.1199928800071186E-2</v>
      </c>
    </row>
    <row r="317" spans="1:9">
      <c r="A317" s="92" t="s">
        <v>1152</v>
      </c>
      <c r="B317" s="92" t="s">
        <v>1153</v>
      </c>
      <c r="C317" s="92" t="s">
        <v>1154</v>
      </c>
      <c r="D317" s="92" t="s">
        <v>80</v>
      </c>
      <c r="E317" s="92" t="s">
        <v>80</v>
      </c>
      <c r="F317" s="92" t="s">
        <v>104</v>
      </c>
      <c r="G317" s="92" t="s">
        <v>386</v>
      </c>
      <c r="H317" s="92" t="s">
        <v>215</v>
      </c>
      <c r="I317" s="93">
        <v>7.0999929000070988E-2</v>
      </c>
    </row>
    <row r="318" spans="1:9">
      <c r="A318" s="92" t="s">
        <v>1155</v>
      </c>
      <c r="B318" s="92" t="s">
        <v>1156</v>
      </c>
      <c r="C318" s="92" t="s">
        <v>1157</v>
      </c>
      <c r="D318" s="92" t="s">
        <v>105</v>
      </c>
      <c r="E318" s="92" t="s">
        <v>297</v>
      </c>
      <c r="F318" s="92" t="s">
        <v>298</v>
      </c>
      <c r="G318" s="92" t="s">
        <v>325</v>
      </c>
      <c r="H318" s="92" t="s">
        <v>143</v>
      </c>
      <c r="I318" s="93">
        <v>7.0899929100070896E-2</v>
      </c>
    </row>
    <row r="319" spans="1:9">
      <c r="A319" s="92" t="s">
        <v>1158</v>
      </c>
      <c r="B319" s="92" t="s">
        <v>1159</v>
      </c>
      <c r="C319" s="92" t="s">
        <v>1160</v>
      </c>
      <c r="D319" s="92" t="s">
        <v>94</v>
      </c>
      <c r="E319" s="92" t="s">
        <v>317</v>
      </c>
      <c r="F319" s="92" t="s">
        <v>317</v>
      </c>
      <c r="G319" s="92" t="s">
        <v>200</v>
      </c>
      <c r="H319" s="92" t="s">
        <v>153</v>
      </c>
      <c r="I319" s="93">
        <v>7.0399929600070396E-2</v>
      </c>
    </row>
    <row r="320" spans="1:9">
      <c r="A320" s="92" t="s">
        <v>1161</v>
      </c>
      <c r="B320" s="92" t="s">
        <v>1162</v>
      </c>
      <c r="C320" s="92" t="s">
        <v>1163</v>
      </c>
      <c r="D320" s="92" t="s">
        <v>94</v>
      </c>
      <c r="E320" s="92" t="s">
        <v>118</v>
      </c>
      <c r="F320" s="92" t="s">
        <v>119</v>
      </c>
      <c r="G320" s="92" t="s">
        <v>386</v>
      </c>
      <c r="H320" s="92" t="s">
        <v>215</v>
      </c>
      <c r="I320" s="93">
        <v>7.0199929800070185E-2</v>
      </c>
    </row>
    <row r="321" spans="1:9">
      <c r="A321" s="92" t="s">
        <v>1164</v>
      </c>
      <c r="B321" s="92" t="s">
        <v>1165</v>
      </c>
      <c r="C321" s="92" t="s">
        <v>1166</v>
      </c>
      <c r="D321" s="92" t="s">
        <v>88</v>
      </c>
      <c r="E321" s="92" t="s">
        <v>406</v>
      </c>
      <c r="F321" s="92" t="s">
        <v>602</v>
      </c>
      <c r="G321" s="92" t="s">
        <v>59</v>
      </c>
      <c r="H321" s="92" t="s">
        <v>60</v>
      </c>
      <c r="I321" s="93">
        <v>7.0099929900070079E-2</v>
      </c>
    </row>
    <row r="322" spans="1:9">
      <c r="A322" s="92" t="s">
        <v>1167</v>
      </c>
      <c r="B322" s="92" t="s">
        <v>1168</v>
      </c>
      <c r="C322" s="92" t="s">
        <v>1169</v>
      </c>
      <c r="D322" s="92" t="s">
        <v>56</v>
      </c>
      <c r="E322" s="92" t="s">
        <v>152</v>
      </c>
      <c r="F322" s="92" t="s">
        <v>152</v>
      </c>
      <c r="G322" s="92" t="s">
        <v>350</v>
      </c>
      <c r="H322" s="92" t="s">
        <v>143</v>
      </c>
      <c r="I322" s="93">
        <v>6.979993020006979E-2</v>
      </c>
    </row>
    <row r="323" spans="1:9">
      <c r="A323" s="92" t="s">
        <v>1170</v>
      </c>
      <c r="B323" s="92" t="s">
        <v>1171</v>
      </c>
      <c r="C323" s="92" t="s">
        <v>1172</v>
      </c>
      <c r="D323" s="92" t="s">
        <v>64</v>
      </c>
      <c r="E323" s="92" t="s">
        <v>64</v>
      </c>
      <c r="F323" s="92" t="s">
        <v>65</v>
      </c>
      <c r="G323" s="92" t="s">
        <v>59</v>
      </c>
      <c r="H323" s="92" t="s">
        <v>60</v>
      </c>
      <c r="I323" s="93">
        <v>6.9599930400069579E-2</v>
      </c>
    </row>
    <row r="324" spans="1:9">
      <c r="A324" s="92" t="s">
        <v>1173</v>
      </c>
      <c r="B324" s="92" t="s">
        <v>1174</v>
      </c>
      <c r="C324" s="92" t="s">
        <v>1175</v>
      </c>
      <c r="D324" s="92" t="s">
        <v>56</v>
      </c>
      <c r="E324" s="92" t="s">
        <v>57</v>
      </c>
      <c r="F324" s="92" t="s">
        <v>214</v>
      </c>
      <c r="G324" s="92" t="s">
        <v>390</v>
      </c>
      <c r="H324" s="92" t="s">
        <v>143</v>
      </c>
      <c r="I324" s="93">
        <v>6.9199930800069184E-2</v>
      </c>
    </row>
    <row r="325" spans="1:9">
      <c r="A325" s="92" t="s">
        <v>1176</v>
      </c>
      <c r="B325" s="92" t="s">
        <v>1177</v>
      </c>
      <c r="C325" s="92" t="s">
        <v>1178</v>
      </c>
      <c r="D325" s="92" t="s">
        <v>88</v>
      </c>
      <c r="E325" s="92" t="s">
        <v>109</v>
      </c>
      <c r="F325" s="92" t="s">
        <v>110</v>
      </c>
      <c r="G325" s="92" t="s">
        <v>120</v>
      </c>
      <c r="H325" s="92" t="s">
        <v>121</v>
      </c>
      <c r="I325" s="93">
        <v>6.9199930800069184E-2</v>
      </c>
    </row>
    <row r="326" spans="1:9">
      <c r="A326" s="92" t="s">
        <v>1179</v>
      </c>
      <c r="B326" s="92" t="s">
        <v>1180</v>
      </c>
      <c r="C326" s="92" t="s">
        <v>1181</v>
      </c>
      <c r="D326" s="92" t="s">
        <v>94</v>
      </c>
      <c r="E326" s="92" t="s">
        <v>118</v>
      </c>
      <c r="F326" s="92" t="s">
        <v>119</v>
      </c>
      <c r="G326" s="92" t="s">
        <v>345</v>
      </c>
      <c r="H326" s="92" t="s">
        <v>143</v>
      </c>
      <c r="I326" s="93">
        <v>6.8999931000069001E-2</v>
      </c>
    </row>
    <row r="327" spans="1:9">
      <c r="A327" s="92" t="s">
        <v>1182</v>
      </c>
      <c r="B327" s="92" t="s">
        <v>1183</v>
      </c>
      <c r="C327" s="92" t="s">
        <v>1184</v>
      </c>
      <c r="D327" s="92" t="s">
        <v>71</v>
      </c>
      <c r="E327" s="92" t="s">
        <v>209</v>
      </c>
      <c r="F327" s="92" t="s">
        <v>209</v>
      </c>
      <c r="G327" s="92" t="s">
        <v>358</v>
      </c>
      <c r="H327" s="92" t="s">
        <v>186</v>
      </c>
      <c r="I327" s="93">
        <v>6.8299931700068289E-2</v>
      </c>
    </row>
    <row r="328" spans="1:9">
      <c r="A328" s="92" t="s">
        <v>1185</v>
      </c>
      <c r="B328" s="92" t="s">
        <v>1186</v>
      </c>
      <c r="C328" s="92" t="s">
        <v>1187</v>
      </c>
      <c r="D328" s="92" t="s">
        <v>94</v>
      </c>
      <c r="E328" s="92" t="s">
        <v>615</v>
      </c>
      <c r="F328" s="92" t="s">
        <v>616</v>
      </c>
      <c r="G328" s="92" t="s">
        <v>59</v>
      </c>
      <c r="H328" s="92" t="s">
        <v>60</v>
      </c>
      <c r="I328" s="93">
        <v>6.8199931800068184E-2</v>
      </c>
    </row>
    <row r="329" spans="1:9">
      <c r="A329" s="92" t="s">
        <v>1188</v>
      </c>
      <c r="B329" s="92" t="s">
        <v>1189</v>
      </c>
      <c r="C329" s="92" t="s">
        <v>1190</v>
      </c>
      <c r="D329" s="92" t="s">
        <v>94</v>
      </c>
      <c r="E329" s="92" t="s">
        <v>317</v>
      </c>
      <c r="F329" s="92" t="s">
        <v>317</v>
      </c>
      <c r="G329" s="92" t="s">
        <v>59</v>
      </c>
      <c r="H329" s="92" t="s">
        <v>60</v>
      </c>
      <c r="I329" s="93">
        <v>6.8099931900068078E-2</v>
      </c>
    </row>
    <row r="330" spans="1:9">
      <c r="A330" s="92" t="s">
        <v>1191</v>
      </c>
      <c r="B330" s="92" t="s">
        <v>1192</v>
      </c>
      <c r="C330" s="92" t="s">
        <v>1193</v>
      </c>
      <c r="D330" s="92" t="s">
        <v>111</v>
      </c>
      <c r="E330" s="92" t="s">
        <v>111</v>
      </c>
      <c r="F330" s="92" t="s">
        <v>571</v>
      </c>
      <c r="G330" s="92" t="s">
        <v>120</v>
      </c>
      <c r="H330" s="92" t="s">
        <v>121</v>
      </c>
      <c r="I330" s="93">
        <v>6.7699932300067683E-2</v>
      </c>
    </row>
    <row r="331" spans="1:9">
      <c r="A331" s="92" t="s">
        <v>1194</v>
      </c>
      <c r="B331" s="92" t="s">
        <v>1195</v>
      </c>
      <c r="C331" s="92" t="s">
        <v>1196</v>
      </c>
      <c r="D331" s="92" t="s">
        <v>100</v>
      </c>
      <c r="E331" s="92" t="s">
        <v>100</v>
      </c>
      <c r="F331" s="92" t="s">
        <v>287</v>
      </c>
      <c r="G331" s="92" t="s">
        <v>59</v>
      </c>
      <c r="H331" s="92" t="s">
        <v>60</v>
      </c>
      <c r="I331" s="93">
        <v>6.7399932600067394E-2</v>
      </c>
    </row>
    <row r="332" spans="1:9">
      <c r="A332" s="92" t="s">
        <v>1197</v>
      </c>
      <c r="B332" s="92" t="s">
        <v>1198</v>
      </c>
      <c r="C332" s="92" t="s">
        <v>1199</v>
      </c>
      <c r="D332" s="92" t="s">
        <v>64</v>
      </c>
      <c r="E332" s="92" t="s">
        <v>64</v>
      </c>
      <c r="F332" s="92" t="s">
        <v>65</v>
      </c>
      <c r="G332" s="92" t="s">
        <v>333</v>
      </c>
      <c r="H332" s="92" t="s">
        <v>172</v>
      </c>
      <c r="I332" s="93">
        <v>6.7399932600067394E-2</v>
      </c>
    </row>
    <row r="333" spans="1:9">
      <c r="A333" s="92" t="s">
        <v>1200</v>
      </c>
      <c r="B333" s="92" t="s">
        <v>1201</v>
      </c>
      <c r="C333" s="92" t="s">
        <v>1202</v>
      </c>
      <c r="D333" s="92" t="s">
        <v>76</v>
      </c>
      <c r="E333" s="92" t="s">
        <v>92</v>
      </c>
      <c r="F333" s="92" t="s">
        <v>1203</v>
      </c>
      <c r="G333" s="92" t="s">
        <v>180</v>
      </c>
      <c r="H333" s="92" t="s">
        <v>143</v>
      </c>
      <c r="I333" s="93">
        <v>6.7099932900067091E-2</v>
      </c>
    </row>
    <row r="334" spans="1:9">
      <c r="A334" s="92" t="s">
        <v>1204</v>
      </c>
      <c r="B334" s="92" t="s">
        <v>1205</v>
      </c>
      <c r="C334" s="92" t="s">
        <v>1206</v>
      </c>
      <c r="D334" s="92" t="s">
        <v>94</v>
      </c>
      <c r="E334" s="92" t="s">
        <v>133</v>
      </c>
      <c r="F334" s="92" t="s">
        <v>134</v>
      </c>
      <c r="G334" s="92" t="s">
        <v>374</v>
      </c>
      <c r="H334" s="92" t="s">
        <v>172</v>
      </c>
      <c r="I334" s="93">
        <v>6.6999933000067E-2</v>
      </c>
    </row>
    <row r="335" spans="1:9">
      <c r="A335" s="92" t="s">
        <v>1207</v>
      </c>
      <c r="B335" s="92" t="s">
        <v>1208</v>
      </c>
      <c r="C335" s="92" t="s">
        <v>1209</v>
      </c>
      <c r="D335" s="92" t="s">
        <v>105</v>
      </c>
      <c r="E335" s="92" t="s">
        <v>232</v>
      </c>
      <c r="F335" s="92" t="s">
        <v>233</v>
      </c>
      <c r="G335" s="92" t="s">
        <v>120</v>
      </c>
      <c r="H335" s="92" t="s">
        <v>121</v>
      </c>
      <c r="I335" s="93">
        <v>6.6899933100066894E-2</v>
      </c>
    </row>
    <row r="336" spans="1:9">
      <c r="A336" s="92" t="s">
        <v>1210</v>
      </c>
      <c r="B336" s="92" t="s">
        <v>1211</v>
      </c>
      <c r="C336" s="92" t="s">
        <v>1212</v>
      </c>
      <c r="D336" s="92" t="s">
        <v>94</v>
      </c>
      <c r="E336" s="92" t="s">
        <v>317</v>
      </c>
      <c r="F336" s="92" t="s">
        <v>317</v>
      </c>
      <c r="G336" s="92" t="s">
        <v>345</v>
      </c>
      <c r="H336" s="92" t="s">
        <v>143</v>
      </c>
      <c r="I336" s="93">
        <v>6.6199933800066182E-2</v>
      </c>
    </row>
    <row r="337" spans="1:9">
      <c r="A337" s="92" t="s">
        <v>1213</v>
      </c>
      <c r="B337" s="92" t="s">
        <v>1214</v>
      </c>
      <c r="C337" s="92" t="s">
        <v>1215</v>
      </c>
      <c r="D337" s="92" t="s">
        <v>94</v>
      </c>
      <c r="E337" s="92" t="s">
        <v>133</v>
      </c>
      <c r="F337" s="92" t="s">
        <v>467</v>
      </c>
      <c r="G337" s="92" t="s">
        <v>59</v>
      </c>
      <c r="H337" s="92" t="s">
        <v>60</v>
      </c>
      <c r="I337" s="93">
        <v>6.5899934100065893E-2</v>
      </c>
    </row>
    <row r="338" spans="1:9">
      <c r="A338" s="92" t="s">
        <v>1216</v>
      </c>
      <c r="B338" s="92" t="s">
        <v>1217</v>
      </c>
      <c r="C338" s="92" t="s">
        <v>1218</v>
      </c>
      <c r="D338" s="92" t="s">
        <v>105</v>
      </c>
      <c r="E338" s="92" t="s">
        <v>302</v>
      </c>
      <c r="F338" s="92" t="s">
        <v>302</v>
      </c>
      <c r="G338" s="92" t="s">
        <v>59</v>
      </c>
      <c r="H338" s="92" t="s">
        <v>60</v>
      </c>
      <c r="I338" s="93">
        <v>6.559993440006559E-2</v>
      </c>
    </row>
    <row r="339" spans="1:9">
      <c r="A339" s="92" t="s">
        <v>1219</v>
      </c>
      <c r="B339" s="92" t="s">
        <v>1220</v>
      </c>
      <c r="C339" s="92" t="s">
        <v>1221</v>
      </c>
      <c r="D339" s="92" t="s">
        <v>105</v>
      </c>
      <c r="E339" s="92" t="s">
        <v>302</v>
      </c>
      <c r="F339" s="92" t="s">
        <v>302</v>
      </c>
      <c r="G339" s="92" t="s">
        <v>59</v>
      </c>
      <c r="H339" s="92" t="s">
        <v>60</v>
      </c>
      <c r="I339" s="93">
        <v>6.509993490006509E-2</v>
      </c>
    </row>
    <row r="340" spans="1:9">
      <c r="A340" s="92" t="s">
        <v>1222</v>
      </c>
      <c r="B340" s="92" t="s">
        <v>1223</v>
      </c>
      <c r="C340" s="92" t="s">
        <v>1224</v>
      </c>
      <c r="D340" s="92" t="s">
        <v>88</v>
      </c>
      <c r="E340" s="92" t="s">
        <v>109</v>
      </c>
      <c r="F340" s="92" t="s">
        <v>484</v>
      </c>
      <c r="G340" s="92" t="s">
        <v>171</v>
      </c>
      <c r="H340" s="92" t="s">
        <v>138</v>
      </c>
      <c r="I340" s="93">
        <v>6.509993490006509E-2</v>
      </c>
    </row>
    <row r="341" spans="1:9">
      <c r="A341" s="92" t="s">
        <v>1225</v>
      </c>
      <c r="B341" s="92" t="s">
        <v>1226</v>
      </c>
      <c r="C341" s="92" t="s">
        <v>1227</v>
      </c>
      <c r="D341" s="92" t="s">
        <v>80</v>
      </c>
      <c r="E341" s="92" t="s">
        <v>80</v>
      </c>
      <c r="F341" s="92" t="s">
        <v>157</v>
      </c>
      <c r="G341" s="92" t="s">
        <v>200</v>
      </c>
      <c r="H341" s="92" t="s">
        <v>153</v>
      </c>
      <c r="I341" s="93">
        <v>6.509993490006509E-2</v>
      </c>
    </row>
    <row r="342" spans="1:9">
      <c r="A342" s="92" t="s">
        <v>1228</v>
      </c>
      <c r="B342" s="92" t="s">
        <v>1229</v>
      </c>
      <c r="C342" s="92" t="s">
        <v>1230</v>
      </c>
      <c r="D342" s="92" t="s">
        <v>111</v>
      </c>
      <c r="E342" s="92" t="s">
        <v>111</v>
      </c>
      <c r="F342" s="92" t="s">
        <v>571</v>
      </c>
      <c r="G342" s="92" t="s">
        <v>59</v>
      </c>
      <c r="H342" s="92" t="s">
        <v>60</v>
      </c>
      <c r="I342" s="93">
        <v>6.4899935100064893E-2</v>
      </c>
    </row>
    <row r="343" spans="1:9">
      <c r="A343" s="92" t="s">
        <v>1231</v>
      </c>
      <c r="B343" s="92" t="s">
        <v>1232</v>
      </c>
      <c r="C343" s="92" t="s">
        <v>1233</v>
      </c>
      <c r="D343" s="92" t="s">
        <v>64</v>
      </c>
      <c r="E343" s="92" t="s">
        <v>64</v>
      </c>
      <c r="F343" s="92" t="s">
        <v>223</v>
      </c>
      <c r="G343" s="92" t="s">
        <v>86</v>
      </c>
      <c r="H343" s="92" t="s">
        <v>87</v>
      </c>
      <c r="I343" s="93">
        <v>6.4899935100064893E-2</v>
      </c>
    </row>
    <row r="344" spans="1:9">
      <c r="A344" s="92" t="s">
        <v>1234</v>
      </c>
      <c r="B344" s="92" t="s">
        <v>1235</v>
      </c>
      <c r="C344" s="92" t="s">
        <v>1236</v>
      </c>
      <c r="D344" s="92" t="s">
        <v>94</v>
      </c>
      <c r="E344" s="92" t="s">
        <v>133</v>
      </c>
      <c r="F344" s="92" t="s">
        <v>134</v>
      </c>
      <c r="G344" s="92" t="s">
        <v>59</v>
      </c>
      <c r="H344" s="92" t="s">
        <v>60</v>
      </c>
      <c r="I344" s="93">
        <v>6.4399935600064392E-2</v>
      </c>
    </row>
    <row r="345" spans="1:9">
      <c r="A345" s="92" t="s">
        <v>1237</v>
      </c>
      <c r="B345" s="92" t="s">
        <v>1238</v>
      </c>
      <c r="C345" s="92" t="s">
        <v>1239</v>
      </c>
      <c r="D345" s="92" t="s">
        <v>88</v>
      </c>
      <c r="E345" s="92" t="s">
        <v>109</v>
      </c>
      <c r="F345" s="92" t="s">
        <v>110</v>
      </c>
      <c r="G345" s="92" t="s">
        <v>200</v>
      </c>
      <c r="H345" s="92" t="s">
        <v>153</v>
      </c>
      <c r="I345" s="93">
        <v>6.4299935700064287E-2</v>
      </c>
    </row>
    <row r="346" spans="1:9">
      <c r="A346" s="92" t="s">
        <v>1240</v>
      </c>
      <c r="B346" s="92" t="s">
        <v>1241</v>
      </c>
      <c r="C346" s="92" t="s">
        <v>1242</v>
      </c>
      <c r="D346" s="92" t="s">
        <v>94</v>
      </c>
      <c r="E346" s="92" t="s">
        <v>118</v>
      </c>
      <c r="F346" s="92" t="s">
        <v>119</v>
      </c>
      <c r="G346" s="92" t="s">
        <v>386</v>
      </c>
      <c r="H346" s="92" t="s">
        <v>215</v>
      </c>
      <c r="I346" s="93">
        <v>6.4199935800064181E-2</v>
      </c>
    </row>
    <row r="347" spans="1:9">
      <c r="A347" s="92" t="s">
        <v>1243</v>
      </c>
      <c r="B347" s="92" t="s">
        <v>1244</v>
      </c>
      <c r="C347" s="92" t="s">
        <v>1245</v>
      </c>
      <c r="D347" s="92" t="s">
        <v>94</v>
      </c>
      <c r="E347" s="92" t="s">
        <v>133</v>
      </c>
      <c r="F347" s="92" t="s">
        <v>467</v>
      </c>
      <c r="G347" s="92" t="s">
        <v>59</v>
      </c>
      <c r="H347" s="92" t="s">
        <v>60</v>
      </c>
      <c r="I347" s="93">
        <v>6.3799936200063787E-2</v>
      </c>
    </row>
    <row r="348" spans="1:9">
      <c r="A348" s="92" t="s">
        <v>1246</v>
      </c>
      <c r="B348" s="92" t="s">
        <v>1247</v>
      </c>
      <c r="C348" s="92" t="s">
        <v>1248</v>
      </c>
      <c r="D348" s="92" t="s">
        <v>56</v>
      </c>
      <c r="E348" s="92" t="s">
        <v>69</v>
      </c>
      <c r="F348" s="92" t="s">
        <v>70</v>
      </c>
      <c r="G348" s="92" t="s">
        <v>59</v>
      </c>
      <c r="H348" s="92" t="s">
        <v>60</v>
      </c>
      <c r="I348" s="93">
        <v>6.3799936200063787E-2</v>
      </c>
    </row>
    <row r="349" spans="1:9">
      <c r="A349" s="92" t="s">
        <v>1249</v>
      </c>
      <c r="B349" s="92" t="s">
        <v>1250</v>
      </c>
      <c r="C349" s="92" t="s">
        <v>1251</v>
      </c>
      <c r="D349" s="92" t="s">
        <v>94</v>
      </c>
      <c r="E349" s="92" t="s">
        <v>118</v>
      </c>
      <c r="F349" s="92" t="s">
        <v>119</v>
      </c>
      <c r="G349" s="92" t="s">
        <v>386</v>
      </c>
      <c r="H349" s="92" t="s">
        <v>215</v>
      </c>
      <c r="I349" s="93">
        <v>6.3799936200063787E-2</v>
      </c>
    </row>
    <row r="350" spans="1:9">
      <c r="A350" s="92" t="s">
        <v>1252</v>
      </c>
      <c r="B350" s="92" t="s">
        <v>1253</v>
      </c>
      <c r="C350" s="92" t="s">
        <v>1254</v>
      </c>
      <c r="D350" s="92" t="s">
        <v>100</v>
      </c>
      <c r="E350" s="92" t="s">
        <v>100</v>
      </c>
      <c r="F350" s="92" t="s">
        <v>170</v>
      </c>
      <c r="G350" s="92" t="s">
        <v>180</v>
      </c>
      <c r="H350" s="92" t="s">
        <v>143</v>
      </c>
      <c r="I350" s="93">
        <v>6.3699936300063695E-2</v>
      </c>
    </row>
    <row r="351" spans="1:9">
      <c r="A351" s="92" t="s">
        <v>1255</v>
      </c>
      <c r="B351" s="92" t="s">
        <v>1256</v>
      </c>
      <c r="C351" s="92" t="s">
        <v>1257</v>
      </c>
      <c r="D351" s="92" t="s">
        <v>111</v>
      </c>
      <c r="E351" s="92" t="s">
        <v>111</v>
      </c>
      <c r="F351" s="92" t="s">
        <v>571</v>
      </c>
      <c r="G351" s="92" t="s">
        <v>59</v>
      </c>
      <c r="H351" s="92" t="s">
        <v>60</v>
      </c>
      <c r="I351" s="93">
        <v>6.3599936400063589E-2</v>
      </c>
    </row>
    <row r="352" spans="1:9">
      <c r="A352" s="92" t="s">
        <v>1258</v>
      </c>
      <c r="B352" s="92" t="s">
        <v>1259</v>
      </c>
      <c r="C352" s="92" t="s">
        <v>1260</v>
      </c>
      <c r="D352" s="92" t="s">
        <v>71</v>
      </c>
      <c r="E352" s="92" t="s">
        <v>84</v>
      </c>
      <c r="F352" s="92" t="s">
        <v>142</v>
      </c>
      <c r="G352" s="92" t="s">
        <v>59</v>
      </c>
      <c r="H352" s="92" t="s">
        <v>60</v>
      </c>
      <c r="I352" s="93">
        <v>6.3599936400063589E-2</v>
      </c>
    </row>
    <row r="353" spans="1:9">
      <c r="A353" s="92" t="s">
        <v>1261</v>
      </c>
      <c r="B353" s="92" t="s">
        <v>1262</v>
      </c>
      <c r="C353" s="92" t="s">
        <v>1263</v>
      </c>
      <c r="D353" s="92" t="s">
        <v>100</v>
      </c>
      <c r="E353" s="92" t="s">
        <v>100</v>
      </c>
      <c r="F353" s="92" t="s">
        <v>287</v>
      </c>
      <c r="G353" s="92" t="s">
        <v>59</v>
      </c>
      <c r="H353" s="92" t="s">
        <v>60</v>
      </c>
      <c r="I353" s="93">
        <v>6.3099936900063089E-2</v>
      </c>
    </row>
    <row r="354" spans="1:9">
      <c r="A354" s="92" t="s">
        <v>1264</v>
      </c>
      <c r="B354" s="92" t="s">
        <v>1265</v>
      </c>
      <c r="C354" s="92" t="s">
        <v>1266</v>
      </c>
      <c r="D354" s="92" t="s">
        <v>56</v>
      </c>
      <c r="E354" s="92" t="s">
        <v>152</v>
      </c>
      <c r="F354" s="92" t="s">
        <v>152</v>
      </c>
      <c r="G354" s="92" t="s">
        <v>59</v>
      </c>
      <c r="H354" s="92" t="s">
        <v>60</v>
      </c>
      <c r="I354" s="93">
        <v>6.2599937400062589E-2</v>
      </c>
    </row>
    <row r="355" spans="1:9">
      <c r="A355" s="92" t="s">
        <v>1267</v>
      </c>
      <c r="B355" s="92" t="s">
        <v>1268</v>
      </c>
      <c r="C355" s="92" t="s">
        <v>1269</v>
      </c>
      <c r="D355" s="92" t="s">
        <v>76</v>
      </c>
      <c r="E355" s="92" t="s">
        <v>92</v>
      </c>
      <c r="F355" s="92" t="s">
        <v>313</v>
      </c>
      <c r="G355" s="92" t="s">
        <v>59</v>
      </c>
      <c r="H355" s="92" t="s">
        <v>60</v>
      </c>
      <c r="I355" s="93">
        <v>6.2599937400062589E-2</v>
      </c>
    </row>
    <row r="356" spans="1:9">
      <c r="A356" s="92" t="s">
        <v>1270</v>
      </c>
      <c r="B356" s="92" t="s">
        <v>1271</v>
      </c>
      <c r="C356" s="92" t="s">
        <v>1272</v>
      </c>
      <c r="D356" s="92" t="s">
        <v>94</v>
      </c>
      <c r="E356" s="92" t="s">
        <v>615</v>
      </c>
      <c r="F356" s="92" t="s">
        <v>616</v>
      </c>
      <c r="G356" s="92" t="s">
        <v>180</v>
      </c>
      <c r="H356" s="92" t="s">
        <v>143</v>
      </c>
      <c r="I356" s="93">
        <v>6.249993750006249E-2</v>
      </c>
    </row>
    <row r="357" spans="1:9">
      <c r="A357" s="92" t="s">
        <v>1273</v>
      </c>
      <c r="B357" s="92" t="s">
        <v>1274</v>
      </c>
      <c r="C357" s="92" t="s">
        <v>1275</v>
      </c>
      <c r="D357" s="92" t="s">
        <v>56</v>
      </c>
      <c r="E357" s="92" t="s">
        <v>69</v>
      </c>
      <c r="F357" s="92" t="s">
        <v>126</v>
      </c>
      <c r="G357" s="92" t="s">
        <v>59</v>
      </c>
      <c r="H357" s="92" t="s">
        <v>60</v>
      </c>
      <c r="I357" s="93">
        <v>6.2299937700062293E-2</v>
      </c>
    </row>
    <row r="358" spans="1:9">
      <c r="A358" s="92" t="s">
        <v>1276</v>
      </c>
      <c r="B358" s="92" t="s">
        <v>1277</v>
      </c>
      <c r="C358" s="92" t="s">
        <v>1278</v>
      </c>
      <c r="D358" s="92" t="s">
        <v>56</v>
      </c>
      <c r="E358" s="92" t="s">
        <v>57</v>
      </c>
      <c r="F358" s="92" t="s">
        <v>58</v>
      </c>
      <c r="G358" s="92" t="s">
        <v>200</v>
      </c>
      <c r="H358" s="92" t="s">
        <v>153</v>
      </c>
      <c r="I358" s="93">
        <v>6.2099937900062095E-2</v>
      </c>
    </row>
    <row r="359" spans="1:9">
      <c r="A359" s="92" t="s">
        <v>1279</v>
      </c>
      <c r="B359" s="92" t="s">
        <v>1280</v>
      </c>
      <c r="C359" s="92" t="s">
        <v>1281</v>
      </c>
      <c r="D359" s="92" t="s">
        <v>100</v>
      </c>
      <c r="E359" s="92" t="s">
        <v>100</v>
      </c>
      <c r="F359" s="92" t="s">
        <v>287</v>
      </c>
      <c r="G359" s="92" t="s">
        <v>59</v>
      </c>
      <c r="H359" s="92" t="s">
        <v>60</v>
      </c>
      <c r="I359" s="93">
        <v>6.1899938100061891E-2</v>
      </c>
    </row>
    <row r="360" spans="1:9">
      <c r="A360" s="92" t="s">
        <v>1282</v>
      </c>
      <c r="B360" s="92" t="s">
        <v>1283</v>
      </c>
      <c r="C360" s="92" t="s">
        <v>1284</v>
      </c>
      <c r="D360" s="92" t="s">
        <v>94</v>
      </c>
      <c r="E360" s="92" t="s">
        <v>118</v>
      </c>
      <c r="F360" s="92" t="s">
        <v>119</v>
      </c>
      <c r="G360" s="92" t="s">
        <v>378</v>
      </c>
      <c r="H360" s="92" t="s">
        <v>205</v>
      </c>
      <c r="I360" s="93">
        <v>6.1899938100061891E-2</v>
      </c>
    </row>
    <row r="361" spans="1:9">
      <c r="A361" s="92" t="s">
        <v>1285</v>
      </c>
      <c r="B361" s="92" t="s">
        <v>1286</v>
      </c>
      <c r="C361" s="92" t="s">
        <v>1287</v>
      </c>
      <c r="D361" s="92" t="s">
        <v>76</v>
      </c>
      <c r="E361" s="92" t="s">
        <v>92</v>
      </c>
      <c r="F361" s="92" t="s">
        <v>306</v>
      </c>
      <c r="G361" s="92" t="s">
        <v>366</v>
      </c>
      <c r="H361" s="92" t="s">
        <v>194</v>
      </c>
      <c r="I361" s="93">
        <v>6.1799938200061792E-2</v>
      </c>
    </row>
    <row r="362" spans="1:9">
      <c r="A362" s="92" t="s">
        <v>1288</v>
      </c>
      <c r="B362" s="92" t="s">
        <v>1289</v>
      </c>
      <c r="C362" s="92" t="s">
        <v>1290</v>
      </c>
      <c r="D362" s="92" t="s">
        <v>64</v>
      </c>
      <c r="E362" s="92" t="s">
        <v>64</v>
      </c>
      <c r="F362" s="92" t="s">
        <v>65</v>
      </c>
      <c r="G362" s="92" t="s">
        <v>59</v>
      </c>
      <c r="H362" s="92" t="s">
        <v>60</v>
      </c>
      <c r="I362" s="93">
        <v>6.1699938300061687E-2</v>
      </c>
    </row>
    <row r="363" spans="1:9">
      <c r="A363" s="92" t="s">
        <v>1291</v>
      </c>
      <c r="B363" s="92" t="s">
        <v>1292</v>
      </c>
      <c r="C363" s="92" t="s">
        <v>1293</v>
      </c>
      <c r="D363" s="92" t="s">
        <v>94</v>
      </c>
      <c r="E363" s="92" t="s">
        <v>615</v>
      </c>
      <c r="F363" s="92" t="s">
        <v>1031</v>
      </c>
      <c r="G363" s="92" t="s">
        <v>282</v>
      </c>
      <c r="H363" s="92" t="s">
        <v>158</v>
      </c>
      <c r="I363" s="93">
        <v>6.1499938500061489E-2</v>
      </c>
    </row>
    <row r="364" spans="1:9">
      <c r="A364" s="92" t="s">
        <v>1294</v>
      </c>
      <c r="B364" s="92" t="s">
        <v>1295</v>
      </c>
      <c r="C364" s="92" t="s">
        <v>1296</v>
      </c>
      <c r="D364" s="92" t="s">
        <v>88</v>
      </c>
      <c r="E364" s="92" t="s">
        <v>406</v>
      </c>
      <c r="F364" s="92" t="s">
        <v>407</v>
      </c>
      <c r="G364" s="92" t="s">
        <v>59</v>
      </c>
      <c r="H364" s="92" t="s">
        <v>60</v>
      </c>
      <c r="I364" s="93">
        <v>6.1099938900061095E-2</v>
      </c>
    </row>
    <row r="365" spans="1:9">
      <c r="A365" s="92" t="s">
        <v>1297</v>
      </c>
      <c r="B365" s="92" t="s">
        <v>1298</v>
      </c>
      <c r="C365" s="92" t="s">
        <v>1299</v>
      </c>
      <c r="D365" s="92" t="s">
        <v>71</v>
      </c>
      <c r="E365" s="92" t="s">
        <v>209</v>
      </c>
      <c r="F365" s="92" t="s">
        <v>209</v>
      </c>
      <c r="G365" s="92" t="s">
        <v>59</v>
      </c>
      <c r="H365" s="92" t="s">
        <v>60</v>
      </c>
      <c r="I365" s="93">
        <v>6.1099938900061095E-2</v>
      </c>
    </row>
    <row r="366" spans="1:9">
      <c r="A366" s="92" t="s">
        <v>1300</v>
      </c>
      <c r="B366" s="92" t="s">
        <v>1301</v>
      </c>
      <c r="C366" s="92" t="s">
        <v>1302</v>
      </c>
      <c r="D366" s="92" t="s">
        <v>76</v>
      </c>
      <c r="E366" s="92" t="s">
        <v>92</v>
      </c>
      <c r="F366" s="92" t="s">
        <v>538</v>
      </c>
      <c r="G366" s="92" t="s">
        <v>200</v>
      </c>
      <c r="H366" s="92" t="s">
        <v>153</v>
      </c>
      <c r="I366" s="93">
        <v>6.0999939000060989E-2</v>
      </c>
    </row>
    <row r="367" spans="1:9">
      <c r="A367" s="92" t="s">
        <v>1303</v>
      </c>
      <c r="B367" s="92" t="s">
        <v>1304</v>
      </c>
      <c r="C367" s="92" t="s">
        <v>1305</v>
      </c>
      <c r="D367" s="92" t="s">
        <v>105</v>
      </c>
      <c r="E367" s="92" t="s">
        <v>198</v>
      </c>
      <c r="F367" s="92" t="s">
        <v>1050</v>
      </c>
      <c r="G367" s="92" t="s">
        <v>185</v>
      </c>
      <c r="H367" s="92" t="s">
        <v>148</v>
      </c>
      <c r="I367" s="93">
        <v>6.0799939200060792E-2</v>
      </c>
    </row>
    <row r="368" spans="1:9">
      <c r="A368" s="92" t="s">
        <v>1306</v>
      </c>
      <c r="B368" s="92" t="s">
        <v>1307</v>
      </c>
      <c r="C368" s="92" t="s">
        <v>1308</v>
      </c>
      <c r="D368" s="92" t="s">
        <v>64</v>
      </c>
      <c r="E368" s="92" t="s">
        <v>64</v>
      </c>
      <c r="F368" s="92" t="s">
        <v>65</v>
      </c>
      <c r="G368" s="92" t="s">
        <v>59</v>
      </c>
      <c r="H368" s="92" t="s">
        <v>60</v>
      </c>
      <c r="I368" s="93">
        <v>6.0399939600060397E-2</v>
      </c>
    </row>
    <row r="369" spans="1:9">
      <c r="A369" s="92" t="s">
        <v>1309</v>
      </c>
      <c r="B369" s="92" t="s">
        <v>1310</v>
      </c>
      <c r="C369" s="92" t="s">
        <v>1311</v>
      </c>
      <c r="D369" s="92" t="s">
        <v>76</v>
      </c>
      <c r="E369" s="92" t="s">
        <v>92</v>
      </c>
      <c r="F369" s="92" t="s">
        <v>706</v>
      </c>
      <c r="G369" s="92" t="s">
        <v>200</v>
      </c>
      <c r="H369" s="92" t="s">
        <v>153</v>
      </c>
      <c r="I369" s="93">
        <v>6.0299939700060291E-2</v>
      </c>
    </row>
    <row r="370" spans="1:9">
      <c r="A370" s="92" t="s">
        <v>1312</v>
      </c>
      <c r="B370" s="92" t="s">
        <v>1313</v>
      </c>
      <c r="C370" s="92" t="s">
        <v>1314</v>
      </c>
      <c r="D370" s="92" t="s">
        <v>111</v>
      </c>
      <c r="E370" s="92" t="s">
        <v>111</v>
      </c>
      <c r="F370" s="92" t="s">
        <v>571</v>
      </c>
      <c r="G370" s="92" t="s">
        <v>374</v>
      </c>
      <c r="H370" s="92" t="s">
        <v>172</v>
      </c>
      <c r="I370" s="93">
        <v>5.9599940400059594E-2</v>
      </c>
    </row>
    <row r="371" spans="1:9">
      <c r="A371" s="92" t="s">
        <v>1315</v>
      </c>
      <c r="B371" s="92" t="s">
        <v>1316</v>
      </c>
      <c r="C371" s="92" t="s">
        <v>1317</v>
      </c>
      <c r="D371" s="92" t="s">
        <v>111</v>
      </c>
      <c r="E371" s="92" t="s">
        <v>111</v>
      </c>
      <c r="F371" s="92" t="s">
        <v>671</v>
      </c>
      <c r="G371" s="92" t="s">
        <v>59</v>
      </c>
      <c r="H371" s="92" t="s">
        <v>60</v>
      </c>
      <c r="I371" s="93">
        <v>5.9599940400059594E-2</v>
      </c>
    </row>
    <row r="372" spans="1:9">
      <c r="A372" s="92" t="s">
        <v>1318</v>
      </c>
      <c r="B372" s="92" t="s">
        <v>1319</v>
      </c>
      <c r="C372" s="92" t="s">
        <v>1320</v>
      </c>
      <c r="D372" s="92" t="s">
        <v>76</v>
      </c>
      <c r="E372" s="92" t="s">
        <v>92</v>
      </c>
      <c r="F372" s="92" t="s">
        <v>306</v>
      </c>
      <c r="G372" s="92" t="s">
        <v>59</v>
      </c>
      <c r="H372" s="92" t="s">
        <v>60</v>
      </c>
      <c r="I372" s="93">
        <v>5.9299940700059291E-2</v>
      </c>
    </row>
    <row r="373" spans="1:9">
      <c r="A373" s="92" t="s">
        <v>1321</v>
      </c>
      <c r="B373" s="92" t="s">
        <v>1322</v>
      </c>
      <c r="C373" s="92" t="s">
        <v>1323</v>
      </c>
      <c r="D373" s="92" t="s">
        <v>71</v>
      </c>
      <c r="E373" s="92" t="s">
        <v>84</v>
      </c>
      <c r="F373" s="92" t="s">
        <v>85</v>
      </c>
      <c r="G373" s="92" t="s">
        <v>59</v>
      </c>
      <c r="H373" s="92" t="s">
        <v>60</v>
      </c>
      <c r="I373" s="93">
        <v>5.9299940700059291E-2</v>
      </c>
    </row>
    <row r="374" spans="1:9">
      <c r="A374" s="92" t="s">
        <v>1324</v>
      </c>
      <c r="B374" s="92" t="s">
        <v>1325</v>
      </c>
      <c r="C374" s="92" t="s">
        <v>1326</v>
      </c>
      <c r="D374" s="92" t="s">
        <v>94</v>
      </c>
      <c r="E374" s="92" t="s">
        <v>317</v>
      </c>
      <c r="F374" s="92" t="s">
        <v>317</v>
      </c>
      <c r="G374" s="92" t="s">
        <v>59</v>
      </c>
      <c r="H374" s="92" t="s">
        <v>60</v>
      </c>
      <c r="I374" s="93">
        <v>5.9199940800059192E-2</v>
      </c>
    </row>
    <row r="375" spans="1:9">
      <c r="A375" s="92" t="s">
        <v>1327</v>
      </c>
      <c r="B375" s="92" t="s">
        <v>1328</v>
      </c>
      <c r="C375" s="92" t="s">
        <v>1329</v>
      </c>
      <c r="D375" s="92" t="s">
        <v>94</v>
      </c>
      <c r="E375" s="92" t="s">
        <v>615</v>
      </c>
      <c r="F375" s="92" t="s">
        <v>616</v>
      </c>
      <c r="G375" s="92" t="s">
        <v>59</v>
      </c>
      <c r="H375" s="92" t="s">
        <v>60</v>
      </c>
      <c r="I375" s="93">
        <v>5.9099940900059093E-2</v>
      </c>
    </row>
    <row r="376" spans="1:9">
      <c r="A376" s="92" t="s">
        <v>1330</v>
      </c>
      <c r="B376" s="92" t="s">
        <v>1331</v>
      </c>
      <c r="C376" s="92" t="s">
        <v>1332</v>
      </c>
      <c r="D376" s="92" t="s">
        <v>94</v>
      </c>
      <c r="E376" s="92" t="s">
        <v>317</v>
      </c>
      <c r="F376" s="92" t="s">
        <v>317</v>
      </c>
      <c r="G376" s="92" t="s">
        <v>120</v>
      </c>
      <c r="H376" s="92" t="s">
        <v>121</v>
      </c>
      <c r="I376" s="93">
        <v>5.8999941000058988E-2</v>
      </c>
    </row>
    <row r="377" spans="1:9">
      <c r="A377" s="92" t="s">
        <v>1333</v>
      </c>
      <c r="B377" s="92" t="s">
        <v>1334</v>
      </c>
      <c r="C377" s="92" t="s">
        <v>1335</v>
      </c>
      <c r="D377" s="92" t="s">
        <v>94</v>
      </c>
      <c r="E377" s="92" t="s">
        <v>133</v>
      </c>
      <c r="F377" s="92" t="s">
        <v>467</v>
      </c>
      <c r="G377" s="92" t="s">
        <v>200</v>
      </c>
      <c r="H377" s="92" t="s">
        <v>153</v>
      </c>
      <c r="I377" s="93">
        <v>5.8999941000058988E-2</v>
      </c>
    </row>
    <row r="378" spans="1:9">
      <c r="A378" s="92" t="s">
        <v>1336</v>
      </c>
      <c r="B378" s="92" t="s">
        <v>1337</v>
      </c>
      <c r="C378" s="92" t="s">
        <v>1338</v>
      </c>
      <c r="D378" s="92" t="s">
        <v>76</v>
      </c>
      <c r="E378" s="92" t="s">
        <v>92</v>
      </c>
      <c r="F378" s="92" t="s">
        <v>313</v>
      </c>
      <c r="G378" s="92" t="s">
        <v>120</v>
      </c>
      <c r="H378" s="92" t="s">
        <v>121</v>
      </c>
      <c r="I378" s="93">
        <v>5.8899941100058896E-2</v>
      </c>
    </row>
    <row r="379" spans="1:9">
      <c r="A379" s="92" t="s">
        <v>1339</v>
      </c>
      <c r="B379" s="92" t="s">
        <v>1340</v>
      </c>
      <c r="C379" s="92" t="s">
        <v>1341</v>
      </c>
      <c r="D379" s="92" t="s">
        <v>111</v>
      </c>
      <c r="E379" s="92" t="s">
        <v>111</v>
      </c>
      <c r="F379" s="92" t="s">
        <v>671</v>
      </c>
      <c r="G379" s="92" t="s">
        <v>59</v>
      </c>
      <c r="H379" s="92" t="s">
        <v>60</v>
      </c>
      <c r="I379" s="93">
        <v>5.879994120005879E-2</v>
      </c>
    </row>
    <row r="380" spans="1:9">
      <c r="A380" s="92" t="s">
        <v>1342</v>
      </c>
      <c r="B380" s="92" t="s">
        <v>1343</v>
      </c>
      <c r="C380" s="92" t="s">
        <v>1344</v>
      </c>
      <c r="D380" s="92" t="s">
        <v>76</v>
      </c>
      <c r="E380" s="92" t="s">
        <v>92</v>
      </c>
      <c r="F380" s="92" t="s">
        <v>706</v>
      </c>
      <c r="G380" s="92" t="s">
        <v>200</v>
      </c>
      <c r="H380" s="92" t="s">
        <v>153</v>
      </c>
      <c r="I380" s="93">
        <v>5.8699941300058692E-2</v>
      </c>
    </row>
    <row r="381" spans="1:9">
      <c r="A381" s="92" t="s">
        <v>1345</v>
      </c>
      <c r="B381" s="92" t="s">
        <v>1346</v>
      </c>
      <c r="C381" s="92" t="s">
        <v>1347</v>
      </c>
      <c r="D381" s="92" t="s">
        <v>100</v>
      </c>
      <c r="E381" s="92" t="s">
        <v>100</v>
      </c>
      <c r="F381" s="92" t="s">
        <v>170</v>
      </c>
      <c r="G381" s="92" t="s">
        <v>378</v>
      </c>
      <c r="H381" s="92" t="s">
        <v>205</v>
      </c>
      <c r="I381" s="93">
        <v>5.8499941500058494E-2</v>
      </c>
    </row>
    <row r="382" spans="1:9">
      <c r="A382" s="92" t="s">
        <v>1348</v>
      </c>
      <c r="B382" s="92" t="s">
        <v>1349</v>
      </c>
      <c r="C382" s="92" t="s">
        <v>1350</v>
      </c>
      <c r="D382" s="92" t="s">
        <v>56</v>
      </c>
      <c r="E382" s="92" t="s">
        <v>69</v>
      </c>
      <c r="F382" s="92" t="s">
        <v>70</v>
      </c>
      <c r="G382" s="92" t="s">
        <v>59</v>
      </c>
      <c r="H382" s="92" t="s">
        <v>60</v>
      </c>
      <c r="I382" s="93">
        <v>5.8499941500058494E-2</v>
      </c>
    </row>
    <row r="383" spans="1:9">
      <c r="A383" s="92" t="s">
        <v>1351</v>
      </c>
      <c r="B383" s="92" t="s">
        <v>1352</v>
      </c>
      <c r="C383" s="92" t="s">
        <v>1353</v>
      </c>
      <c r="D383" s="92" t="s">
        <v>88</v>
      </c>
      <c r="E383" s="92" t="s">
        <v>406</v>
      </c>
      <c r="F383" s="92" t="s">
        <v>602</v>
      </c>
      <c r="G383" s="92" t="s">
        <v>59</v>
      </c>
      <c r="H383" s="92" t="s">
        <v>60</v>
      </c>
      <c r="I383" s="93">
        <v>5.8099941900058093E-2</v>
      </c>
    </row>
    <row r="384" spans="1:9">
      <c r="A384" s="92" t="s">
        <v>1354</v>
      </c>
      <c r="B384" s="92" t="s">
        <v>1355</v>
      </c>
      <c r="C384" s="92" t="s">
        <v>1356</v>
      </c>
      <c r="D384" s="92" t="s">
        <v>94</v>
      </c>
      <c r="E384" s="92" t="s">
        <v>118</v>
      </c>
      <c r="F384" s="92" t="s">
        <v>119</v>
      </c>
      <c r="G384" s="92" t="s">
        <v>366</v>
      </c>
      <c r="H384" s="92" t="s">
        <v>194</v>
      </c>
      <c r="I384" s="93">
        <v>5.7999942000057994E-2</v>
      </c>
    </row>
    <row r="385" spans="1:9">
      <c r="A385" s="92" t="s">
        <v>1357</v>
      </c>
      <c r="B385" s="92" t="s">
        <v>1358</v>
      </c>
      <c r="C385" s="92" t="s">
        <v>1359</v>
      </c>
      <c r="D385" s="92" t="s">
        <v>64</v>
      </c>
      <c r="E385" s="92" t="s">
        <v>64</v>
      </c>
      <c r="F385" s="92" t="s">
        <v>65</v>
      </c>
      <c r="G385" s="92" t="s">
        <v>59</v>
      </c>
      <c r="H385" s="92" t="s">
        <v>60</v>
      </c>
      <c r="I385" s="93">
        <v>5.7899942100057895E-2</v>
      </c>
    </row>
    <row r="386" spans="1:9">
      <c r="A386" s="92" t="s">
        <v>1360</v>
      </c>
      <c r="B386" s="92" t="s">
        <v>1361</v>
      </c>
      <c r="C386" s="92" t="s">
        <v>1362</v>
      </c>
      <c r="D386" s="92" t="s">
        <v>100</v>
      </c>
      <c r="E386" s="92" t="s">
        <v>100</v>
      </c>
      <c r="F386" s="92" t="s">
        <v>287</v>
      </c>
      <c r="G386" s="92" t="s">
        <v>185</v>
      </c>
      <c r="H386" s="92" t="s">
        <v>148</v>
      </c>
      <c r="I386" s="93">
        <v>5.7899942100057895E-2</v>
      </c>
    </row>
    <row r="387" spans="1:9">
      <c r="A387" s="92" t="s">
        <v>1363</v>
      </c>
      <c r="B387" s="92" t="s">
        <v>1364</v>
      </c>
      <c r="C387" s="92" t="s">
        <v>1365</v>
      </c>
      <c r="D387" s="92" t="s">
        <v>94</v>
      </c>
      <c r="E387" s="92" t="s">
        <v>118</v>
      </c>
      <c r="F387" s="92" t="s">
        <v>119</v>
      </c>
      <c r="G387" s="92" t="s">
        <v>185</v>
      </c>
      <c r="H387" s="92" t="s">
        <v>148</v>
      </c>
      <c r="I387" s="93">
        <v>5.7899942100057895E-2</v>
      </c>
    </row>
    <row r="388" spans="1:9">
      <c r="A388" s="92" t="s">
        <v>1366</v>
      </c>
      <c r="B388" s="92" t="s">
        <v>1367</v>
      </c>
      <c r="C388" s="92" t="s">
        <v>1368</v>
      </c>
      <c r="D388" s="92" t="s">
        <v>105</v>
      </c>
      <c r="E388" s="92" t="s">
        <v>557</v>
      </c>
      <c r="F388" s="92" t="s">
        <v>558</v>
      </c>
      <c r="G388" s="92" t="s">
        <v>274</v>
      </c>
      <c r="H388" s="92" t="s">
        <v>143</v>
      </c>
      <c r="I388" s="93">
        <v>5.779994220005779E-2</v>
      </c>
    </row>
    <row r="389" spans="1:9">
      <c r="A389" s="92" t="s">
        <v>1369</v>
      </c>
      <c r="B389" s="92" t="s">
        <v>1370</v>
      </c>
      <c r="C389" s="92" t="s">
        <v>1371</v>
      </c>
      <c r="D389" s="92" t="s">
        <v>111</v>
      </c>
      <c r="E389" s="92" t="s">
        <v>111</v>
      </c>
      <c r="F389" s="92" t="s">
        <v>571</v>
      </c>
      <c r="G389" s="92" t="s">
        <v>59</v>
      </c>
      <c r="H389" s="92" t="s">
        <v>60</v>
      </c>
      <c r="I389" s="93">
        <v>5.779994220005779E-2</v>
      </c>
    </row>
    <row r="390" spans="1:9">
      <c r="A390" s="92" t="s">
        <v>1372</v>
      </c>
      <c r="B390" s="92" t="s">
        <v>1373</v>
      </c>
      <c r="C390" s="92" t="s">
        <v>1374</v>
      </c>
      <c r="D390" s="92" t="s">
        <v>56</v>
      </c>
      <c r="E390" s="92" t="s">
        <v>57</v>
      </c>
      <c r="F390" s="92" t="s">
        <v>214</v>
      </c>
      <c r="G390" s="92" t="s">
        <v>329</v>
      </c>
      <c r="H390" s="92" t="s">
        <v>166</v>
      </c>
      <c r="I390" s="93">
        <v>5.7699942300057691E-2</v>
      </c>
    </row>
    <row r="391" spans="1:9">
      <c r="A391" s="92" t="s">
        <v>1375</v>
      </c>
      <c r="B391" s="92" t="s">
        <v>1376</v>
      </c>
      <c r="C391" s="92" t="s">
        <v>1377</v>
      </c>
      <c r="D391" s="92" t="s">
        <v>94</v>
      </c>
      <c r="E391" s="92" t="s">
        <v>133</v>
      </c>
      <c r="F391" s="92" t="s">
        <v>436</v>
      </c>
      <c r="G391" s="92" t="s">
        <v>59</v>
      </c>
      <c r="H391" s="92" t="s">
        <v>60</v>
      </c>
      <c r="I391" s="93">
        <v>5.7399942600057388E-2</v>
      </c>
    </row>
    <row r="392" spans="1:9">
      <c r="A392" s="92" t="s">
        <v>1378</v>
      </c>
      <c r="B392" s="92" t="s">
        <v>1379</v>
      </c>
      <c r="C392" s="92" t="s">
        <v>1380</v>
      </c>
      <c r="D392" s="92" t="s">
        <v>56</v>
      </c>
      <c r="E392" s="92" t="s">
        <v>69</v>
      </c>
      <c r="F392" s="92" t="s">
        <v>70</v>
      </c>
      <c r="G392" s="92" t="s">
        <v>59</v>
      </c>
      <c r="H392" s="92" t="s">
        <v>60</v>
      </c>
      <c r="I392" s="93">
        <v>5.6899943100056888E-2</v>
      </c>
    </row>
    <row r="393" spans="1:9">
      <c r="A393" s="92" t="s">
        <v>1381</v>
      </c>
      <c r="B393" s="92" t="s">
        <v>1382</v>
      </c>
      <c r="C393" s="92" t="s">
        <v>1383</v>
      </c>
      <c r="D393" s="92" t="s">
        <v>94</v>
      </c>
      <c r="E393" s="92" t="s">
        <v>317</v>
      </c>
      <c r="F393" s="92" t="s">
        <v>317</v>
      </c>
      <c r="G393" s="92" t="s">
        <v>59</v>
      </c>
      <c r="H393" s="92" t="s">
        <v>60</v>
      </c>
      <c r="I393" s="93">
        <v>5.6899943100056888E-2</v>
      </c>
    </row>
    <row r="394" spans="1:9">
      <c r="A394" s="92" t="s">
        <v>1384</v>
      </c>
      <c r="B394" s="92" t="s">
        <v>1385</v>
      </c>
      <c r="C394" s="92" t="s">
        <v>1386</v>
      </c>
      <c r="D394" s="92" t="s">
        <v>105</v>
      </c>
      <c r="E394" s="92" t="s">
        <v>297</v>
      </c>
      <c r="F394" s="92" t="s">
        <v>675</v>
      </c>
      <c r="G394" s="92" t="s">
        <v>59</v>
      </c>
      <c r="H394" s="92" t="s">
        <v>60</v>
      </c>
      <c r="I394" s="93">
        <v>5.6799943200056796E-2</v>
      </c>
    </row>
    <row r="395" spans="1:9">
      <c r="A395" s="92" t="s">
        <v>1387</v>
      </c>
      <c r="B395" s="92" t="s">
        <v>1388</v>
      </c>
      <c r="C395" s="92" t="s">
        <v>1389</v>
      </c>
      <c r="D395" s="92" t="s">
        <v>105</v>
      </c>
      <c r="E395" s="92" t="s">
        <v>302</v>
      </c>
      <c r="F395" s="92" t="s">
        <v>302</v>
      </c>
      <c r="G395" s="92" t="s">
        <v>120</v>
      </c>
      <c r="H395" s="92" t="s">
        <v>121</v>
      </c>
      <c r="I395" s="93">
        <v>5.669994330005669E-2</v>
      </c>
    </row>
    <row r="396" spans="1:9">
      <c r="A396" s="92" t="s">
        <v>1390</v>
      </c>
      <c r="B396" s="92" t="s">
        <v>1391</v>
      </c>
      <c r="C396" s="92" t="s">
        <v>1392</v>
      </c>
      <c r="D396" s="92" t="s">
        <v>105</v>
      </c>
      <c r="E396" s="92" t="s">
        <v>198</v>
      </c>
      <c r="F396" s="92" t="s">
        <v>1050</v>
      </c>
      <c r="G396" s="92" t="s">
        <v>200</v>
      </c>
      <c r="H396" s="92" t="s">
        <v>153</v>
      </c>
      <c r="I396" s="93">
        <v>5.6599943400056592E-2</v>
      </c>
    </row>
    <row r="397" spans="1:9">
      <c r="A397" s="92" t="s">
        <v>1393</v>
      </c>
      <c r="B397" s="92" t="s">
        <v>1394</v>
      </c>
      <c r="C397" s="92" t="s">
        <v>1395</v>
      </c>
      <c r="D397" s="92" t="s">
        <v>94</v>
      </c>
      <c r="E397" s="92" t="s">
        <v>118</v>
      </c>
      <c r="F397" s="92" t="s">
        <v>119</v>
      </c>
      <c r="G397" s="92" t="s">
        <v>341</v>
      </c>
      <c r="H397" s="92" t="s">
        <v>181</v>
      </c>
      <c r="I397" s="93">
        <v>5.6599943400056592E-2</v>
      </c>
    </row>
    <row r="398" spans="1:9">
      <c r="A398" s="92" t="s">
        <v>1396</v>
      </c>
      <c r="B398" s="92" t="s">
        <v>1397</v>
      </c>
      <c r="C398" s="92" t="s">
        <v>1398</v>
      </c>
      <c r="D398" s="92" t="s">
        <v>56</v>
      </c>
      <c r="E398" s="92" t="s">
        <v>152</v>
      </c>
      <c r="F398" s="92" t="s">
        <v>152</v>
      </c>
      <c r="G398" s="92" t="s">
        <v>59</v>
      </c>
      <c r="H398" s="92" t="s">
        <v>60</v>
      </c>
      <c r="I398" s="93">
        <v>5.6499943500056493E-2</v>
      </c>
    </row>
    <row r="399" spans="1:9">
      <c r="A399" s="92" t="s">
        <v>1399</v>
      </c>
      <c r="B399" s="92" t="s">
        <v>1400</v>
      </c>
      <c r="C399" s="92" t="s">
        <v>1401</v>
      </c>
      <c r="D399" s="92" t="s">
        <v>71</v>
      </c>
      <c r="E399" s="92" t="s">
        <v>209</v>
      </c>
      <c r="F399" s="92" t="s">
        <v>209</v>
      </c>
      <c r="G399" s="92" t="s">
        <v>350</v>
      </c>
      <c r="H399" s="92" t="s">
        <v>143</v>
      </c>
      <c r="I399" s="93">
        <v>5.6499943500056493E-2</v>
      </c>
    </row>
    <row r="400" spans="1:9">
      <c r="A400" s="92" t="s">
        <v>1402</v>
      </c>
      <c r="B400" s="92" t="s">
        <v>1403</v>
      </c>
      <c r="C400" s="92" t="s">
        <v>1404</v>
      </c>
      <c r="D400" s="92" t="s">
        <v>94</v>
      </c>
      <c r="E400" s="92" t="s">
        <v>615</v>
      </c>
      <c r="F400" s="92" t="s">
        <v>616</v>
      </c>
      <c r="G400" s="92" t="s">
        <v>59</v>
      </c>
      <c r="H400" s="92" t="s">
        <v>60</v>
      </c>
      <c r="I400" s="93">
        <v>5.6399943600056388E-2</v>
      </c>
    </row>
    <row r="401" spans="1:9">
      <c r="A401" s="92" t="s">
        <v>1405</v>
      </c>
      <c r="B401" s="92" t="s">
        <v>1406</v>
      </c>
      <c r="C401" s="92" t="s">
        <v>1407</v>
      </c>
      <c r="D401" s="92" t="s">
        <v>94</v>
      </c>
      <c r="E401" s="92" t="s">
        <v>615</v>
      </c>
      <c r="F401" s="92" t="s">
        <v>616</v>
      </c>
      <c r="G401" s="92" t="s">
        <v>59</v>
      </c>
      <c r="H401" s="92" t="s">
        <v>60</v>
      </c>
      <c r="I401" s="93">
        <v>5.6399943600056388E-2</v>
      </c>
    </row>
    <row r="402" spans="1:9">
      <c r="A402" s="92" t="s">
        <v>1408</v>
      </c>
      <c r="B402" s="92" t="s">
        <v>1409</v>
      </c>
      <c r="C402" s="92" t="s">
        <v>1410</v>
      </c>
      <c r="D402" s="92" t="s">
        <v>94</v>
      </c>
      <c r="E402" s="92" t="s">
        <v>615</v>
      </c>
      <c r="F402" s="92" t="s">
        <v>616</v>
      </c>
      <c r="G402" s="92" t="s">
        <v>59</v>
      </c>
      <c r="H402" s="92" t="s">
        <v>60</v>
      </c>
      <c r="I402" s="93">
        <v>5.6399943600056388E-2</v>
      </c>
    </row>
    <row r="403" spans="1:9">
      <c r="A403" s="92" t="s">
        <v>1411</v>
      </c>
      <c r="B403" s="92" t="s">
        <v>1412</v>
      </c>
      <c r="C403" s="92" t="s">
        <v>1413</v>
      </c>
      <c r="D403" s="92" t="s">
        <v>88</v>
      </c>
      <c r="E403" s="92" t="s">
        <v>406</v>
      </c>
      <c r="F403" s="92" t="s">
        <v>602</v>
      </c>
      <c r="G403" s="92" t="s">
        <v>180</v>
      </c>
      <c r="H403" s="92" t="s">
        <v>143</v>
      </c>
      <c r="I403" s="93">
        <v>5.6299943700056296E-2</v>
      </c>
    </row>
    <row r="404" spans="1:9">
      <c r="A404" s="92" t="s">
        <v>1414</v>
      </c>
      <c r="B404" s="92" t="s">
        <v>1415</v>
      </c>
      <c r="C404" s="92" t="s">
        <v>1416</v>
      </c>
      <c r="D404" s="92" t="s">
        <v>100</v>
      </c>
      <c r="E404" s="92" t="s">
        <v>100</v>
      </c>
      <c r="F404" s="92" t="s">
        <v>1417</v>
      </c>
      <c r="G404" s="92" t="s">
        <v>86</v>
      </c>
      <c r="H404" s="92" t="s">
        <v>87</v>
      </c>
      <c r="I404" s="93">
        <v>5.6299943700056296E-2</v>
      </c>
    </row>
    <row r="405" spans="1:9">
      <c r="A405" s="92" t="s">
        <v>1418</v>
      </c>
      <c r="B405" s="92" t="s">
        <v>1419</v>
      </c>
      <c r="C405" s="92" t="s">
        <v>1420</v>
      </c>
      <c r="D405" s="92" t="s">
        <v>80</v>
      </c>
      <c r="E405" s="92" t="s">
        <v>80</v>
      </c>
      <c r="F405" s="92" t="s">
        <v>104</v>
      </c>
      <c r="G405" s="92" t="s">
        <v>350</v>
      </c>
      <c r="H405" s="92" t="s">
        <v>143</v>
      </c>
      <c r="I405" s="93">
        <v>5.6299943700056296E-2</v>
      </c>
    </row>
    <row r="406" spans="1:9">
      <c r="A406" s="92" t="s">
        <v>1421</v>
      </c>
      <c r="B406" s="92" t="s">
        <v>1422</v>
      </c>
      <c r="C406" s="92" t="s">
        <v>1423</v>
      </c>
      <c r="D406" s="92" t="s">
        <v>94</v>
      </c>
      <c r="E406" s="92" t="s">
        <v>118</v>
      </c>
      <c r="F406" s="92" t="s">
        <v>119</v>
      </c>
      <c r="G406" s="92" t="s">
        <v>382</v>
      </c>
      <c r="H406" s="92" t="s">
        <v>210</v>
      </c>
      <c r="I406" s="93">
        <v>5.619994380005619E-2</v>
      </c>
    </row>
    <row r="407" spans="1:9">
      <c r="A407" s="92" t="s">
        <v>1424</v>
      </c>
      <c r="B407" s="92" t="s">
        <v>1425</v>
      </c>
      <c r="C407" s="92" t="s">
        <v>1426</v>
      </c>
      <c r="D407" s="92" t="s">
        <v>94</v>
      </c>
      <c r="E407" s="92" t="s">
        <v>615</v>
      </c>
      <c r="F407" s="92" t="s">
        <v>1031</v>
      </c>
      <c r="G407" s="92" t="s">
        <v>200</v>
      </c>
      <c r="H407" s="92" t="s">
        <v>153</v>
      </c>
      <c r="I407" s="93">
        <v>5.5899944100055887E-2</v>
      </c>
    </row>
    <row r="408" spans="1:9">
      <c r="A408" s="92" t="s">
        <v>1427</v>
      </c>
      <c r="B408" s="92" t="s">
        <v>1428</v>
      </c>
      <c r="C408" s="92" t="s">
        <v>1429</v>
      </c>
      <c r="D408" s="92" t="s">
        <v>105</v>
      </c>
      <c r="E408" s="92" t="s">
        <v>198</v>
      </c>
      <c r="F408" s="92" t="s">
        <v>199</v>
      </c>
      <c r="G408" s="92" t="s">
        <v>394</v>
      </c>
      <c r="H408" s="92" t="s">
        <v>219</v>
      </c>
      <c r="I408" s="93">
        <v>5.569994430005569E-2</v>
      </c>
    </row>
    <row r="409" spans="1:9">
      <c r="A409" s="92" t="s">
        <v>1430</v>
      </c>
      <c r="B409" s="92" t="s">
        <v>1431</v>
      </c>
      <c r="C409" s="92" t="s">
        <v>1432</v>
      </c>
      <c r="D409" s="92" t="s">
        <v>80</v>
      </c>
      <c r="E409" s="92" t="s">
        <v>80</v>
      </c>
      <c r="F409" s="92" t="s">
        <v>157</v>
      </c>
      <c r="G409" s="92" t="s">
        <v>282</v>
      </c>
      <c r="H409" s="92" t="s">
        <v>158</v>
      </c>
      <c r="I409" s="93">
        <v>5.569994430005569E-2</v>
      </c>
    </row>
    <row r="410" spans="1:9">
      <c r="A410" s="92" t="s">
        <v>1433</v>
      </c>
      <c r="B410" s="92" t="s">
        <v>1434</v>
      </c>
      <c r="C410" s="92" t="s">
        <v>1435</v>
      </c>
      <c r="D410" s="92" t="s">
        <v>80</v>
      </c>
      <c r="E410" s="92" t="s">
        <v>80</v>
      </c>
      <c r="F410" s="92" t="s">
        <v>104</v>
      </c>
      <c r="G410" s="92" t="s">
        <v>366</v>
      </c>
      <c r="H410" s="92" t="s">
        <v>194</v>
      </c>
      <c r="I410" s="93">
        <v>5.569994430005569E-2</v>
      </c>
    </row>
    <row r="411" spans="1:9">
      <c r="A411" s="92" t="s">
        <v>1436</v>
      </c>
      <c r="B411" s="92" t="s">
        <v>1437</v>
      </c>
      <c r="C411" s="92" t="s">
        <v>1438</v>
      </c>
      <c r="D411" s="92" t="s">
        <v>71</v>
      </c>
      <c r="E411" s="92" t="s">
        <v>84</v>
      </c>
      <c r="F411" s="92" t="s">
        <v>85</v>
      </c>
      <c r="G411" s="92" t="s">
        <v>59</v>
      </c>
      <c r="H411" s="92" t="s">
        <v>60</v>
      </c>
      <c r="I411" s="93">
        <v>5.5599944400055591E-2</v>
      </c>
    </row>
    <row r="412" spans="1:9">
      <c r="A412" s="92" t="s">
        <v>1439</v>
      </c>
      <c r="B412" s="92" t="s">
        <v>1440</v>
      </c>
      <c r="C412" s="92" t="s">
        <v>1441</v>
      </c>
      <c r="D412" s="92" t="s">
        <v>56</v>
      </c>
      <c r="E412" s="92" t="s">
        <v>57</v>
      </c>
      <c r="F412" s="92" t="s">
        <v>58</v>
      </c>
      <c r="G412" s="92" t="s">
        <v>59</v>
      </c>
      <c r="H412" s="92" t="s">
        <v>60</v>
      </c>
      <c r="I412" s="93">
        <v>5.5499944500055493E-2</v>
      </c>
    </row>
    <row r="413" spans="1:9">
      <c r="A413" s="92" t="s">
        <v>1442</v>
      </c>
      <c r="B413" s="92" t="s">
        <v>1443</v>
      </c>
      <c r="C413" s="92" t="s">
        <v>1444</v>
      </c>
      <c r="D413" s="92" t="s">
        <v>56</v>
      </c>
      <c r="E413" s="92" t="s">
        <v>57</v>
      </c>
      <c r="F413" s="92" t="s">
        <v>767</v>
      </c>
      <c r="G413" s="92" t="s">
        <v>59</v>
      </c>
      <c r="H413" s="92" t="s">
        <v>60</v>
      </c>
      <c r="I413" s="93">
        <v>5.5499944500055493E-2</v>
      </c>
    </row>
    <row r="414" spans="1:9">
      <c r="A414" s="92" t="s">
        <v>1445</v>
      </c>
      <c r="B414" s="92" t="s">
        <v>1446</v>
      </c>
      <c r="C414" s="92" t="s">
        <v>1447</v>
      </c>
      <c r="D414" s="92" t="s">
        <v>76</v>
      </c>
      <c r="E414" s="92" t="s">
        <v>92</v>
      </c>
      <c r="F414" s="92" t="s">
        <v>313</v>
      </c>
      <c r="G414" s="92" t="s">
        <v>59</v>
      </c>
      <c r="H414" s="92" t="s">
        <v>60</v>
      </c>
      <c r="I414" s="93">
        <v>5.5399944600055387E-2</v>
      </c>
    </row>
    <row r="415" spans="1:9">
      <c r="A415" s="92" t="s">
        <v>1448</v>
      </c>
      <c r="B415" s="92" t="s">
        <v>1449</v>
      </c>
      <c r="C415" s="92" t="s">
        <v>1450</v>
      </c>
      <c r="D415" s="92" t="s">
        <v>94</v>
      </c>
      <c r="E415" s="92" t="s">
        <v>133</v>
      </c>
      <c r="F415" s="92" t="s">
        <v>467</v>
      </c>
      <c r="G415" s="92" t="s">
        <v>59</v>
      </c>
      <c r="H415" s="92" t="s">
        <v>60</v>
      </c>
      <c r="I415" s="93">
        <v>5.5299944700055295E-2</v>
      </c>
    </row>
    <row r="416" spans="1:9">
      <c r="A416" s="92" t="s">
        <v>1451</v>
      </c>
      <c r="B416" s="92" t="s">
        <v>1452</v>
      </c>
      <c r="C416" s="92" t="s">
        <v>1453</v>
      </c>
      <c r="D416" s="92" t="s">
        <v>76</v>
      </c>
      <c r="E416" s="92" t="s">
        <v>92</v>
      </c>
      <c r="F416" s="92" t="s">
        <v>313</v>
      </c>
      <c r="G416" s="92" t="s">
        <v>59</v>
      </c>
      <c r="H416" s="92" t="s">
        <v>60</v>
      </c>
      <c r="I416" s="93">
        <v>5.519994480005519E-2</v>
      </c>
    </row>
    <row r="417" spans="1:9">
      <c r="A417" s="92" t="s">
        <v>1454</v>
      </c>
      <c r="B417" s="92" t="s">
        <v>1455</v>
      </c>
      <c r="C417" s="92" t="s">
        <v>1456</v>
      </c>
      <c r="D417" s="92" t="s">
        <v>105</v>
      </c>
      <c r="E417" s="92" t="s">
        <v>198</v>
      </c>
      <c r="F417" s="92" t="s">
        <v>1050</v>
      </c>
      <c r="G417" s="92" t="s">
        <v>200</v>
      </c>
      <c r="H417" s="92" t="s">
        <v>153</v>
      </c>
      <c r="I417" s="93">
        <v>5.5099944900055098E-2</v>
      </c>
    </row>
    <row r="418" spans="1:9">
      <c r="A418" s="92" t="s">
        <v>1457</v>
      </c>
      <c r="B418" s="92" t="s">
        <v>1458</v>
      </c>
      <c r="C418" s="92" t="s">
        <v>1459</v>
      </c>
      <c r="D418" s="92" t="s">
        <v>64</v>
      </c>
      <c r="E418" s="92" t="s">
        <v>64</v>
      </c>
      <c r="F418" s="92" t="s">
        <v>65</v>
      </c>
      <c r="G418" s="92" t="s">
        <v>333</v>
      </c>
      <c r="H418" s="92" t="s">
        <v>172</v>
      </c>
      <c r="I418" s="93">
        <v>5.5099944900055098E-2</v>
      </c>
    </row>
    <row r="419" spans="1:9">
      <c r="A419" s="92" t="s">
        <v>1460</v>
      </c>
      <c r="B419" s="92" t="s">
        <v>1461</v>
      </c>
      <c r="C419" s="92" t="s">
        <v>1462</v>
      </c>
      <c r="D419" s="92" t="s">
        <v>76</v>
      </c>
      <c r="E419" s="92" t="s">
        <v>1463</v>
      </c>
      <c r="F419" s="92" t="s">
        <v>1464</v>
      </c>
      <c r="G419" s="92" t="s">
        <v>59</v>
      </c>
      <c r="H419" s="92" t="s">
        <v>60</v>
      </c>
      <c r="I419" s="93">
        <v>5.4999945000054992E-2</v>
      </c>
    </row>
    <row r="420" spans="1:9">
      <c r="A420" s="92" t="s">
        <v>1465</v>
      </c>
      <c r="B420" s="92" t="s">
        <v>1466</v>
      </c>
      <c r="C420" s="92" t="s">
        <v>1467</v>
      </c>
      <c r="D420" s="92" t="s">
        <v>64</v>
      </c>
      <c r="E420" s="92" t="s">
        <v>64</v>
      </c>
      <c r="F420" s="92" t="s">
        <v>65</v>
      </c>
      <c r="G420" s="92" t="s">
        <v>171</v>
      </c>
      <c r="H420" s="92" t="s">
        <v>138</v>
      </c>
      <c r="I420" s="93">
        <v>5.4899945100054887E-2</v>
      </c>
    </row>
    <row r="421" spans="1:9">
      <c r="A421" s="92" t="s">
        <v>1468</v>
      </c>
      <c r="B421" s="92" t="s">
        <v>1469</v>
      </c>
      <c r="C421" s="92" t="s">
        <v>1470</v>
      </c>
      <c r="D421" s="92" t="s">
        <v>64</v>
      </c>
      <c r="E421" s="92" t="s">
        <v>64</v>
      </c>
      <c r="F421" s="92" t="s">
        <v>65</v>
      </c>
      <c r="G421" s="92" t="s">
        <v>200</v>
      </c>
      <c r="H421" s="92" t="s">
        <v>153</v>
      </c>
      <c r="I421" s="93">
        <v>5.4799945200054795E-2</v>
      </c>
    </row>
    <row r="422" spans="1:9">
      <c r="A422" s="92" t="s">
        <v>1471</v>
      </c>
      <c r="B422" s="92" t="s">
        <v>1472</v>
      </c>
      <c r="C422" s="92" t="s">
        <v>1473</v>
      </c>
      <c r="D422" s="92" t="s">
        <v>111</v>
      </c>
      <c r="E422" s="92" t="s">
        <v>111</v>
      </c>
      <c r="F422" s="92" t="s">
        <v>571</v>
      </c>
      <c r="G422" s="92" t="s">
        <v>59</v>
      </c>
      <c r="H422" s="92" t="s">
        <v>60</v>
      </c>
      <c r="I422" s="93">
        <v>5.4799945200054795E-2</v>
      </c>
    </row>
    <row r="423" spans="1:9">
      <c r="A423" s="92" t="s">
        <v>1474</v>
      </c>
      <c r="B423" s="92" t="s">
        <v>1475</v>
      </c>
      <c r="C423" s="92" t="s">
        <v>1476</v>
      </c>
      <c r="D423" s="92" t="s">
        <v>105</v>
      </c>
      <c r="E423" s="92" t="s">
        <v>302</v>
      </c>
      <c r="F423" s="92" t="s">
        <v>302</v>
      </c>
      <c r="G423" s="92" t="s">
        <v>120</v>
      </c>
      <c r="H423" s="92" t="s">
        <v>121</v>
      </c>
      <c r="I423" s="93">
        <v>5.4699945300054689E-2</v>
      </c>
    </row>
    <row r="424" spans="1:9">
      <c r="A424" s="92" t="s">
        <v>1477</v>
      </c>
      <c r="B424" s="92" t="s">
        <v>1478</v>
      </c>
      <c r="C424" s="92" t="s">
        <v>1479</v>
      </c>
      <c r="D424" s="92" t="s">
        <v>88</v>
      </c>
      <c r="E424" s="92" t="s">
        <v>406</v>
      </c>
      <c r="F424" s="92" t="s">
        <v>602</v>
      </c>
      <c r="G424" s="92" t="s">
        <v>59</v>
      </c>
      <c r="H424" s="92" t="s">
        <v>60</v>
      </c>
      <c r="I424" s="93">
        <v>5.4699945300054689E-2</v>
      </c>
    </row>
    <row r="425" spans="1:9">
      <c r="A425" s="92" t="s">
        <v>1480</v>
      </c>
      <c r="B425" s="92" t="s">
        <v>1481</v>
      </c>
      <c r="C425" s="92" t="s">
        <v>1482</v>
      </c>
      <c r="D425" s="92" t="s">
        <v>111</v>
      </c>
      <c r="E425" s="92" t="s">
        <v>111</v>
      </c>
      <c r="F425" s="92" t="s">
        <v>671</v>
      </c>
      <c r="G425" s="92" t="s">
        <v>59</v>
      </c>
      <c r="H425" s="92" t="s">
        <v>60</v>
      </c>
      <c r="I425" s="93">
        <v>5.4599945400054598E-2</v>
      </c>
    </row>
    <row r="426" spans="1:9">
      <c r="A426" s="92" t="s">
        <v>1483</v>
      </c>
      <c r="B426" s="92" t="s">
        <v>1484</v>
      </c>
      <c r="C426" s="92" t="s">
        <v>1485</v>
      </c>
      <c r="D426" s="92" t="s">
        <v>80</v>
      </c>
      <c r="E426" s="92" t="s">
        <v>80</v>
      </c>
      <c r="F426" s="92" t="s">
        <v>104</v>
      </c>
      <c r="G426" s="92" t="s">
        <v>171</v>
      </c>
      <c r="H426" s="92" t="s">
        <v>138</v>
      </c>
      <c r="I426" s="93">
        <v>5.4399945600054386E-2</v>
      </c>
    </row>
    <row r="427" spans="1:9">
      <c r="A427" s="92" t="s">
        <v>1486</v>
      </c>
      <c r="B427" s="92" t="s">
        <v>1487</v>
      </c>
      <c r="C427" s="92" t="s">
        <v>1488</v>
      </c>
      <c r="D427" s="92" t="s">
        <v>88</v>
      </c>
      <c r="E427" s="92" t="s">
        <v>109</v>
      </c>
      <c r="F427" s="92" t="s">
        <v>484</v>
      </c>
      <c r="G427" s="92" t="s">
        <v>59</v>
      </c>
      <c r="H427" s="92" t="s">
        <v>60</v>
      </c>
      <c r="I427" s="93">
        <v>5.4099945900054097E-2</v>
      </c>
    </row>
    <row r="428" spans="1:9">
      <c r="A428" s="92" t="s">
        <v>1489</v>
      </c>
      <c r="B428" s="92" t="s">
        <v>1490</v>
      </c>
      <c r="C428" s="92" t="s">
        <v>1491</v>
      </c>
      <c r="D428" s="92" t="s">
        <v>94</v>
      </c>
      <c r="E428" s="92" t="s">
        <v>615</v>
      </c>
      <c r="F428" s="92" t="s">
        <v>616</v>
      </c>
      <c r="G428" s="92" t="s">
        <v>59</v>
      </c>
      <c r="H428" s="92" t="s">
        <v>60</v>
      </c>
      <c r="I428" s="93">
        <v>5.4099945900054097E-2</v>
      </c>
    </row>
    <row r="429" spans="1:9">
      <c r="A429" s="92" t="s">
        <v>1492</v>
      </c>
      <c r="B429" s="92" t="s">
        <v>1493</v>
      </c>
      <c r="C429" s="92" t="s">
        <v>1494</v>
      </c>
      <c r="D429" s="92" t="s">
        <v>76</v>
      </c>
      <c r="E429" s="92" t="s">
        <v>92</v>
      </c>
      <c r="F429" s="92" t="s">
        <v>306</v>
      </c>
      <c r="G429" s="92" t="s">
        <v>366</v>
      </c>
      <c r="H429" s="92" t="s">
        <v>194</v>
      </c>
      <c r="I429" s="93">
        <v>5.4099945900054097E-2</v>
      </c>
    </row>
    <row r="430" spans="1:9">
      <c r="A430" s="92" t="s">
        <v>1495</v>
      </c>
      <c r="B430" s="92" t="s">
        <v>1496</v>
      </c>
      <c r="C430" s="92" t="s">
        <v>1497</v>
      </c>
      <c r="D430" s="92" t="s">
        <v>100</v>
      </c>
      <c r="E430" s="92" t="s">
        <v>100</v>
      </c>
      <c r="F430" s="92" t="s">
        <v>1417</v>
      </c>
      <c r="G430" s="92" t="s">
        <v>398</v>
      </c>
      <c r="H430" s="92" t="s">
        <v>143</v>
      </c>
      <c r="I430" s="93">
        <v>5.3899946100053893E-2</v>
      </c>
    </row>
    <row r="431" spans="1:9">
      <c r="A431" s="92" t="s">
        <v>1498</v>
      </c>
      <c r="B431" s="92" t="s">
        <v>1499</v>
      </c>
      <c r="C431" s="92" t="s">
        <v>1500</v>
      </c>
      <c r="D431" s="92" t="s">
        <v>56</v>
      </c>
      <c r="E431" s="92" t="s">
        <v>57</v>
      </c>
      <c r="F431" s="92" t="s">
        <v>214</v>
      </c>
      <c r="G431" s="92" t="s">
        <v>59</v>
      </c>
      <c r="H431" s="92" t="s">
        <v>60</v>
      </c>
      <c r="I431" s="93">
        <v>5.3899946100053893E-2</v>
      </c>
    </row>
    <row r="432" spans="1:9">
      <c r="A432" s="92" t="s">
        <v>1501</v>
      </c>
      <c r="B432" s="92" t="s">
        <v>1502</v>
      </c>
      <c r="C432" s="92" t="s">
        <v>1503</v>
      </c>
      <c r="D432" s="92" t="s">
        <v>88</v>
      </c>
      <c r="E432" s="92" t="s">
        <v>109</v>
      </c>
      <c r="F432" s="92" t="s">
        <v>1075</v>
      </c>
      <c r="G432" s="92" t="s">
        <v>59</v>
      </c>
      <c r="H432" s="92" t="s">
        <v>60</v>
      </c>
      <c r="I432" s="93">
        <v>5.3199946800053188E-2</v>
      </c>
    </row>
    <row r="433" spans="1:9">
      <c r="A433" s="92" t="s">
        <v>1504</v>
      </c>
      <c r="B433" s="92" t="s">
        <v>1505</v>
      </c>
      <c r="C433" s="92" t="s">
        <v>1506</v>
      </c>
      <c r="D433" s="92" t="s">
        <v>88</v>
      </c>
      <c r="E433" s="92" t="s">
        <v>109</v>
      </c>
      <c r="F433" s="92" t="s">
        <v>110</v>
      </c>
      <c r="G433" s="92" t="s">
        <v>282</v>
      </c>
      <c r="H433" s="92" t="s">
        <v>158</v>
      </c>
      <c r="I433" s="93">
        <v>5.3199946800053188E-2</v>
      </c>
    </row>
    <row r="434" spans="1:9">
      <c r="A434" s="92" t="s">
        <v>1507</v>
      </c>
      <c r="B434" s="92" t="s">
        <v>1508</v>
      </c>
      <c r="C434" s="92" t="s">
        <v>1509</v>
      </c>
      <c r="D434" s="92" t="s">
        <v>76</v>
      </c>
      <c r="E434" s="92" t="s">
        <v>1463</v>
      </c>
      <c r="F434" s="92" t="s">
        <v>1510</v>
      </c>
      <c r="G434" s="92" t="s">
        <v>120</v>
      </c>
      <c r="H434" s="92" t="s">
        <v>121</v>
      </c>
      <c r="I434" s="93">
        <v>5.3099946900053097E-2</v>
      </c>
    </row>
    <row r="435" spans="1:9">
      <c r="A435" s="92" t="s">
        <v>1511</v>
      </c>
      <c r="B435" s="92" t="s">
        <v>1512</v>
      </c>
      <c r="C435" s="92" t="s">
        <v>1513</v>
      </c>
      <c r="D435" s="92" t="s">
        <v>105</v>
      </c>
      <c r="E435" s="92" t="s">
        <v>198</v>
      </c>
      <c r="F435" s="92" t="s">
        <v>199</v>
      </c>
      <c r="G435" s="92" t="s">
        <v>185</v>
      </c>
      <c r="H435" s="92" t="s">
        <v>148</v>
      </c>
      <c r="I435" s="93">
        <v>5.3099946900053097E-2</v>
      </c>
    </row>
    <row r="436" spans="1:9">
      <c r="A436" s="92" t="s">
        <v>1514</v>
      </c>
      <c r="B436" s="92" t="s">
        <v>1515</v>
      </c>
      <c r="C436" s="92" t="s">
        <v>1516</v>
      </c>
      <c r="D436" s="92" t="s">
        <v>76</v>
      </c>
      <c r="E436" s="92" t="s">
        <v>92</v>
      </c>
      <c r="F436" s="92" t="s">
        <v>306</v>
      </c>
      <c r="G436" s="92" t="s">
        <v>59</v>
      </c>
      <c r="H436" s="92" t="s">
        <v>60</v>
      </c>
      <c r="I436" s="93">
        <v>5.2999947000052991E-2</v>
      </c>
    </row>
    <row r="437" spans="1:9">
      <c r="A437" s="92" t="s">
        <v>1517</v>
      </c>
      <c r="B437" s="92" t="s">
        <v>1518</v>
      </c>
      <c r="C437" s="92" t="s">
        <v>1519</v>
      </c>
      <c r="D437" s="92" t="s">
        <v>64</v>
      </c>
      <c r="E437" s="92" t="s">
        <v>64</v>
      </c>
      <c r="F437" s="92" t="s">
        <v>65</v>
      </c>
      <c r="G437" s="92" t="s">
        <v>282</v>
      </c>
      <c r="H437" s="92" t="s">
        <v>158</v>
      </c>
      <c r="I437" s="93">
        <v>5.2799947200052794E-2</v>
      </c>
    </row>
    <row r="438" spans="1:9">
      <c r="A438" s="92" t="s">
        <v>1520</v>
      </c>
      <c r="B438" s="92" t="s">
        <v>1521</v>
      </c>
      <c r="C438" s="92" t="s">
        <v>1522</v>
      </c>
      <c r="D438" s="92" t="s">
        <v>94</v>
      </c>
      <c r="E438" s="92" t="s">
        <v>317</v>
      </c>
      <c r="F438" s="92" t="s">
        <v>317</v>
      </c>
      <c r="G438" s="92" t="s">
        <v>333</v>
      </c>
      <c r="H438" s="92" t="s">
        <v>172</v>
      </c>
      <c r="I438" s="93">
        <v>5.2799947200052794E-2</v>
      </c>
    </row>
    <row r="439" spans="1:9">
      <c r="A439" s="92" t="s">
        <v>1523</v>
      </c>
      <c r="B439" s="92" t="s">
        <v>1524</v>
      </c>
      <c r="C439" s="92" t="s">
        <v>1525</v>
      </c>
      <c r="D439" s="92" t="s">
        <v>76</v>
      </c>
      <c r="E439" s="92" t="s">
        <v>92</v>
      </c>
      <c r="F439" s="92" t="s">
        <v>313</v>
      </c>
      <c r="G439" s="92" t="s">
        <v>180</v>
      </c>
      <c r="H439" s="92" t="s">
        <v>143</v>
      </c>
      <c r="I439" s="93">
        <v>5.2399947600052392E-2</v>
      </c>
    </row>
    <row r="440" spans="1:9">
      <c r="A440" s="92" t="s">
        <v>1526</v>
      </c>
      <c r="B440" s="92" t="s">
        <v>1527</v>
      </c>
      <c r="C440" s="92" t="s">
        <v>1528</v>
      </c>
      <c r="D440" s="92" t="s">
        <v>94</v>
      </c>
      <c r="E440" s="92" t="s">
        <v>133</v>
      </c>
      <c r="F440" s="92" t="s">
        <v>467</v>
      </c>
      <c r="G440" s="92" t="s">
        <v>59</v>
      </c>
      <c r="H440" s="92" t="s">
        <v>60</v>
      </c>
      <c r="I440" s="93">
        <v>5.2399947600052392E-2</v>
      </c>
    </row>
    <row r="441" spans="1:9">
      <c r="A441" s="92" t="s">
        <v>1529</v>
      </c>
      <c r="B441" s="92" t="s">
        <v>1530</v>
      </c>
      <c r="C441" s="92" t="s">
        <v>1531</v>
      </c>
      <c r="D441" s="92" t="s">
        <v>94</v>
      </c>
      <c r="E441" s="92" t="s">
        <v>615</v>
      </c>
      <c r="F441" s="92" t="s">
        <v>616</v>
      </c>
      <c r="G441" s="92" t="s">
        <v>59</v>
      </c>
      <c r="H441" s="92" t="s">
        <v>60</v>
      </c>
      <c r="I441" s="93">
        <v>5.2299947700052293E-2</v>
      </c>
    </row>
    <row r="442" spans="1:9">
      <c r="A442" s="92" t="s">
        <v>1532</v>
      </c>
      <c r="B442" s="92" t="s">
        <v>1533</v>
      </c>
      <c r="C442" s="92" t="s">
        <v>1534</v>
      </c>
      <c r="D442" s="92" t="s">
        <v>76</v>
      </c>
      <c r="E442" s="92" t="s">
        <v>441</v>
      </c>
      <c r="F442" s="92" t="s">
        <v>442</v>
      </c>
      <c r="G442" s="92" t="s">
        <v>274</v>
      </c>
      <c r="H442" s="92" t="s">
        <v>143</v>
      </c>
      <c r="I442" s="93">
        <v>5.2299947700052293E-2</v>
      </c>
    </row>
    <row r="443" spans="1:9">
      <c r="A443" s="92" t="s">
        <v>1535</v>
      </c>
      <c r="B443" s="92" t="s">
        <v>1536</v>
      </c>
      <c r="C443" s="92" t="s">
        <v>1537</v>
      </c>
      <c r="D443" s="92" t="s">
        <v>105</v>
      </c>
      <c r="E443" s="92" t="s">
        <v>297</v>
      </c>
      <c r="F443" s="92" t="s">
        <v>298</v>
      </c>
      <c r="G443" s="92" t="s">
        <v>59</v>
      </c>
      <c r="H443" s="92" t="s">
        <v>60</v>
      </c>
      <c r="I443" s="93">
        <v>5.2199947800052195E-2</v>
      </c>
    </row>
    <row r="444" spans="1:9">
      <c r="A444" s="92" t="s">
        <v>1538</v>
      </c>
      <c r="B444" s="92" t="s">
        <v>1539</v>
      </c>
      <c r="C444" s="92" t="s">
        <v>1540</v>
      </c>
      <c r="D444" s="92" t="s">
        <v>80</v>
      </c>
      <c r="E444" s="92" t="s">
        <v>80</v>
      </c>
      <c r="F444" s="92" t="s">
        <v>157</v>
      </c>
      <c r="G444" s="92" t="s">
        <v>59</v>
      </c>
      <c r="H444" s="92" t="s">
        <v>60</v>
      </c>
      <c r="I444" s="93">
        <v>5.199994800005199E-2</v>
      </c>
    </row>
    <row r="445" spans="1:9">
      <c r="A445" s="92" t="s">
        <v>1541</v>
      </c>
      <c r="B445" s="92" t="s">
        <v>1542</v>
      </c>
      <c r="C445" s="92" t="s">
        <v>1543</v>
      </c>
      <c r="D445" s="92" t="s">
        <v>64</v>
      </c>
      <c r="E445" s="92" t="s">
        <v>64</v>
      </c>
      <c r="F445" s="92" t="s">
        <v>65</v>
      </c>
      <c r="G445" s="92" t="s">
        <v>59</v>
      </c>
      <c r="H445" s="92" t="s">
        <v>60</v>
      </c>
      <c r="I445" s="93">
        <v>5.1899948100051892E-2</v>
      </c>
    </row>
    <row r="446" spans="1:9">
      <c r="A446" s="92" t="s">
        <v>1544</v>
      </c>
      <c r="B446" s="92" t="s">
        <v>1545</v>
      </c>
      <c r="C446" s="92" t="s">
        <v>1546</v>
      </c>
      <c r="D446" s="92" t="s">
        <v>76</v>
      </c>
      <c r="E446" s="92" t="s">
        <v>92</v>
      </c>
      <c r="F446" s="92" t="s">
        <v>706</v>
      </c>
      <c r="G446" s="92" t="s">
        <v>59</v>
      </c>
      <c r="H446" s="92" t="s">
        <v>60</v>
      </c>
      <c r="I446" s="93">
        <v>5.1799948200051793E-2</v>
      </c>
    </row>
    <row r="447" spans="1:9">
      <c r="A447" s="92" t="s">
        <v>1547</v>
      </c>
      <c r="B447" s="92" t="s">
        <v>1548</v>
      </c>
      <c r="C447" s="92" t="s">
        <v>1549</v>
      </c>
      <c r="D447" s="92" t="s">
        <v>100</v>
      </c>
      <c r="E447" s="92" t="s">
        <v>100</v>
      </c>
      <c r="F447" s="92" t="s">
        <v>170</v>
      </c>
      <c r="G447" s="92" t="s">
        <v>200</v>
      </c>
      <c r="H447" s="92" t="s">
        <v>153</v>
      </c>
      <c r="I447" s="93">
        <v>5.1699948300051694E-2</v>
      </c>
    </row>
    <row r="448" spans="1:9">
      <c r="A448" s="92" t="s">
        <v>1550</v>
      </c>
      <c r="B448" s="92" t="s">
        <v>1551</v>
      </c>
      <c r="C448" s="92" t="s">
        <v>1552</v>
      </c>
      <c r="D448" s="92" t="s">
        <v>94</v>
      </c>
      <c r="E448" s="92" t="s">
        <v>118</v>
      </c>
      <c r="F448" s="92" t="s">
        <v>1553</v>
      </c>
      <c r="G448" s="92" t="s">
        <v>382</v>
      </c>
      <c r="H448" s="92" t="s">
        <v>210</v>
      </c>
      <c r="I448" s="93">
        <v>5.1599948400051596E-2</v>
      </c>
    </row>
    <row r="449" spans="1:9">
      <c r="A449" s="92" t="s">
        <v>1554</v>
      </c>
      <c r="B449" s="92" t="s">
        <v>1555</v>
      </c>
      <c r="C449" s="92" t="s">
        <v>1556</v>
      </c>
      <c r="D449" s="92" t="s">
        <v>88</v>
      </c>
      <c r="E449" s="92" t="s">
        <v>406</v>
      </c>
      <c r="F449" s="92" t="s">
        <v>407</v>
      </c>
      <c r="G449" s="92" t="s">
        <v>274</v>
      </c>
      <c r="H449" s="92" t="s">
        <v>143</v>
      </c>
      <c r="I449" s="93">
        <v>5.149994850005149E-2</v>
      </c>
    </row>
    <row r="450" spans="1:9">
      <c r="A450" s="92" t="s">
        <v>1557</v>
      </c>
      <c r="B450" s="92" t="s">
        <v>1558</v>
      </c>
      <c r="C450" s="92" t="s">
        <v>1559</v>
      </c>
      <c r="D450" s="92" t="s">
        <v>56</v>
      </c>
      <c r="E450" s="92" t="s">
        <v>69</v>
      </c>
      <c r="F450" s="92" t="s">
        <v>70</v>
      </c>
      <c r="G450" s="92" t="s">
        <v>200</v>
      </c>
      <c r="H450" s="92" t="s">
        <v>153</v>
      </c>
      <c r="I450" s="93">
        <v>5.149994850005149E-2</v>
      </c>
    </row>
    <row r="451" spans="1:9">
      <c r="A451" s="92" t="s">
        <v>1560</v>
      </c>
      <c r="B451" s="92" t="s">
        <v>1561</v>
      </c>
      <c r="C451" s="92" t="s">
        <v>1562</v>
      </c>
      <c r="D451" s="92" t="s">
        <v>64</v>
      </c>
      <c r="E451" s="92" t="s">
        <v>64</v>
      </c>
      <c r="F451" s="92" t="s">
        <v>65</v>
      </c>
      <c r="G451" s="92" t="s">
        <v>171</v>
      </c>
      <c r="H451" s="92" t="s">
        <v>138</v>
      </c>
      <c r="I451" s="93">
        <v>5.149994850005149E-2</v>
      </c>
    </row>
    <row r="452" spans="1:9">
      <c r="A452" s="92" t="s">
        <v>1563</v>
      </c>
      <c r="B452" s="92" t="s">
        <v>1564</v>
      </c>
      <c r="C452" s="92" t="s">
        <v>1565</v>
      </c>
      <c r="D452" s="92" t="s">
        <v>71</v>
      </c>
      <c r="E452" s="92" t="s">
        <v>84</v>
      </c>
      <c r="F452" s="92" t="s">
        <v>142</v>
      </c>
      <c r="G452" s="92" t="s">
        <v>59</v>
      </c>
      <c r="H452" s="92" t="s">
        <v>60</v>
      </c>
      <c r="I452" s="93">
        <v>5.1399948600051391E-2</v>
      </c>
    </row>
    <row r="453" spans="1:9">
      <c r="A453" s="92" t="s">
        <v>1566</v>
      </c>
      <c r="B453" s="92" t="s">
        <v>1567</v>
      </c>
      <c r="C453" s="92" t="s">
        <v>1568</v>
      </c>
      <c r="D453" s="92" t="s">
        <v>100</v>
      </c>
      <c r="E453" s="92" t="s">
        <v>100</v>
      </c>
      <c r="F453" s="92" t="s">
        <v>1569</v>
      </c>
      <c r="G453" s="92" t="s">
        <v>59</v>
      </c>
      <c r="H453" s="92" t="s">
        <v>60</v>
      </c>
      <c r="I453" s="93">
        <v>5.1199948800051194E-2</v>
      </c>
    </row>
    <row r="454" spans="1:9">
      <c r="A454" s="92" t="s">
        <v>1570</v>
      </c>
      <c r="B454" s="92" t="s">
        <v>1571</v>
      </c>
      <c r="C454" s="92" t="s">
        <v>1572</v>
      </c>
      <c r="D454" s="92" t="s">
        <v>71</v>
      </c>
      <c r="E454" s="92" t="s">
        <v>209</v>
      </c>
      <c r="F454" s="92" t="s">
        <v>209</v>
      </c>
      <c r="G454" s="92" t="s">
        <v>180</v>
      </c>
      <c r="H454" s="92" t="s">
        <v>143</v>
      </c>
      <c r="I454" s="93">
        <v>5.0899949100050891E-2</v>
      </c>
    </row>
    <row r="455" spans="1:9">
      <c r="A455" s="92" t="s">
        <v>1573</v>
      </c>
      <c r="B455" s="92" t="s">
        <v>1574</v>
      </c>
      <c r="C455" s="92" t="s">
        <v>1575</v>
      </c>
      <c r="D455" s="92" t="s">
        <v>88</v>
      </c>
      <c r="E455" s="92" t="s">
        <v>406</v>
      </c>
      <c r="F455" s="92" t="s">
        <v>407</v>
      </c>
      <c r="G455" s="92" t="s">
        <v>59</v>
      </c>
      <c r="H455" s="92" t="s">
        <v>60</v>
      </c>
      <c r="I455" s="93">
        <v>5.0899949100050891E-2</v>
      </c>
    </row>
    <row r="456" spans="1:9">
      <c r="A456" s="92" t="s">
        <v>1576</v>
      </c>
      <c r="B456" s="92" t="s">
        <v>1577</v>
      </c>
      <c r="C456" s="92" t="s">
        <v>1578</v>
      </c>
      <c r="D456" s="92" t="s">
        <v>100</v>
      </c>
      <c r="E456" s="92" t="s">
        <v>100</v>
      </c>
      <c r="F456" s="92" t="s">
        <v>287</v>
      </c>
      <c r="G456" s="92" t="s">
        <v>59</v>
      </c>
      <c r="H456" s="92" t="s">
        <v>60</v>
      </c>
      <c r="I456" s="93">
        <v>5.0399949600050391E-2</v>
      </c>
    </row>
    <row r="457" spans="1:9">
      <c r="A457" s="92" t="s">
        <v>1579</v>
      </c>
      <c r="B457" s="92" t="s">
        <v>1580</v>
      </c>
      <c r="C457" s="92" t="s">
        <v>1581</v>
      </c>
      <c r="D457" s="92" t="s">
        <v>71</v>
      </c>
      <c r="E457" s="92" t="s">
        <v>84</v>
      </c>
      <c r="F457" s="92" t="s">
        <v>147</v>
      </c>
      <c r="G457" s="92" t="s">
        <v>358</v>
      </c>
      <c r="H457" s="92" t="s">
        <v>186</v>
      </c>
      <c r="I457" s="93">
        <v>5.0299949700050292E-2</v>
      </c>
    </row>
    <row r="458" spans="1:9">
      <c r="A458" s="92" t="s">
        <v>1582</v>
      </c>
      <c r="B458" s="92" t="s">
        <v>1583</v>
      </c>
      <c r="C458" s="92" t="s">
        <v>1584</v>
      </c>
      <c r="D458" s="92" t="s">
        <v>88</v>
      </c>
      <c r="E458" s="92" t="s">
        <v>406</v>
      </c>
      <c r="F458" s="92" t="s">
        <v>407</v>
      </c>
      <c r="G458" s="92" t="s">
        <v>59</v>
      </c>
      <c r="H458" s="92" t="s">
        <v>60</v>
      </c>
      <c r="I458" s="93">
        <v>5.0199949800050193E-2</v>
      </c>
    </row>
    <row r="459" spans="1:9">
      <c r="A459" s="92" t="s">
        <v>1585</v>
      </c>
      <c r="B459" s="92" t="s">
        <v>1586</v>
      </c>
      <c r="C459" s="92" t="s">
        <v>1587</v>
      </c>
      <c r="D459" s="92" t="s">
        <v>76</v>
      </c>
      <c r="E459" s="92" t="s">
        <v>92</v>
      </c>
      <c r="F459" s="92" t="s">
        <v>306</v>
      </c>
      <c r="G459" s="92" t="s">
        <v>200</v>
      </c>
      <c r="H459" s="92" t="s">
        <v>153</v>
      </c>
      <c r="I459" s="93">
        <v>5.0099949900050095E-2</v>
      </c>
    </row>
    <row r="460" spans="1:9">
      <c r="A460" s="92" t="s">
        <v>1588</v>
      </c>
      <c r="B460" s="92" t="s">
        <v>1589</v>
      </c>
      <c r="C460" s="92" t="s">
        <v>1590</v>
      </c>
      <c r="D460" s="92" t="s">
        <v>64</v>
      </c>
      <c r="E460" s="92" t="s">
        <v>64</v>
      </c>
      <c r="F460" s="92" t="s">
        <v>65</v>
      </c>
      <c r="G460" s="92" t="s">
        <v>282</v>
      </c>
      <c r="H460" s="92" t="s">
        <v>158</v>
      </c>
      <c r="I460" s="93">
        <v>4.989995010004989E-2</v>
      </c>
    </row>
    <row r="461" spans="1:9">
      <c r="A461" s="92" t="s">
        <v>1591</v>
      </c>
      <c r="B461" s="92" t="s">
        <v>1592</v>
      </c>
      <c r="C461" s="92" t="s">
        <v>1593</v>
      </c>
      <c r="D461" s="92" t="s">
        <v>64</v>
      </c>
      <c r="E461" s="92" t="s">
        <v>64</v>
      </c>
      <c r="F461" s="92" t="s">
        <v>65</v>
      </c>
      <c r="G461" s="92" t="s">
        <v>282</v>
      </c>
      <c r="H461" s="92" t="s">
        <v>158</v>
      </c>
      <c r="I461" s="93">
        <v>4.989995010004989E-2</v>
      </c>
    </row>
    <row r="462" spans="1:9">
      <c r="A462" s="92" t="s">
        <v>1594</v>
      </c>
      <c r="B462" s="92" t="s">
        <v>1595</v>
      </c>
      <c r="C462" s="92" t="s">
        <v>1596</v>
      </c>
      <c r="D462" s="92" t="s">
        <v>64</v>
      </c>
      <c r="E462" s="92" t="s">
        <v>64</v>
      </c>
      <c r="F462" s="92" t="s">
        <v>65</v>
      </c>
      <c r="G462" s="92" t="s">
        <v>200</v>
      </c>
      <c r="H462" s="92" t="s">
        <v>153</v>
      </c>
      <c r="I462" s="93">
        <v>4.9599950400049594E-2</v>
      </c>
    </row>
    <row r="463" spans="1:9">
      <c r="A463" s="92" t="s">
        <v>1597</v>
      </c>
      <c r="B463" s="92" t="s">
        <v>1598</v>
      </c>
      <c r="C463" s="92" t="s">
        <v>1599</v>
      </c>
      <c r="D463" s="92" t="s">
        <v>56</v>
      </c>
      <c r="E463" s="92" t="s">
        <v>69</v>
      </c>
      <c r="F463" s="92" t="s">
        <v>70</v>
      </c>
      <c r="G463" s="92" t="s">
        <v>59</v>
      </c>
      <c r="H463" s="92" t="s">
        <v>60</v>
      </c>
      <c r="I463" s="93">
        <v>4.9299950700049291E-2</v>
      </c>
    </row>
    <row r="464" spans="1:9">
      <c r="A464" s="92" t="s">
        <v>1600</v>
      </c>
      <c r="B464" s="92" t="s">
        <v>1601</v>
      </c>
      <c r="C464" s="92" t="s">
        <v>1602</v>
      </c>
      <c r="D464" s="92" t="s">
        <v>56</v>
      </c>
      <c r="E464" s="92" t="s">
        <v>152</v>
      </c>
      <c r="F464" s="92" t="s">
        <v>152</v>
      </c>
      <c r="G464" s="92" t="s">
        <v>185</v>
      </c>
      <c r="H464" s="92" t="s">
        <v>148</v>
      </c>
      <c r="I464" s="93">
        <v>4.9199950800049193E-2</v>
      </c>
    </row>
    <row r="465" spans="1:9">
      <c r="A465" s="92" t="s">
        <v>1603</v>
      </c>
      <c r="B465" s="92" t="s">
        <v>1604</v>
      </c>
      <c r="C465" s="92" t="s">
        <v>1605</v>
      </c>
      <c r="D465" s="92" t="s">
        <v>94</v>
      </c>
      <c r="E465" s="92" t="s">
        <v>317</v>
      </c>
      <c r="F465" s="92" t="s">
        <v>317</v>
      </c>
      <c r="G465" s="92" t="s">
        <v>120</v>
      </c>
      <c r="H465" s="92" t="s">
        <v>121</v>
      </c>
      <c r="I465" s="93">
        <v>4.9199950800049193E-2</v>
      </c>
    </row>
    <row r="466" spans="1:9">
      <c r="A466" s="92" t="s">
        <v>1606</v>
      </c>
      <c r="B466" s="92" t="s">
        <v>1607</v>
      </c>
      <c r="C466" s="92" t="s">
        <v>1608</v>
      </c>
      <c r="D466" s="92" t="s">
        <v>105</v>
      </c>
      <c r="E466" s="92" t="s">
        <v>557</v>
      </c>
      <c r="F466" s="92" t="s">
        <v>558</v>
      </c>
      <c r="G466" s="92" t="s">
        <v>86</v>
      </c>
      <c r="H466" s="92" t="s">
        <v>87</v>
      </c>
      <c r="I466" s="93">
        <v>4.9199950800049193E-2</v>
      </c>
    </row>
    <row r="467" spans="1:9">
      <c r="A467" s="92" t="s">
        <v>1609</v>
      </c>
      <c r="B467" s="92" t="s">
        <v>1610</v>
      </c>
      <c r="C467" s="92" t="s">
        <v>1611</v>
      </c>
      <c r="D467" s="92" t="s">
        <v>105</v>
      </c>
      <c r="E467" s="92" t="s">
        <v>302</v>
      </c>
      <c r="F467" s="92" t="s">
        <v>302</v>
      </c>
      <c r="G467" s="92" t="s">
        <v>59</v>
      </c>
      <c r="H467" s="92" t="s">
        <v>60</v>
      </c>
      <c r="I467" s="93">
        <v>4.9099950900049094E-2</v>
      </c>
    </row>
    <row r="468" spans="1:9">
      <c r="A468" s="92" t="s">
        <v>1612</v>
      </c>
      <c r="B468" s="92" t="s">
        <v>1613</v>
      </c>
      <c r="C468" s="92" t="s">
        <v>1614</v>
      </c>
      <c r="D468" s="92" t="s">
        <v>64</v>
      </c>
      <c r="E468" s="92" t="s">
        <v>64</v>
      </c>
      <c r="F468" s="92" t="s">
        <v>65</v>
      </c>
      <c r="G468" s="92" t="s">
        <v>59</v>
      </c>
      <c r="H468" s="92" t="s">
        <v>60</v>
      </c>
      <c r="I468" s="93">
        <v>4.9099950900049094E-2</v>
      </c>
    </row>
    <row r="469" spans="1:9">
      <c r="A469" s="92" t="s">
        <v>1615</v>
      </c>
      <c r="B469" s="92" t="s">
        <v>1616</v>
      </c>
      <c r="C469" s="92" t="s">
        <v>1617</v>
      </c>
      <c r="D469" s="92" t="s">
        <v>71</v>
      </c>
      <c r="E469" s="92" t="s">
        <v>98</v>
      </c>
      <c r="F469" s="92" t="s">
        <v>882</v>
      </c>
      <c r="G469" s="92" t="s">
        <v>59</v>
      </c>
      <c r="H469" s="92" t="s">
        <v>60</v>
      </c>
      <c r="I469" s="93">
        <v>4.8799951200048798E-2</v>
      </c>
    </row>
    <row r="470" spans="1:9">
      <c r="A470" s="92" t="s">
        <v>1618</v>
      </c>
      <c r="B470" s="92" t="s">
        <v>1619</v>
      </c>
      <c r="C470" s="92" t="s">
        <v>1620</v>
      </c>
      <c r="D470" s="92" t="s">
        <v>76</v>
      </c>
      <c r="E470" s="92" t="s">
        <v>92</v>
      </c>
      <c r="F470" s="92" t="s">
        <v>306</v>
      </c>
      <c r="G470" s="92" t="s">
        <v>59</v>
      </c>
      <c r="H470" s="92" t="s">
        <v>60</v>
      </c>
      <c r="I470" s="93">
        <v>4.8799951200048798E-2</v>
      </c>
    </row>
    <row r="471" spans="1:9">
      <c r="A471" s="92" t="s">
        <v>1621</v>
      </c>
      <c r="B471" s="92" t="s">
        <v>1622</v>
      </c>
      <c r="C471" s="92" t="s">
        <v>1623</v>
      </c>
      <c r="D471" s="92" t="s">
        <v>94</v>
      </c>
      <c r="E471" s="92" t="s">
        <v>118</v>
      </c>
      <c r="F471" s="92" t="s">
        <v>119</v>
      </c>
      <c r="G471" s="92" t="s">
        <v>366</v>
      </c>
      <c r="H471" s="92" t="s">
        <v>194</v>
      </c>
      <c r="I471" s="93">
        <v>4.8799951200048798E-2</v>
      </c>
    </row>
    <row r="472" spans="1:9">
      <c r="A472" s="92" t="s">
        <v>1624</v>
      </c>
      <c r="B472" s="92" t="s">
        <v>1625</v>
      </c>
      <c r="C472" s="92" t="s">
        <v>1626</v>
      </c>
      <c r="D472" s="92" t="s">
        <v>94</v>
      </c>
      <c r="E472" s="92" t="s">
        <v>317</v>
      </c>
      <c r="F472" s="92" t="s">
        <v>317</v>
      </c>
      <c r="G472" s="92" t="s">
        <v>59</v>
      </c>
      <c r="H472" s="92" t="s">
        <v>60</v>
      </c>
      <c r="I472" s="93">
        <v>4.8599951400048594E-2</v>
      </c>
    </row>
    <row r="473" spans="1:9">
      <c r="A473" s="92" t="s">
        <v>1627</v>
      </c>
      <c r="B473" s="92" t="s">
        <v>1628</v>
      </c>
      <c r="C473" s="92" t="s">
        <v>1629</v>
      </c>
      <c r="D473" s="92" t="s">
        <v>88</v>
      </c>
      <c r="E473" s="92" t="s">
        <v>406</v>
      </c>
      <c r="F473" s="92" t="s">
        <v>602</v>
      </c>
      <c r="G473" s="92" t="s">
        <v>59</v>
      </c>
      <c r="H473" s="92" t="s">
        <v>60</v>
      </c>
      <c r="I473" s="93">
        <v>4.8599951400048594E-2</v>
      </c>
    </row>
    <row r="474" spans="1:9">
      <c r="A474" s="92" t="s">
        <v>1630</v>
      </c>
      <c r="B474" s="92" t="s">
        <v>1631</v>
      </c>
      <c r="C474" s="92" t="s">
        <v>1632</v>
      </c>
      <c r="D474" s="92" t="s">
        <v>105</v>
      </c>
      <c r="E474" s="92" t="s">
        <v>232</v>
      </c>
      <c r="F474" s="92" t="s">
        <v>233</v>
      </c>
      <c r="G474" s="92" t="s">
        <v>59</v>
      </c>
      <c r="H474" s="92" t="s">
        <v>60</v>
      </c>
      <c r="I474" s="93">
        <v>4.839995160004839E-2</v>
      </c>
    </row>
    <row r="475" spans="1:9">
      <c r="A475" s="92" t="s">
        <v>1633</v>
      </c>
      <c r="B475" s="92" t="s">
        <v>1634</v>
      </c>
      <c r="C475" s="92" t="s">
        <v>1635</v>
      </c>
      <c r="D475" s="92" t="s">
        <v>105</v>
      </c>
      <c r="E475" s="92" t="s">
        <v>302</v>
      </c>
      <c r="F475" s="92" t="s">
        <v>302</v>
      </c>
      <c r="G475" s="92" t="s">
        <v>59</v>
      </c>
      <c r="H475" s="92" t="s">
        <v>60</v>
      </c>
      <c r="I475" s="93">
        <v>4.839995160004839E-2</v>
      </c>
    </row>
    <row r="476" spans="1:9">
      <c r="A476" s="92" t="s">
        <v>1636</v>
      </c>
      <c r="B476" s="92" t="s">
        <v>1637</v>
      </c>
      <c r="C476" s="92" t="s">
        <v>1638</v>
      </c>
      <c r="D476" s="92" t="s">
        <v>100</v>
      </c>
      <c r="E476" s="92" t="s">
        <v>100</v>
      </c>
      <c r="F476" s="92" t="s">
        <v>170</v>
      </c>
      <c r="G476" s="92" t="s">
        <v>59</v>
      </c>
      <c r="H476" s="92" t="s">
        <v>60</v>
      </c>
      <c r="I476" s="93">
        <v>4.8299951700048298E-2</v>
      </c>
    </row>
    <row r="477" spans="1:9">
      <c r="A477" s="92" t="s">
        <v>1639</v>
      </c>
      <c r="B477" s="92" t="s">
        <v>1640</v>
      </c>
      <c r="C477" s="92" t="s">
        <v>1641</v>
      </c>
      <c r="D477" s="92" t="s">
        <v>94</v>
      </c>
      <c r="E477" s="92" t="s">
        <v>317</v>
      </c>
      <c r="F477" s="92" t="s">
        <v>317</v>
      </c>
      <c r="G477" s="92" t="s">
        <v>59</v>
      </c>
      <c r="H477" s="92" t="s">
        <v>60</v>
      </c>
      <c r="I477" s="93">
        <v>4.8199951800048192E-2</v>
      </c>
    </row>
    <row r="478" spans="1:9">
      <c r="A478" s="92" t="s">
        <v>1642</v>
      </c>
      <c r="B478" s="92" t="s">
        <v>1643</v>
      </c>
      <c r="C478" s="92" t="s">
        <v>1644</v>
      </c>
      <c r="D478" s="92" t="s">
        <v>71</v>
      </c>
      <c r="E478" s="92" t="s">
        <v>84</v>
      </c>
      <c r="F478" s="92" t="s">
        <v>147</v>
      </c>
      <c r="G478" s="92" t="s">
        <v>350</v>
      </c>
      <c r="H478" s="92" t="s">
        <v>143</v>
      </c>
      <c r="I478" s="93">
        <v>4.8199951800048192E-2</v>
      </c>
    </row>
    <row r="479" spans="1:9">
      <c r="A479" s="92" t="s">
        <v>1645</v>
      </c>
      <c r="B479" s="92" t="s">
        <v>1646</v>
      </c>
      <c r="C479" s="92" t="s">
        <v>1647</v>
      </c>
      <c r="D479" s="92" t="s">
        <v>94</v>
      </c>
      <c r="E479" s="92" t="s">
        <v>317</v>
      </c>
      <c r="F479" s="92" t="s">
        <v>317</v>
      </c>
      <c r="G479" s="92" t="s">
        <v>171</v>
      </c>
      <c r="H479" s="92" t="s">
        <v>138</v>
      </c>
      <c r="I479" s="93">
        <v>4.8199951800048192E-2</v>
      </c>
    </row>
    <row r="480" spans="1:9">
      <c r="A480" s="92" t="s">
        <v>1648</v>
      </c>
      <c r="B480" s="92" t="s">
        <v>1649</v>
      </c>
      <c r="C480" s="92" t="s">
        <v>1650</v>
      </c>
      <c r="D480" s="92" t="s">
        <v>64</v>
      </c>
      <c r="E480" s="92" t="s">
        <v>64</v>
      </c>
      <c r="F480" s="92" t="s">
        <v>223</v>
      </c>
      <c r="G480" s="92" t="s">
        <v>370</v>
      </c>
      <c r="H480" s="92" t="s">
        <v>201</v>
      </c>
      <c r="I480" s="93">
        <v>4.7999952000047995E-2</v>
      </c>
    </row>
    <row r="481" spans="1:9">
      <c r="A481" s="92" t="s">
        <v>1651</v>
      </c>
      <c r="B481" s="92" t="s">
        <v>1652</v>
      </c>
      <c r="C481" s="92" t="s">
        <v>1653</v>
      </c>
      <c r="D481" s="92" t="s">
        <v>71</v>
      </c>
      <c r="E481" s="92" t="s">
        <v>84</v>
      </c>
      <c r="F481" s="92" t="s">
        <v>85</v>
      </c>
      <c r="G481" s="92" t="s">
        <v>341</v>
      </c>
      <c r="H481" s="92" t="s">
        <v>181</v>
      </c>
      <c r="I481" s="93">
        <v>4.7899952100047889E-2</v>
      </c>
    </row>
    <row r="482" spans="1:9">
      <c r="A482" s="92" t="s">
        <v>1654</v>
      </c>
      <c r="B482" s="92" t="s">
        <v>1655</v>
      </c>
      <c r="C482" s="92" t="s">
        <v>1656</v>
      </c>
      <c r="D482" s="92" t="s">
        <v>71</v>
      </c>
      <c r="E482" s="92" t="s">
        <v>209</v>
      </c>
      <c r="F482" s="92" t="s">
        <v>209</v>
      </c>
      <c r="G482" s="92" t="s">
        <v>59</v>
      </c>
      <c r="H482" s="92" t="s">
        <v>60</v>
      </c>
      <c r="I482" s="93">
        <v>4.7899952100047889E-2</v>
      </c>
    </row>
    <row r="483" spans="1:9">
      <c r="A483" s="92" t="s">
        <v>1657</v>
      </c>
      <c r="B483" s="92" t="s">
        <v>1658</v>
      </c>
      <c r="C483" s="92" t="s">
        <v>1659</v>
      </c>
      <c r="D483" s="92" t="s">
        <v>64</v>
      </c>
      <c r="E483" s="92" t="s">
        <v>64</v>
      </c>
      <c r="F483" s="92" t="s">
        <v>223</v>
      </c>
      <c r="G483" s="92" t="s">
        <v>59</v>
      </c>
      <c r="H483" s="92" t="s">
        <v>60</v>
      </c>
      <c r="I483" s="93">
        <v>4.7799952200047797E-2</v>
      </c>
    </row>
    <row r="484" spans="1:9">
      <c r="A484" s="92" t="s">
        <v>1660</v>
      </c>
      <c r="B484" s="92" t="s">
        <v>1661</v>
      </c>
      <c r="C484" s="92" t="s">
        <v>1662</v>
      </c>
      <c r="D484" s="92" t="s">
        <v>56</v>
      </c>
      <c r="E484" s="92" t="s">
        <v>57</v>
      </c>
      <c r="F484" s="92" t="s">
        <v>767</v>
      </c>
      <c r="G484" s="92" t="s">
        <v>200</v>
      </c>
      <c r="H484" s="92" t="s">
        <v>153</v>
      </c>
      <c r="I484" s="93">
        <v>4.75999524000476E-2</v>
      </c>
    </row>
    <row r="485" spans="1:9">
      <c r="A485" s="92" t="s">
        <v>1663</v>
      </c>
      <c r="B485" s="92" t="s">
        <v>1664</v>
      </c>
      <c r="C485" s="92" t="s">
        <v>1665</v>
      </c>
      <c r="D485" s="92" t="s">
        <v>100</v>
      </c>
      <c r="E485" s="92" t="s">
        <v>100</v>
      </c>
      <c r="F485" s="92" t="s">
        <v>170</v>
      </c>
      <c r="G485" s="92" t="s">
        <v>282</v>
      </c>
      <c r="H485" s="92" t="s">
        <v>158</v>
      </c>
      <c r="I485" s="93">
        <v>4.75999524000476E-2</v>
      </c>
    </row>
    <row r="486" spans="1:9">
      <c r="A486" s="92" t="s">
        <v>1666</v>
      </c>
      <c r="B486" s="92" t="s">
        <v>1667</v>
      </c>
      <c r="C486" s="92" t="s">
        <v>1668</v>
      </c>
      <c r="D486" s="92" t="s">
        <v>94</v>
      </c>
      <c r="E486" s="92" t="s">
        <v>615</v>
      </c>
      <c r="F486" s="92" t="s">
        <v>616</v>
      </c>
      <c r="G486" s="92" t="s">
        <v>59</v>
      </c>
      <c r="H486" s="92" t="s">
        <v>60</v>
      </c>
      <c r="I486" s="93">
        <v>4.7499952500047495E-2</v>
      </c>
    </row>
    <row r="487" spans="1:9">
      <c r="A487" s="92" t="s">
        <v>1669</v>
      </c>
      <c r="B487" s="92" t="s">
        <v>1670</v>
      </c>
      <c r="C487" s="92" t="s">
        <v>1671</v>
      </c>
      <c r="D487" s="92" t="s">
        <v>71</v>
      </c>
      <c r="E487" s="92" t="s">
        <v>98</v>
      </c>
      <c r="F487" s="92" t="s">
        <v>882</v>
      </c>
      <c r="G487" s="92" t="s">
        <v>200</v>
      </c>
      <c r="H487" s="92" t="s">
        <v>153</v>
      </c>
      <c r="I487" s="93">
        <v>4.7399952600047389E-2</v>
      </c>
    </row>
    <row r="488" spans="1:9">
      <c r="A488" s="92" t="s">
        <v>1672</v>
      </c>
      <c r="B488" s="92" t="s">
        <v>1673</v>
      </c>
      <c r="C488" s="92" t="s">
        <v>1674</v>
      </c>
      <c r="D488" s="92" t="s">
        <v>94</v>
      </c>
      <c r="E488" s="92" t="s">
        <v>118</v>
      </c>
      <c r="F488" s="92" t="s">
        <v>119</v>
      </c>
      <c r="G488" s="92" t="s">
        <v>185</v>
      </c>
      <c r="H488" s="92" t="s">
        <v>148</v>
      </c>
      <c r="I488" s="93">
        <v>4.7399952600047389E-2</v>
      </c>
    </row>
    <row r="489" spans="1:9">
      <c r="A489" s="92" t="s">
        <v>1675</v>
      </c>
      <c r="B489" s="92" t="s">
        <v>1676</v>
      </c>
      <c r="C489" s="92" t="s">
        <v>1677</v>
      </c>
      <c r="D489" s="92" t="s">
        <v>100</v>
      </c>
      <c r="E489" s="92" t="s">
        <v>100</v>
      </c>
      <c r="F489" s="92" t="s">
        <v>287</v>
      </c>
      <c r="G489" s="92" t="s">
        <v>282</v>
      </c>
      <c r="H489" s="92" t="s">
        <v>158</v>
      </c>
      <c r="I489" s="93">
        <v>4.7199952800047192E-2</v>
      </c>
    </row>
    <row r="490" spans="1:9">
      <c r="A490" s="92" t="s">
        <v>1678</v>
      </c>
      <c r="B490" s="92" t="s">
        <v>1679</v>
      </c>
      <c r="C490" s="92" t="s">
        <v>1680</v>
      </c>
      <c r="D490" s="92" t="s">
        <v>111</v>
      </c>
      <c r="E490" s="92" t="s">
        <v>111</v>
      </c>
      <c r="F490" s="92" t="s">
        <v>671</v>
      </c>
      <c r="G490" s="92" t="s">
        <v>59</v>
      </c>
      <c r="H490" s="92" t="s">
        <v>60</v>
      </c>
      <c r="I490" s="93">
        <v>4.7199952800047192E-2</v>
      </c>
    </row>
    <row r="491" spans="1:9">
      <c r="A491" s="92" t="s">
        <v>1681</v>
      </c>
      <c r="B491" s="92" t="s">
        <v>1682</v>
      </c>
      <c r="C491" s="92" t="s">
        <v>1683</v>
      </c>
      <c r="D491" s="92" t="s">
        <v>64</v>
      </c>
      <c r="E491" s="92" t="s">
        <v>64</v>
      </c>
      <c r="F491" s="92" t="s">
        <v>223</v>
      </c>
      <c r="G491" s="92" t="s">
        <v>345</v>
      </c>
      <c r="H491" s="92" t="s">
        <v>143</v>
      </c>
      <c r="I491" s="93">
        <v>4.7099952900047093E-2</v>
      </c>
    </row>
    <row r="492" spans="1:9">
      <c r="A492" s="92" t="s">
        <v>1684</v>
      </c>
      <c r="B492" s="92" t="s">
        <v>1685</v>
      </c>
      <c r="C492" s="92" t="s">
        <v>1686</v>
      </c>
      <c r="D492" s="92" t="s">
        <v>80</v>
      </c>
      <c r="E492" s="92" t="s">
        <v>80</v>
      </c>
      <c r="F492" s="92" t="s">
        <v>104</v>
      </c>
      <c r="G492" s="92" t="s">
        <v>370</v>
      </c>
      <c r="H492" s="92" t="s">
        <v>201</v>
      </c>
      <c r="I492" s="93">
        <v>4.7099952900047093E-2</v>
      </c>
    </row>
    <row r="493" spans="1:9">
      <c r="A493" s="92" t="s">
        <v>1687</v>
      </c>
      <c r="B493" s="92" t="s">
        <v>1688</v>
      </c>
      <c r="C493" s="92" t="s">
        <v>1689</v>
      </c>
      <c r="D493" s="92" t="s">
        <v>100</v>
      </c>
      <c r="E493" s="92" t="s">
        <v>100</v>
      </c>
      <c r="F493" s="92" t="s">
        <v>287</v>
      </c>
      <c r="G493" s="92" t="s">
        <v>59</v>
      </c>
      <c r="H493" s="92" t="s">
        <v>60</v>
      </c>
      <c r="I493" s="93">
        <v>4.6799953200046797E-2</v>
      </c>
    </row>
    <row r="494" spans="1:9">
      <c r="A494" s="92" t="s">
        <v>1690</v>
      </c>
      <c r="B494" s="92" t="s">
        <v>1691</v>
      </c>
      <c r="C494" s="92" t="s">
        <v>1692</v>
      </c>
      <c r="D494" s="92" t="s">
        <v>71</v>
      </c>
      <c r="E494" s="92" t="s">
        <v>84</v>
      </c>
      <c r="F494" s="92" t="s">
        <v>85</v>
      </c>
      <c r="G494" s="92" t="s">
        <v>59</v>
      </c>
      <c r="H494" s="92" t="s">
        <v>60</v>
      </c>
      <c r="I494" s="93">
        <v>4.6499953500046494E-2</v>
      </c>
    </row>
    <row r="495" spans="1:9">
      <c r="A495" s="92" t="s">
        <v>1693</v>
      </c>
      <c r="B495" s="92" t="s">
        <v>1694</v>
      </c>
      <c r="C495" s="92" t="s">
        <v>1695</v>
      </c>
      <c r="D495" s="92" t="s">
        <v>105</v>
      </c>
      <c r="E495" s="92" t="s">
        <v>297</v>
      </c>
      <c r="F495" s="92" t="s">
        <v>675</v>
      </c>
      <c r="G495" s="92" t="s">
        <v>59</v>
      </c>
      <c r="H495" s="92" t="s">
        <v>60</v>
      </c>
      <c r="I495" s="93">
        <v>4.6499953500046494E-2</v>
      </c>
    </row>
    <row r="496" spans="1:9">
      <c r="A496" s="92" t="s">
        <v>1696</v>
      </c>
      <c r="B496" s="92" t="s">
        <v>1697</v>
      </c>
      <c r="C496" s="92" t="s">
        <v>1698</v>
      </c>
      <c r="D496" s="92" t="s">
        <v>76</v>
      </c>
      <c r="E496" s="92" t="s">
        <v>92</v>
      </c>
      <c r="F496" s="92" t="s">
        <v>306</v>
      </c>
      <c r="G496" s="92" t="s">
        <v>59</v>
      </c>
      <c r="H496" s="92" t="s">
        <v>60</v>
      </c>
      <c r="I496" s="93">
        <v>4.6299953700046297E-2</v>
      </c>
    </row>
    <row r="497" spans="1:9">
      <c r="A497" s="92" t="s">
        <v>1699</v>
      </c>
      <c r="B497" s="92" t="s">
        <v>1700</v>
      </c>
      <c r="C497" s="92" t="s">
        <v>1701</v>
      </c>
      <c r="D497" s="92" t="s">
        <v>64</v>
      </c>
      <c r="E497" s="92" t="s">
        <v>64</v>
      </c>
      <c r="F497" s="92" t="s">
        <v>65</v>
      </c>
      <c r="G497" s="92" t="s">
        <v>321</v>
      </c>
      <c r="H497" s="92" t="s">
        <v>60</v>
      </c>
      <c r="I497" s="93">
        <v>4.6299953700046297E-2</v>
      </c>
    </row>
    <row r="498" spans="1:9">
      <c r="A498" s="92" t="s">
        <v>1702</v>
      </c>
      <c r="B498" s="92" t="s">
        <v>1703</v>
      </c>
      <c r="C498" s="92" t="s">
        <v>1704</v>
      </c>
      <c r="D498" s="92" t="s">
        <v>56</v>
      </c>
      <c r="E498" s="92" t="s">
        <v>69</v>
      </c>
      <c r="F498" s="92" t="s">
        <v>70</v>
      </c>
      <c r="G498" s="92" t="s">
        <v>59</v>
      </c>
      <c r="H498" s="92" t="s">
        <v>60</v>
      </c>
      <c r="I498" s="93">
        <v>4.6299953700046297E-2</v>
      </c>
    </row>
    <row r="499" spans="1:9">
      <c r="A499" s="92" t="s">
        <v>1705</v>
      </c>
      <c r="B499" s="92" t="s">
        <v>1706</v>
      </c>
      <c r="C499" s="92" t="s">
        <v>1707</v>
      </c>
      <c r="D499" s="92" t="s">
        <v>100</v>
      </c>
      <c r="E499" s="92" t="s">
        <v>100</v>
      </c>
      <c r="F499" s="92" t="s">
        <v>287</v>
      </c>
      <c r="G499" s="92" t="s">
        <v>350</v>
      </c>
      <c r="H499" s="92" t="s">
        <v>143</v>
      </c>
      <c r="I499" s="93">
        <v>4.6199953800046191E-2</v>
      </c>
    </row>
    <row r="500" spans="1:9">
      <c r="A500" s="92" t="s">
        <v>1708</v>
      </c>
      <c r="B500" s="92" t="s">
        <v>1709</v>
      </c>
      <c r="C500" s="92" t="s">
        <v>1710</v>
      </c>
      <c r="D500" s="92" t="s">
        <v>94</v>
      </c>
      <c r="E500" s="92" t="s">
        <v>133</v>
      </c>
      <c r="F500" s="92" t="s">
        <v>467</v>
      </c>
      <c r="G500" s="92" t="s">
        <v>59</v>
      </c>
      <c r="H500" s="92" t="s">
        <v>60</v>
      </c>
      <c r="I500" s="93">
        <v>4.6099953900046092E-2</v>
      </c>
    </row>
    <row r="501" spans="1:9">
      <c r="A501" s="92" t="s">
        <v>1711</v>
      </c>
      <c r="B501" s="92" t="s">
        <v>1712</v>
      </c>
      <c r="C501" s="92" t="s">
        <v>1713</v>
      </c>
      <c r="D501" s="92" t="s">
        <v>105</v>
      </c>
      <c r="E501" s="92" t="s">
        <v>297</v>
      </c>
      <c r="F501" s="92" t="s">
        <v>1714</v>
      </c>
      <c r="G501" s="92" t="s">
        <v>374</v>
      </c>
      <c r="H501" s="92" t="s">
        <v>172</v>
      </c>
      <c r="I501" s="93">
        <v>4.5599954400045592E-2</v>
      </c>
    </row>
    <row r="502" spans="1:9">
      <c r="A502" s="92" t="s">
        <v>1715</v>
      </c>
      <c r="B502" s="92" t="s">
        <v>1716</v>
      </c>
      <c r="C502" s="92" t="s">
        <v>1717</v>
      </c>
      <c r="D502" s="92" t="s">
        <v>100</v>
      </c>
      <c r="E502" s="92" t="s">
        <v>100</v>
      </c>
      <c r="F502" s="92" t="s">
        <v>170</v>
      </c>
      <c r="G502" s="92" t="s">
        <v>282</v>
      </c>
      <c r="H502" s="92" t="s">
        <v>158</v>
      </c>
      <c r="I502" s="93">
        <v>4.5599954400045592E-2</v>
      </c>
    </row>
    <row r="503" spans="1:9">
      <c r="A503" s="92" t="s">
        <v>1718</v>
      </c>
      <c r="B503" s="92" t="s">
        <v>1719</v>
      </c>
      <c r="C503" s="92" t="s">
        <v>1720</v>
      </c>
      <c r="D503" s="92" t="s">
        <v>94</v>
      </c>
      <c r="E503" s="92" t="s">
        <v>133</v>
      </c>
      <c r="F503" s="92" t="s">
        <v>134</v>
      </c>
      <c r="G503" s="92" t="s">
        <v>341</v>
      </c>
      <c r="H503" s="92" t="s">
        <v>181</v>
      </c>
      <c r="I503" s="93">
        <v>4.5499954500045493E-2</v>
      </c>
    </row>
    <row r="504" spans="1:9">
      <c r="A504" s="92" t="s">
        <v>1721</v>
      </c>
      <c r="B504" s="92" t="s">
        <v>1722</v>
      </c>
      <c r="C504" s="92" t="s">
        <v>1723</v>
      </c>
      <c r="D504" s="92" t="s">
        <v>94</v>
      </c>
      <c r="E504" s="92" t="s">
        <v>133</v>
      </c>
      <c r="F504" s="92" t="s">
        <v>134</v>
      </c>
      <c r="G504" s="92" t="s">
        <v>274</v>
      </c>
      <c r="H504" s="92" t="s">
        <v>143</v>
      </c>
      <c r="I504" s="93">
        <v>4.5499954500045493E-2</v>
      </c>
    </row>
    <row r="505" spans="1:9">
      <c r="A505" s="92" t="s">
        <v>1724</v>
      </c>
      <c r="B505" s="92" t="s">
        <v>1725</v>
      </c>
      <c r="C505" s="92" t="s">
        <v>1726</v>
      </c>
      <c r="D505" s="92" t="s">
        <v>105</v>
      </c>
      <c r="E505" s="92" t="s">
        <v>297</v>
      </c>
      <c r="F505" s="92" t="s">
        <v>675</v>
      </c>
      <c r="G505" s="92" t="s">
        <v>180</v>
      </c>
      <c r="H505" s="92" t="s">
        <v>143</v>
      </c>
      <c r="I505" s="93">
        <v>4.5499954500045493E-2</v>
      </c>
    </row>
    <row r="506" spans="1:9">
      <c r="A506" s="92" t="s">
        <v>1727</v>
      </c>
      <c r="B506" s="92" t="s">
        <v>1728</v>
      </c>
      <c r="C506" s="92" t="s">
        <v>1729</v>
      </c>
      <c r="D506" s="92" t="s">
        <v>94</v>
      </c>
      <c r="E506" s="92" t="s">
        <v>317</v>
      </c>
      <c r="F506" s="92" t="s">
        <v>317</v>
      </c>
      <c r="G506" s="92" t="s">
        <v>59</v>
      </c>
      <c r="H506" s="92" t="s">
        <v>60</v>
      </c>
      <c r="I506" s="93">
        <v>4.5499954500045493E-2</v>
      </c>
    </row>
    <row r="507" spans="1:9">
      <c r="A507" s="92" t="s">
        <v>1730</v>
      </c>
      <c r="B507" s="92" t="s">
        <v>1731</v>
      </c>
      <c r="C507" s="92" t="s">
        <v>1732</v>
      </c>
      <c r="D507" s="92" t="s">
        <v>111</v>
      </c>
      <c r="E507" s="92" t="s">
        <v>111</v>
      </c>
      <c r="F507" s="92" t="s">
        <v>571</v>
      </c>
      <c r="G507" s="92" t="s">
        <v>59</v>
      </c>
      <c r="H507" s="92" t="s">
        <v>60</v>
      </c>
      <c r="I507" s="93">
        <v>4.5399954600045395E-2</v>
      </c>
    </row>
    <row r="508" spans="1:9">
      <c r="A508" s="92" t="s">
        <v>1733</v>
      </c>
      <c r="B508" s="92" t="s">
        <v>1734</v>
      </c>
      <c r="C508" s="92" t="s">
        <v>1735</v>
      </c>
      <c r="D508" s="92" t="s">
        <v>56</v>
      </c>
      <c r="E508" s="92" t="s">
        <v>152</v>
      </c>
      <c r="F508" s="92" t="s">
        <v>152</v>
      </c>
      <c r="G508" s="92" t="s">
        <v>185</v>
      </c>
      <c r="H508" s="92" t="s">
        <v>148</v>
      </c>
      <c r="I508" s="93">
        <v>4.5099954900045092E-2</v>
      </c>
    </row>
    <row r="509" spans="1:9">
      <c r="A509" s="92" t="s">
        <v>1736</v>
      </c>
      <c r="B509" s="92" t="s">
        <v>1737</v>
      </c>
      <c r="C509" s="92" t="s">
        <v>1738</v>
      </c>
      <c r="D509" s="92" t="s">
        <v>111</v>
      </c>
      <c r="E509" s="92" t="s">
        <v>111</v>
      </c>
      <c r="F509" s="92" t="s">
        <v>671</v>
      </c>
      <c r="G509" s="92" t="s">
        <v>59</v>
      </c>
      <c r="H509" s="92" t="s">
        <v>60</v>
      </c>
      <c r="I509" s="93">
        <v>4.4999955000044993E-2</v>
      </c>
    </row>
    <row r="510" spans="1:9">
      <c r="A510" s="92" t="s">
        <v>1739</v>
      </c>
      <c r="B510" s="92" t="s">
        <v>1740</v>
      </c>
      <c r="C510" s="92" t="s">
        <v>1741</v>
      </c>
      <c r="D510" s="92" t="s">
        <v>64</v>
      </c>
      <c r="E510" s="92" t="s">
        <v>64</v>
      </c>
      <c r="F510" s="92" t="s">
        <v>65</v>
      </c>
      <c r="G510" s="92" t="s">
        <v>341</v>
      </c>
      <c r="H510" s="92" t="s">
        <v>181</v>
      </c>
      <c r="I510" s="93">
        <v>4.4899955100044894E-2</v>
      </c>
    </row>
    <row r="511" spans="1:9">
      <c r="A511" s="92" t="s">
        <v>1742</v>
      </c>
      <c r="B511" s="92" t="s">
        <v>1743</v>
      </c>
      <c r="C511" s="92" t="s">
        <v>1744</v>
      </c>
      <c r="D511" s="92" t="s">
        <v>94</v>
      </c>
      <c r="E511" s="92" t="s">
        <v>317</v>
      </c>
      <c r="F511" s="92" t="s">
        <v>317</v>
      </c>
      <c r="G511" s="92" t="s">
        <v>282</v>
      </c>
      <c r="H511" s="92" t="s">
        <v>158</v>
      </c>
      <c r="I511" s="93">
        <v>4.4899955100044894E-2</v>
      </c>
    </row>
    <row r="512" spans="1:9">
      <c r="A512" s="92" t="s">
        <v>1745</v>
      </c>
      <c r="B512" s="92" t="s">
        <v>1746</v>
      </c>
      <c r="C512" s="92" t="s">
        <v>1747</v>
      </c>
      <c r="D512" s="92" t="s">
        <v>105</v>
      </c>
      <c r="E512" s="92" t="s">
        <v>557</v>
      </c>
      <c r="F512" s="92" t="s">
        <v>558</v>
      </c>
      <c r="G512" s="92" t="s">
        <v>59</v>
      </c>
      <c r="H512" s="92" t="s">
        <v>60</v>
      </c>
      <c r="I512" s="93">
        <v>4.4899955100044894E-2</v>
      </c>
    </row>
    <row r="513" spans="1:9">
      <c r="A513" s="92" t="s">
        <v>1748</v>
      </c>
      <c r="B513" s="92" t="s">
        <v>1749</v>
      </c>
      <c r="C513" s="92" t="s">
        <v>1750</v>
      </c>
      <c r="D513" s="92" t="s">
        <v>76</v>
      </c>
      <c r="E513" s="92" t="s">
        <v>441</v>
      </c>
      <c r="F513" s="92" t="s">
        <v>488</v>
      </c>
      <c r="G513" s="92" t="s">
        <v>282</v>
      </c>
      <c r="H513" s="92" t="s">
        <v>158</v>
      </c>
      <c r="I513" s="93">
        <v>4.469995530004469E-2</v>
      </c>
    </row>
    <row r="514" spans="1:9">
      <c r="A514" s="92" t="s">
        <v>1751</v>
      </c>
      <c r="B514" s="92" t="s">
        <v>1752</v>
      </c>
      <c r="C514" s="92" t="s">
        <v>1753</v>
      </c>
      <c r="D514" s="92" t="s">
        <v>76</v>
      </c>
      <c r="E514" s="92" t="s">
        <v>92</v>
      </c>
      <c r="F514" s="92" t="s">
        <v>306</v>
      </c>
      <c r="G514" s="92" t="s">
        <v>185</v>
      </c>
      <c r="H514" s="92" t="s">
        <v>148</v>
      </c>
      <c r="I514" s="93">
        <v>4.4499955500044493E-2</v>
      </c>
    </row>
    <row r="515" spans="1:9">
      <c r="A515" s="92" t="s">
        <v>1754</v>
      </c>
      <c r="B515" s="92" t="s">
        <v>1755</v>
      </c>
      <c r="C515" s="92" t="s">
        <v>1756</v>
      </c>
      <c r="D515" s="92" t="s">
        <v>94</v>
      </c>
      <c r="E515" s="92" t="s">
        <v>118</v>
      </c>
      <c r="F515" s="92" t="s">
        <v>119</v>
      </c>
      <c r="G515" s="92" t="s">
        <v>282</v>
      </c>
      <c r="H515" s="92" t="s">
        <v>158</v>
      </c>
      <c r="I515" s="93">
        <v>4.4499955500044493E-2</v>
      </c>
    </row>
    <row r="516" spans="1:9">
      <c r="A516" s="92" t="s">
        <v>1757</v>
      </c>
      <c r="B516" s="92" t="s">
        <v>1758</v>
      </c>
      <c r="C516" s="92" t="s">
        <v>1759</v>
      </c>
      <c r="D516" s="92" t="s">
        <v>76</v>
      </c>
      <c r="E516" s="92" t="s">
        <v>92</v>
      </c>
      <c r="F516" s="92" t="s">
        <v>93</v>
      </c>
      <c r="G516" s="92" t="s">
        <v>386</v>
      </c>
      <c r="H516" s="92" t="s">
        <v>215</v>
      </c>
      <c r="I516" s="93">
        <v>4.4299955700044295E-2</v>
      </c>
    </row>
    <row r="517" spans="1:9">
      <c r="A517" s="92" t="s">
        <v>1760</v>
      </c>
      <c r="B517" s="92" t="s">
        <v>1761</v>
      </c>
      <c r="C517" s="92" t="s">
        <v>1762</v>
      </c>
      <c r="D517" s="92" t="s">
        <v>100</v>
      </c>
      <c r="E517" s="92" t="s">
        <v>100</v>
      </c>
      <c r="F517" s="92" t="s">
        <v>170</v>
      </c>
      <c r="G517" s="92" t="s">
        <v>282</v>
      </c>
      <c r="H517" s="92" t="s">
        <v>158</v>
      </c>
      <c r="I517" s="93">
        <v>4.4299955700044295E-2</v>
      </c>
    </row>
    <row r="518" spans="1:9">
      <c r="A518" s="92" t="s">
        <v>1763</v>
      </c>
      <c r="B518" s="92" t="s">
        <v>1764</v>
      </c>
      <c r="C518" s="92" t="s">
        <v>1765</v>
      </c>
      <c r="D518" s="92" t="s">
        <v>94</v>
      </c>
      <c r="E518" s="92" t="s">
        <v>317</v>
      </c>
      <c r="F518" s="92" t="s">
        <v>317</v>
      </c>
      <c r="G518" s="92" t="s">
        <v>59</v>
      </c>
      <c r="H518" s="92" t="s">
        <v>60</v>
      </c>
      <c r="I518" s="93">
        <v>4.4299955700044295E-2</v>
      </c>
    </row>
    <row r="519" spans="1:9">
      <c r="A519" s="92" t="s">
        <v>1766</v>
      </c>
      <c r="B519" s="92" t="s">
        <v>1767</v>
      </c>
      <c r="C519" s="92" t="s">
        <v>1768</v>
      </c>
      <c r="D519" s="92" t="s">
        <v>94</v>
      </c>
      <c r="E519" s="92" t="s">
        <v>118</v>
      </c>
      <c r="F519" s="92" t="s">
        <v>119</v>
      </c>
      <c r="G519" s="92" t="s">
        <v>370</v>
      </c>
      <c r="H519" s="92" t="s">
        <v>201</v>
      </c>
      <c r="I519" s="93">
        <v>4.4199955800044197E-2</v>
      </c>
    </row>
    <row r="520" spans="1:9">
      <c r="A520" s="92" t="s">
        <v>1769</v>
      </c>
      <c r="B520" s="92" t="s">
        <v>1770</v>
      </c>
      <c r="C520" s="92" t="s">
        <v>1771</v>
      </c>
      <c r="D520" s="92" t="s">
        <v>88</v>
      </c>
      <c r="E520" s="92" t="s">
        <v>406</v>
      </c>
      <c r="F520" s="92" t="s">
        <v>407</v>
      </c>
      <c r="G520" s="92" t="s">
        <v>59</v>
      </c>
      <c r="H520" s="92" t="s">
        <v>60</v>
      </c>
      <c r="I520" s="93">
        <v>4.4099955900044091E-2</v>
      </c>
    </row>
    <row r="521" spans="1:9">
      <c r="A521" s="92" t="s">
        <v>1772</v>
      </c>
      <c r="B521" s="92" t="s">
        <v>1773</v>
      </c>
      <c r="C521" s="92" t="s">
        <v>1774</v>
      </c>
      <c r="D521" s="92" t="s">
        <v>111</v>
      </c>
      <c r="E521" s="92" t="s">
        <v>111</v>
      </c>
      <c r="F521" s="92" t="s">
        <v>571</v>
      </c>
      <c r="G521" s="92" t="s">
        <v>200</v>
      </c>
      <c r="H521" s="92" t="s">
        <v>153</v>
      </c>
      <c r="I521" s="93">
        <v>4.3999956000043992E-2</v>
      </c>
    </row>
    <row r="522" spans="1:9">
      <c r="A522" s="92" t="s">
        <v>1775</v>
      </c>
      <c r="B522" s="92" t="s">
        <v>1776</v>
      </c>
      <c r="C522" s="92" t="s">
        <v>1777</v>
      </c>
      <c r="D522" s="92" t="s">
        <v>94</v>
      </c>
      <c r="E522" s="92" t="s">
        <v>118</v>
      </c>
      <c r="F522" s="92" t="s">
        <v>119</v>
      </c>
      <c r="G522" s="92" t="s">
        <v>59</v>
      </c>
      <c r="H522" s="92" t="s">
        <v>60</v>
      </c>
      <c r="I522" s="93">
        <v>4.3899956100043894E-2</v>
      </c>
    </row>
    <row r="523" spans="1:9">
      <c r="A523" s="92" t="s">
        <v>1778</v>
      </c>
      <c r="B523" s="92" t="s">
        <v>1779</v>
      </c>
      <c r="C523" s="92" t="s">
        <v>1780</v>
      </c>
      <c r="D523" s="92" t="s">
        <v>111</v>
      </c>
      <c r="E523" s="92" t="s">
        <v>111</v>
      </c>
      <c r="F523" s="92" t="s">
        <v>571</v>
      </c>
      <c r="G523" s="92" t="s">
        <v>200</v>
      </c>
      <c r="H523" s="92" t="s">
        <v>153</v>
      </c>
      <c r="I523" s="93">
        <v>4.3799956200043795E-2</v>
      </c>
    </row>
    <row r="524" spans="1:9">
      <c r="A524" s="92" t="s">
        <v>1781</v>
      </c>
      <c r="B524" s="92" t="s">
        <v>1782</v>
      </c>
      <c r="C524" s="92" t="s">
        <v>1783</v>
      </c>
      <c r="D524" s="92" t="s">
        <v>56</v>
      </c>
      <c r="E524" s="92" t="s">
        <v>152</v>
      </c>
      <c r="F524" s="92" t="s">
        <v>152</v>
      </c>
      <c r="G524" s="92" t="s">
        <v>59</v>
      </c>
      <c r="H524" s="92" t="s">
        <v>60</v>
      </c>
      <c r="I524" s="93">
        <v>4.3699956300043696E-2</v>
      </c>
    </row>
    <row r="525" spans="1:9">
      <c r="A525" s="92" t="s">
        <v>1784</v>
      </c>
      <c r="B525" s="92" t="s">
        <v>1785</v>
      </c>
      <c r="C525" s="92" t="s">
        <v>1786</v>
      </c>
      <c r="D525" s="92" t="s">
        <v>105</v>
      </c>
      <c r="E525" s="92" t="s">
        <v>198</v>
      </c>
      <c r="F525" s="92" t="s">
        <v>1050</v>
      </c>
      <c r="G525" s="92" t="s">
        <v>180</v>
      </c>
      <c r="H525" s="92" t="s">
        <v>143</v>
      </c>
      <c r="I525" s="93">
        <v>4.3699956300043696E-2</v>
      </c>
    </row>
    <row r="526" spans="1:9">
      <c r="A526" s="92" t="s">
        <v>1787</v>
      </c>
      <c r="B526" s="92" t="s">
        <v>1788</v>
      </c>
      <c r="C526" s="92" t="s">
        <v>1789</v>
      </c>
      <c r="D526" s="92" t="s">
        <v>105</v>
      </c>
      <c r="E526" s="92" t="s">
        <v>297</v>
      </c>
      <c r="F526" s="92" t="s">
        <v>298</v>
      </c>
      <c r="G526" s="92" t="s">
        <v>59</v>
      </c>
      <c r="H526" s="92" t="s">
        <v>60</v>
      </c>
      <c r="I526" s="93">
        <v>4.3699956300043696E-2</v>
      </c>
    </row>
    <row r="527" spans="1:9">
      <c r="A527" s="92" t="s">
        <v>1790</v>
      </c>
      <c r="B527" s="92" t="s">
        <v>1791</v>
      </c>
      <c r="C527" s="92" t="s">
        <v>1792</v>
      </c>
      <c r="D527" s="92" t="s">
        <v>100</v>
      </c>
      <c r="E527" s="92" t="s">
        <v>100</v>
      </c>
      <c r="F527" s="92" t="s">
        <v>287</v>
      </c>
      <c r="G527" s="92" t="s">
        <v>329</v>
      </c>
      <c r="H527" s="92" t="s">
        <v>166</v>
      </c>
      <c r="I527" s="93">
        <v>4.3599956400043591E-2</v>
      </c>
    </row>
    <row r="528" spans="1:9">
      <c r="A528" s="92" t="s">
        <v>1793</v>
      </c>
      <c r="B528" s="92" t="s">
        <v>1794</v>
      </c>
      <c r="C528" s="92" t="s">
        <v>1795</v>
      </c>
      <c r="D528" s="92" t="s">
        <v>76</v>
      </c>
      <c r="E528" s="92" t="s">
        <v>441</v>
      </c>
      <c r="F528" s="92" t="s">
        <v>488</v>
      </c>
      <c r="G528" s="92" t="s">
        <v>200</v>
      </c>
      <c r="H528" s="92" t="s">
        <v>153</v>
      </c>
      <c r="I528" s="93">
        <v>4.3499956500043492E-2</v>
      </c>
    </row>
    <row r="529" spans="1:9">
      <c r="A529" s="92" t="s">
        <v>1796</v>
      </c>
      <c r="B529" s="92" t="s">
        <v>1797</v>
      </c>
      <c r="C529" s="92" t="s">
        <v>1798</v>
      </c>
      <c r="D529" s="92" t="s">
        <v>88</v>
      </c>
      <c r="E529" s="92" t="s">
        <v>109</v>
      </c>
      <c r="F529" s="92" t="s">
        <v>110</v>
      </c>
      <c r="G529" s="92" t="s">
        <v>200</v>
      </c>
      <c r="H529" s="92" t="s">
        <v>153</v>
      </c>
      <c r="I529" s="93">
        <v>4.3499956500043492E-2</v>
      </c>
    </row>
    <row r="530" spans="1:9">
      <c r="A530" s="92" t="s">
        <v>1799</v>
      </c>
      <c r="B530" s="92" t="s">
        <v>1800</v>
      </c>
      <c r="C530" s="92" t="s">
        <v>1801</v>
      </c>
      <c r="D530" s="92" t="s">
        <v>100</v>
      </c>
      <c r="E530" s="92" t="s">
        <v>100</v>
      </c>
      <c r="F530" s="92" t="s">
        <v>287</v>
      </c>
      <c r="G530" s="92" t="s">
        <v>59</v>
      </c>
      <c r="H530" s="92" t="s">
        <v>60</v>
      </c>
      <c r="I530" s="93">
        <v>4.3199956800043196E-2</v>
      </c>
    </row>
    <row r="531" spans="1:9">
      <c r="A531" s="92" t="s">
        <v>1802</v>
      </c>
      <c r="B531" s="92" t="s">
        <v>1803</v>
      </c>
      <c r="C531" s="92" t="s">
        <v>1804</v>
      </c>
      <c r="D531" s="92" t="s">
        <v>94</v>
      </c>
      <c r="E531" s="92" t="s">
        <v>118</v>
      </c>
      <c r="F531" s="92" t="s">
        <v>119</v>
      </c>
      <c r="G531" s="92" t="s">
        <v>59</v>
      </c>
      <c r="H531" s="92" t="s">
        <v>60</v>
      </c>
      <c r="I531" s="93">
        <v>4.3199956800043196E-2</v>
      </c>
    </row>
    <row r="532" spans="1:9">
      <c r="A532" s="92" t="s">
        <v>1805</v>
      </c>
      <c r="B532" s="92" t="s">
        <v>1806</v>
      </c>
      <c r="C532" s="92" t="s">
        <v>1807</v>
      </c>
      <c r="D532" s="92" t="s">
        <v>76</v>
      </c>
      <c r="E532" s="92" t="s">
        <v>92</v>
      </c>
      <c r="F532" s="92" t="s">
        <v>706</v>
      </c>
      <c r="G532" s="92" t="s">
        <v>59</v>
      </c>
      <c r="H532" s="92" t="s">
        <v>60</v>
      </c>
      <c r="I532" s="93">
        <v>4.3199956800043196E-2</v>
      </c>
    </row>
    <row r="533" spans="1:9">
      <c r="A533" s="92" t="s">
        <v>1808</v>
      </c>
      <c r="B533" s="92" t="s">
        <v>1809</v>
      </c>
      <c r="C533" s="92" t="s">
        <v>1810</v>
      </c>
      <c r="D533" s="92" t="s">
        <v>64</v>
      </c>
      <c r="E533" s="92" t="s">
        <v>64</v>
      </c>
      <c r="F533" s="92" t="s">
        <v>65</v>
      </c>
      <c r="G533" s="92" t="s">
        <v>321</v>
      </c>
      <c r="H533" s="92" t="s">
        <v>162</v>
      </c>
      <c r="I533" s="93">
        <v>4.309995690004309E-2</v>
      </c>
    </row>
    <row r="534" spans="1:9">
      <c r="A534" s="92" t="s">
        <v>1811</v>
      </c>
      <c r="B534" s="92" t="s">
        <v>1812</v>
      </c>
      <c r="C534" s="92" t="s">
        <v>1813</v>
      </c>
      <c r="D534" s="92" t="s">
        <v>56</v>
      </c>
      <c r="E534" s="92" t="s">
        <v>152</v>
      </c>
      <c r="F534" s="92" t="s">
        <v>152</v>
      </c>
      <c r="G534" s="92" t="s">
        <v>120</v>
      </c>
      <c r="H534" s="92" t="s">
        <v>121</v>
      </c>
      <c r="I534" s="93">
        <v>4.2999957000042992E-2</v>
      </c>
    </row>
    <row r="535" spans="1:9">
      <c r="A535" s="92" t="s">
        <v>1814</v>
      </c>
      <c r="B535" s="92" t="s">
        <v>1815</v>
      </c>
      <c r="C535" s="92" t="s">
        <v>1816</v>
      </c>
      <c r="D535" s="92" t="s">
        <v>94</v>
      </c>
      <c r="E535" s="92" t="s">
        <v>317</v>
      </c>
      <c r="F535" s="92" t="s">
        <v>317</v>
      </c>
      <c r="G535" s="92" t="s">
        <v>200</v>
      </c>
      <c r="H535" s="92" t="s">
        <v>153</v>
      </c>
      <c r="I535" s="93">
        <v>4.2999957000042992E-2</v>
      </c>
    </row>
    <row r="536" spans="1:9">
      <c r="A536" s="92" t="s">
        <v>1817</v>
      </c>
      <c r="B536" s="92" t="s">
        <v>1818</v>
      </c>
      <c r="C536" s="92" t="s">
        <v>1819</v>
      </c>
      <c r="D536" s="92" t="s">
        <v>76</v>
      </c>
      <c r="E536" s="92" t="s">
        <v>92</v>
      </c>
      <c r="F536" s="92" t="s">
        <v>306</v>
      </c>
      <c r="G536" s="92" t="s">
        <v>59</v>
      </c>
      <c r="H536" s="92" t="s">
        <v>60</v>
      </c>
      <c r="I536" s="93">
        <v>4.2999957000042992E-2</v>
      </c>
    </row>
    <row r="537" spans="1:9">
      <c r="A537" s="92" t="s">
        <v>1820</v>
      </c>
      <c r="B537" s="92" t="s">
        <v>1821</v>
      </c>
      <c r="C537" s="92" t="s">
        <v>1822</v>
      </c>
      <c r="D537" s="92" t="s">
        <v>105</v>
      </c>
      <c r="E537" s="92" t="s">
        <v>232</v>
      </c>
      <c r="F537" s="92" t="s">
        <v>233</v>
      </c>
      <c r="G537" s="92" t="s">
        <v>59</v>
      </c>
      <c r="H537" s="92" t="s">
        <v>60</v>
      </c>
      <c r="I537" s="93">
        <v>4.2899957100042893E-2</v>
      </c>
    </row>
    <row r="538" spans="1:9">
      <c r="A538" s="92" t="s">
        <v>1823</v>
      </c>
      <c r="B538" s="92" t="s">
        <v>1824</v>
      </c>
      <c r="C538" s="92" t="s">
        <v>1825</v>
      </c>
      <c r="D538" s="92" t="s">
        <v>94</v>
      </c>
      <c r="E538" s="92" t="s">
        <v>317</v>
      </c>
      <c r="F538" s="92" t="s">
        <v>317</v>
      </c>
      <c r="G538" s="92" t="s">
        <v>171</v>
      </c>
      <c r="H538" s="92" t="s">
        <v>138</v>
      </c>
      <c r="I538" s="93">
        <v>4.2699957300042696E-2</v>
      </c>
    </row>
    <row r="539" spans="1:9">
      <c r="A539" s="92" t="s">
        <v>1826</v>
      </c>
      <c r="B539" s="92" t="s">
        <v>1827</v>
      </c>
      <c r="C539" s="92" t="s">
        <v>1828</v>
      </c>
      <c r="D539" s="92" t="s">
        <v>94</v>
      </c>
      <c r="E539" s="92" t="s">
        <v>615</v>
      </c>
      <c r="F539" s="92" t="s">
        <v>616</v>
      </c>
      <c r="G539" s="92" t="s">
        <v>59</v>
      </c>
      <c r="H539" s="92" t="s">
        <v>60</v>
      </c>
      <c r="I539" s="93">
        <v>4.2699957300042696E-2</v>
      </c>
    </row>
    <row r="540" spans="1:9">
      <c r="A540" s="92" t="s">
        <v>1829</v>
      </c>
      <c r="B540" s="92" t="s">
        <v>1830</v>
      </c>
      <c r="C540" s="92" t="s">
        <v>1831</v>
      </c>
      <c r="D540" s="92" t="s">
        <v>105</v>
      </c>
      <c r="E540" s="92" t="s">
        <v>302</v>
      </c>
      <c r="F540" s="92" t="s">
        <v>302</v>
      </c>
      <c r="G540" s="92" t="s">
        <v>120</v>
      </c>
      <c r="H540" s="92" t="s">
        <v>121</v>
      </c>
      <c r="I540" s="93">
        <v>4.2699957300042696E-2</v>
      </c>
    </row>
    <row r="541" spans="1:9">
      <c r="A541" s="92" t="s">
        <v>1832</v>
      </c>
      <c r="B541" s="92" t="s">
        <v>1833</v>
      </c>
      <c r="C541" s="92" t="s">
        <v>1834</v>
      </c>
      <c r="D541" s="92" t="s">
        <v>71</v>
      </c>
      <c r="E541" s="92" t="s">
        <v>209</v>
      </c>
      <c r="F541" s="92" t="s">
        <v>209</v>
      </c>
      <c r="G541" s="92" t="s">
        <v>59</v>
      </c>
      <c r="H541" s="92" t="s">
        <v>60</v>
      </c>
      <c r="I541" s="93">
        <v>4.259995740004259E-2</v>
      </c>
    </row>
    <row r="542" spans="1:9">
      <c r="A542" s="92" t="s">
        <v>1835</v>
      </c>
      <c r="B542" s="92" t="s">
        <v>1836</v>
      </c>
      <c r="C542" s="92" t="s">
        <v>1837</v>
      </c>
      <c r="D542" s="92" t="s">
        <v>56</v>
      </c>
      <c r="E542" s="92" t="s">
        <v>57</v>
      </c>
      <c r="F542" s="92" t="s">
        <v>214</v>
      </c>
      <c r="G542" s="92" t="s">
        <v>59</v>
      </c>
      <c r="H542" s="92" t="s">
        <v>60</v>
      </c>
      <c r="I542" s="93">
        <v>4.2499957500042498E-2</v>
      </c>
    </row>
    <row r="543" spans="1:9">
      <c r="A543" s="92" t="s">
        <v>1838</v>
      </c>
      <c r="B543" s="92" t="s">
        <v>1839</v>
      </c>
      <c r="C543" s="92" t="s">
        <v>1840</v>
      </c>
      <c r="D543" s="92" t="s">
        <v>56</v>
      </c>
      <c r="E543" s="92" t="s">
        <v>57</v>
      </c>
      <c r="F543" s="92" t="s">
        <v>767</v>
      </c>
      <c r="G543" s="92" t="s">
        <v>200</v>
      </c>
      <c r="H543" s="92" t="s">
        <v>153</v>
      </c>
      <c r="I543" s="93">
        <v>4.2499957500042498E-2</v>
      </c>
    </row>
    <row r="544" spans="1:9">
      <c r="A544" s="92" t="s">
        <v>1841</v>
      </c>
      <c r="B544" s="92" t="s">
        <v>1842</v>
      </c>
      <c r="C544" s="92" t="s">
        <v>1843</v>
      </c>
      <c r="D544" s="92" t="s">
        <v>64</v>
      </c>
      <c r="E544" s="92" t="s">
        <v>64</v>
      </c>
      <c r="F544" s="92" t="s">
        <v>223</v>
      </c>
      <c r="G544" s="92" t="s">
        <v>59</v>
      </c>
      <c r="H544" s="92" t="s">
        <v>60</v>
      </c>
      <c r="I544" s="93">
        <v>4.2499957500042498E-2</v>
      </c>
    </row>
    <row r="545" spans="1:9">
      <c r="A545" s="92" t="s">
        <v>1844</v>
      </c>
      <c r="B545" s="92" t="s">
        <v>1845</v>
      </c>
      <c r="C545" s="92" t="s">
        <v>1846</v>
      </c>
      <c r="D545" s="92" t="s">
        <v>64</v>
      </c>
      <c r="E545" s="92" t="s">
        <v>64</v>
      </c>
      <c r="F545" s="92" t="s">
        <v>223</v>
      </c>
      <c r="G545" s="92" t="s">
        <v>59</v>
      </c>
      <c r="H545" s="92" t="s">
        <v>60</v>
      </c>
      <c r="I545" s="93">
        <v>4.2399957600042393E-2</v>
      </c>
    </row>
    <row r="546" spans="1:9">
      <c r="A546" s="92" t="s">
        <v>1847</v>
      </c>
      <c r="B546" s="92" t="s">
        <v>1848</v>
      </c>
      <c r="C546" s="92" t="s">
        <v>1849</v>
      </c>
      <c r="D546" s="92" t="s">
        <v>100</v>
      </c>
      <c r="E546" s="92" t="s">
        <v>100</v>
      </c>
      <c r="F546" s="92" t="s">
        <v>170</v>
      </c>
      <c r="G546" s="92" t="s">
        <v>358</v>
      </c>
      <c r="H546" s="92" t="s">
        <v>186</v>
      </c>
      <c r="I546" s="93">
        <v>4.2399957600042393E-2</v>
      </c>
    </row>
    <row r="547" spans="1:9">
      <c r="A547" s="92" t="s">
        <v>1850</v>
      </c>
      <c r="B547" s="92" t="s">
        <v>1851</v>
      </c>
      <c r="C547" s="92" t="s">
        <v>1852</v>
      </c>
      <c r="D547" s="92" t="s">
        <v>111</v>
      </c>
      <c r="E547" s="92" t="s">
        <v>111</v>
      </c>
      <c r="F547" s="92" t="s">
        <v>1853</v>
      </c>
      <c r="G547" s="92" t="s">
        <v>374</v>
      </c>
      <c r="H547" s="92" t="s">
        <v>172</v>
      </c>
      <c r="I547" s="93">
        <v>4.2399957600042393E-2</v>
      </c>
    </row>
    <row r="548" spans="1:9">
      <c r="A548" s="92" t="s">
        <v>1854</v>
      </c>
      <c r="B548" s="92" t="s">
        <v>1855</v>
      </c>
      <c r="C548" s="92" t="s">
        <v>1856</v>
      </c>
      <c r="D548" s="92" t="s">
        <v>76</v>
      </c>
      <c r="E548" s="92" t="s">
        <v>92</v>
      </c>
      <c r="F548" s="92" t="s">
        <v>306</v>
      </c>
      <c r="G548" s="92" t="s">
        <v>59</v>
      </c>
      <c r="H548" s="92" t="s">
        <v>60</v>
      </c>
      <c r="I548" s="93">
        <v>4.1699958300041695E-2</v>
      </c>
    </row>
    <row r="549" spans="1:9">
      <c r="A549" s="92" t="s">
        <v>1857</v>
      </c>
      <c r="B549" s="92" t="s">
        <v>1858</v>
      </c>
      <c r="C549" s="92" t="s">
        <v>1859</v>
      </c>
      <c r="D549" s="92" t="s">
        <v>64</v>
      </c>
      <c r="E549" s="92" t="s">
        <v>64</v>
      </c>
      <c r="F549" s="92" t="s">
        <v>65</v>
      </c>
      <c r="G549" s="92" t="s">
        <v>402</v>
      </c>
      <c r="H549" s="92" t="s">
        <v>224</v>
      </c>
      <c r="I549" s="93">
        <v>4.1699958300041695E-2</v>
      </c>
    </row>
    <row r="550" spans="1:9">
      <c r="A550" s="92" t="s">
        <v>1860</v>
      </c>
      <c r="B550" s="92" t="s">
        <v>1861</v>
      </c>
      <c r="C550" s="92" t="s">
        <v>1862</v>
      </c>
      <c r="D550" s="92" t="s">
        <v>94</v>
      </c>
      <c r="E550" s="92" t="s">
        <v>317</v>
      </c>
      <c r="F550" s="92" t="s">
        <v>317</v>
      </c>
      <c r="G550" s="92" t="s">
        <v>200</v>
      </c>
      <c r="H550" s="92" t="s">
        <v>153</v>
      </c>
      <c r="I550" s="93">
        <v>4.159995840004159E-2</v>
      </c>
    </row>
    <row r="551" spans="1:9">
      <c r="A551" s="92" t="s">
        <v>1863</v>
      </c>
      <c r="B551" s="92" t="s">
        <v>1864</v>
      </c>
      <c r="C551" s="92" t="s">
        <v>1865</v>
      </c>
      <c r="D551" s="92" t="s">
        <v>94</v>
      </c>
      <c r="E551" s="92" t="s">
        <v>317</v>
      </c>
      <c r="F551" s="92" t="s">
        <v>317</v>
      </c>
      <c r="G551" s="92" t="s">
        <v>390</v>
      </c>
      <c r="H551" s="92" t="s">
        <v>143</v>
      </c>
      <c r="I551" s="93">
        <v>4.159995840004159E-2</v>
      </c>
    </row>
    <row r="552" spans="1:9">
      <c r="A552" s="92" t="s">
        <v>1866</v>
      </c>
      <c r="B552" s="92" t="s">
        <v>1867</v>
      </c>
      <c r="C552" s="92" t="s">
        <v>1868</v>
      </c>
      <c r="D552" s="92" t="s">
        <v>76</v>
      </c>
      <c r="E552" s="92" t="s">
        <v>92</v>
      </c>
      <c r="F552" s="92" t="s">
        <v>706</v>
      </c>
      <c r="G552" s="92" t="s">
        <v>200</v>
      </c>
      <c r="H552" s="92" t="s">
        <v>153</v>
      </c>
      <c r="I552" s="93">
        <v>4.1499958500041498E-2</v>
      </c>
    </row>
    <row r="553" spans="1:9">
      <c r="A553" s="92" t="s">
        <v>1869</v>
      </c>
      <c r="B553" s="92" t="s">
        <v>1870</v>
      </c>
      <c r="C553" s="92" t="s">
        <v>1871</v>
      </c>
      <c r="D553" s="92" t="s">
        <v>56</v>
      </c>
      <c r="E553" s="92" t="s">
        <v>57</v>
      </c>
      <c r="F553" s="92" t="s">
        <v>58</v>
      </c>
      <c r="G553" s="92" t="s">
        <v>59</v>
      </c>
      <c r="H553" s="92" t="s">
        <v>60</v>
      </c>
      <c r="I553" s="93">
        <v>4.1499958500041498E-2</v>
      </c>
    </row>
    <row r="554" spans="1:9">
      <c r="A554" s="92" t="s">
        <v>1872</v>
      </c>
      <c r="B554" s="92" t="s">
        <v>1873</v>
      </c>
      <c r="C554" s="92" t="s">
        <v>1874</v>
      </c>
      <c r="D554" s="92" t="s">
        <v>88</v>
      </c>
      <c r="E554" s="92" t="s">
        <v>406</v>
      </c>
      <c r="F554" s="92" t="s">
        <v>407</v>
      </c>
      <c r="G554" s="92" t="s">
        <v>274</v>
      </c>
      <c r="H554" s="92" t="s">
        <v>143</v>
      </c>
      <c r="I554" s="93">
        <v>4.1399958600041392E-2</v>
      </c>
    </row>
    <row r="555" spans="1:9">
      <c r="A555" s="92" t="s">
        <v>1875</v>
      </c>
      <c r="B555" s="92" t="s">
        <v>1876</v>
      </c>
      <c r="C555" s="92" t="s">
        <v>1877</v>
      </c>
      <c r="D555" s="92" t="s">
        <v>94</v>
      </c>
      <c r="E555" s="92" t="s">
        <v>118</v>
      </c>
      <c r="F555" s="92" t="s">
        <v>119</v>
      </c>
      <c r="G555" s="92" t="s">
        <v>337</v>
      </c>
      <c r="H555" s="92" t="s">
        <v>176</v>
      </c>
      <c r="I555" s="93">
        <v>4.12999587000413E-2</v>
      </c>
    </row>
    <row r="556" spans="1:9">
      <c r="A556" s="92" t="s">
        <v>1878</v>
      </c>
      <c r="B556" s="92" t="s">
        <v>1879</v>
      </c>
      <c r="C556" s="92" t="s">
        <v>1880</v>
      </c>
      <c r="D556" s="92" t="s">
        <v>111</v>
      </c>
      <c r="E556" s="92" t="s">
        <v>111</v>
      </c>
      <c r="F556" s="92" t="s">
        <v>571</v>
      </c>
      <c r="G556" s="92" t="s">
        <v>59</v>
      </c>
      <c r="H556" s="92" t="s">
        <v>60</v>
      </c>
      <c r="I556" s="93">
        <v>4.12999587000413E-2</v>
      </c>
    </row>
    <row r="557" spans="1:9">
      <c r="A557" s="92" t="s">
        <v>1881</v>
      </c>
      <c r="B557" s="92" t="s">
        <v>1882</v>
      </c>
      <c r="C557" s="92" t="s">
        <v>1883</v>
      </c>
      <c r="D557" s="92" t="s">
        <v>56</v>
      </c>
      <c r="E557" s="92" t="s">
        <v>57</v>
      </c>
      <c r="F557" s="92" t="s">
        <v>767</v>
      </c>
      <c r="G557" s="92" t="s">
        <v>200</v>
      </c>
      <c r="H557" s="92" t="s">
        <v>153</v>
      </c>
      <c r="I557" s="93">
        <v>4.12999587000413E-2</v>
      </c>
    </row>
    <row r="558" spans="1:9">
      <c r="A558" s="92" t="s">
        <v>1884</v>
      </c>
      <c r="B558" s="92" t="s">
        <v>1885</v>
      </c>
      <c r="C558" s="92" t="s">
        <v>1886</v>
      </c>
      <c r="D558" s="92" t="s">
        <v>105</v>
      </c>
      <c r="E558" s="92" t="s">
        <v>297</v>
      </c>
      <c r="F558" s="92" t="s">
        <v>298</v>
      </c>
      <c r="G558" s="92" t="s">
        <v>59</v>
      </c>
      <c r="H558" s="92" t="s">
        <v>60</v>
      </c>
      <c r="I558" s="93">
        <v>4.12999587000413E-2</v>
      </c>
    </row>
    <row r="559" spans="1:9">
      <c r="A559" s="92" t="s">
        <v>1887</v>
      </c>
      <c r="B559" s="92" t="s">
        <v>1888</v>
      </c>
      <c r="C559" s="92" t="s">
        <v>1889</v>
      </c>
      <c r="D559" s="92" t="s">
        <v>64</v>
      </c>
      <c r="E559" s="92" t="s">
        <v>64</v>
      </c>
      <c r="F559" s="92" t="s">
        <v>65</v>
      </c>
      <c r="G559" s="92" t="s">
        <v>282</v>
      </c>
      <c r="H559" s="92" t="s">
        <v>158</v>
      </c>
      <c r="I559" s="93">
        <v>4.1199958800041195E-2</v>
      </c>
    </row>
    <row r="560" spans="1:9">
      <c r="A560" s="92" t="s">
        <v>1890</v>
      </c>
      <c r="B560" s="92" t="s">
        <v>1891</v>
      </c>
      <c r="C560" s="92" t="s">
        <v>1892</v>
      </c>
      <c r="D560" s="92" t="s">
        <v>64</v>
      </c>
      <c r="E560" s="92" t="s">
        <v>64</v>
      </c>
      <c r="F560" s="92" t="s">
        <v>65</v>
      </c>
      <c r="G560" s="92" t="s">
        <v>59</v>
      </c>
      <c r="H560" s="92" t="s">
        <v>60</v>
      </c>
      <c r="I560" s="93">
        <v>4.1199958800041195E-2</v>
      </c>
    </row>
    <row r="561" spans="1:9">
      <c r="A561" s="92" t="s">
        <v>1893</v>
      </c>
      <c r="B561" s="92" t="s">
        <v>1894</v>
      </c>
      <c r="C561" s="92" t="s">
        <v>1895</v>
      </c>
      <c r="D561" s="92" t="s">
        <v>105</v>
      </c>
      <c r="E561" s="92" t="s">
        <v>297</v>
      </c>
      <c r="F561" s="92" t="s">
        <v>298</v>
      </c>
      <c r="G561" s="92" t="s">
        <v>59</v>
      </c>
      <c r="H561" s="92" t="s">
        <v>60</v>
      </c>
      <c r="I561" s="93">
        <v>4.1199958800041195E-2</v>
      </c>
    </row>
    <row r="562" spans="1:9">
      <c r="A562" s="92" t="s">
        <v>1896</v>
      </c>
      <c r="B562" s="92" t="s">
        <v>1897</v>
      </c>
      <c r="C562" s="92" t="s">
        <v>1898</v>
      </c>
      <c r="D562" s="92" t="s">
        <v>56</v>
      </c>
      <c r="E562" s="92" t="s">
        <v>152</v>
      </c>
      <c r="F562" s="92" t="s">
        <v>152</v>
      </c>
      <c r="G562" s="92" t="s">
        <v>59</v>
      </c>
      <c r="H562" s="92" t="s">
        <v>60</v>
      </c>
      <c r="I562" s="93">
        <v>4.1099958900041089E-2</v>
      </c>
    </row>
    <row r="563" spans="1:9">
      <c r="A563" s="92" t="s">
        <v>1899</v>
      </c>
      <c r="B563" s="92" t="s">
        <v>1900</v>
      </c>
      <c r="C563" s="92" t="s">
        <v>1901</v>
      </c>
      <c r="D563" s="92" t="s">
        <v>100</v>
      </c>
      <c r="E563" s="92" t="s">
        <v>100</v>
      </c>
      <c r="F563" s="92" t="s">
        <v>170</v>
      </c>
      <c r="G563" s="92" t="s">
        <v>329</v>
      </c>
      <c r="H563" s="92" t="s">
        <v>166</v>
      </c>
      <c r="I563" s="93">
        <v>4.1099958900041089E-2</v>
      </c>
    </row>
    <row r="564" spans="1:9">
      <c r="A564" s="92" t="s">
        <v>1902</v>
      </c>
      <c r="B564" s="92" t="s">
        <v>1903</v>
      </c>
      <c r="C564" s="92" t="s">
        <v>1904</v>
      </c>
      <c r="D564" s="92" t="s">
        <v>80</v>
      </c>
      <c r="E564" s="92" t="s">
        <v>80</v>
      </c>
      <c r="F564" s="92" t="s">
        <v>104</v>
      </c>
      <c r="G564" s="92" t="s">
        <v>329</v>
      </c>
      <c r="H564" s="92" t="s">
        <v>166</v>
      </c>
      <c r="I564" s="93">
        <v>4.0999959000040997E-2</v>
      </c>
    </row>
    <row r="565" spans="1:9">
      <c r="A565" s="92" t="s">
        <v>1905</v>
      </c>
      <c r="B565" s="92" t="s">
        <v>1906</v>
      </c>
      <c r="C565" s="92" t="s">
        <v>1907</v>
      </c>
      <c r="D565" s="92" t="s">
        <v>56</v>
      </c>
      <c r="E565" s="92" t="s">
        <v>69</v>
      </c>
      <c r="F565" s="92" t="s">
        <v>75</v>
      </c>
      <c r="G565" s="92" t="s">
        <v>382</v>
      </c>
      <c r="H565" s="92" t="s">
        <v>210</v>
      </c>
      <c r="I565" s="93">
        <v>4.0999959000040997E-2</v>
      </c>
    </row>
    <row r="566" spans="1:9">
      <c r="A566" s="92" t="s">
        <v>1908</v>
      </c>
      <c r="B566" s="92" t="s">
        <v>1909</v>
      </c>
      <c r="C566" s="92" t="s">
        <v>1910</v>
      </c>
      <c r="D566" s="92" t="s">
        <v>71</v>
      </c>
      <c r="E566" s="92" t="s">
        <v>98</v>
      </c>
      <c r="F566" s="92" t="s">
        <v>99</v>
      </c>
      <c r="G566" s="92" t="s">
        <v>274</v>
      </c>
      <c r="H566" s="92" t="s">
        <v>143</v>
      </c>
      <c r="I566" s="93">
        <v>4.07999592000408E-2</v>
      </c>
    </row>
    <row r="567" spans="1:9">
      <c r="A567" s="92" t="s">
        <v>1911</v>
      </c>
      <c r="B567" s="92" t="s">
        <v>1912</v>
      </c>
      <c r="C567" s="92" t="s">
        <v>1913</v>
      </c>
      <c r="D567" s="92" t="s">
        <v>64</v>
      </c>
      <c r="E567" s="92" t="s">
        <v>64</v>
      </c>
      <c r="F567" s="92" t="s">
        <v>65</v>
      </c>
      <c r="G567" s="92" t="s">
        <v>282</v>
      </c>
      <c r="H567" s="92" t="s">
        <v>158</v>
      </c>
      <c r="I567" s="93">
        <v>4.0699959300040695E-2</v>
      </c>
    </row>
    <row r="568" spans="1:9">
      <c r="A568" s="92" t="s">
        <v>1914</v>
      </c>
      <c r="B568" s="92" t="s">
        <v>1915</v>
      </c>
      <c r="C568" s="92" t="s">
        <v>1916</v>
      </c>
      <c r="D568" s="92" t="s">
        <v>76</v>
      </c>
      <c r="E568" s="92" t="s">
        <v>1463</v>
      </c>
      <c r="F568" s="92" t="s">
        <v>1464</v>
      </c>
      <c r="G568" s="92" t="s">
        <v>171</v>
      </c>
      <c r="H568" s="92" t="s">
        <v>138</v>
      </c>
      <c r="I568" s="93">
        <v>4.0599959400040589E-2</v>
      </c>
    </row>
    <row r="569" spans="1:9">
      <c r="A569" s="92" t="s">
        <v>1917</v>
      </c>
      <c r="B569" s="92" t="s">
        <v>1918</v>
      </c>
      <c r="C569" s="92" t="s">
        <v>1919</v>
      </c>
      <c r="D569" s="92" t="s">
        <v>100</v>
      </c>
      <c r="E569" s="92" t="s">
        <v>100</v>
      </c>
      <c r="F569" s="92" t="s">
        <v>287</v>
      </c>
      <c r="G569" s="92" t="s">
        <v>329</v>
      </c>
      <c r="H569" s="92" t="s">
        <v>166</v>
      </c>
      <c r="I569" s="93">
        <v>4.0599959400040589E-2</v>
      </c>
    </row>
    <row r="570" spans="1:9">
      <c r="A570" s="92" t="s">
        <v>1920</v>
      </c>
      <c r="B570" s="92" t="s">
        <v>1921</v>
      </c>
      <c r="C570" s="92" t="s">
        <v>1922</v>
      </c>
      <c r="D570" s="92" t="s">
        <v>88</v>
      </c>
      <c r="E570" s="92" t="s">
        <v>406</v>
      </c>
      <c r="F570" s="92" t="s">
        <v>602</v>
      </c>
      <c r="G570" s="92" t="s">
        <v>59</v>
      </c>
      <c r="H570" s="92" t="s">
        <v>60</v>
      </c>
      <c r="I570" s="93">
        <v>4.0599959400040589E-2</v>
      </c>
    </row>
    <row r="571" spans="1:9">
      <c r="A571" s="92" t="s">
        <v>1923</v>
      </c>
      <c r="B571" s="92" t="s">
        <v>1924</v>
      </c>
      <c r="C571" s="92" t="s">
        <v>1925</v>
      </c>
      <c r="D571" s="92" t="s">
        <v>94</v>
      </c>
      <c r="E571" s="92" t="s">
        <v>118</v>
      </c>
      <c r="F571" s="92" t="s">
        <v>119</v>
      </c>
      <c r="G571" s="92" t="s">
        <v>408</v>
      </c>
      <c r="H571" s="92" t="s">
        <v>228</v>
      </c>
      <c r="I571" s="93">
        <v>4.0499959500040497E-2</v>
      </c>
    </row>
    <row r="572" spans="1:9">
      <c r="A572" s="92" t="s">
        <v>1926</v>
      </c>
      <c r="B572" s="92" t="s">
        <v>1927</v>
      </c>
      <c r="C572" s="92" t="s">
        <v>1928</v>
      </c>
      <c r="D572" s="92" t="s">
        <v>56</v>
      </c>
      <c r="E572" s="92" t="s">
        <v>57</v>
      </c>
      <c r="F572" s="92" t="s">
        <v>498</v>
      </c>
      <c r="G572" s="92" t="s">
        <v>59</v>
      </c>
      <c r="H572" s="92" t="s">
        <v>60</v>
      </c>
      <c r="I572" s="93">
        <v>4.0499959500040497E-2</v>
      </c>
    </row>
    <row r="573" spans="1:9">
      <c r="A573" s="92" t="s">
        <v>1929</v>
      </c>
      <c r="B573" s="92" t="s">
        <v>1930</v>
      </c>
      <c r="C573" s="92" t="s">
        <v>1931</v>
      </c>
      <c r="D573" s="92" t="s">
        <v>100</v>
      </c>
      <c r="E573" s="92" t="s">
        <v>100</v>
      </c>
      <c r="F573" s="92" t="s">
        <v>170</v>
      </c>
      <c r="G573" s="92" t="s">
        <v>378</v>
      </c>
      <c r="H573" s="92" t="s">
        <v>205</v>
      </c>
      <c r="I573" s="93">
        <v>4.0399959600040392E-2</v>
      </c>
    </row>
    <row r="574" spans="1:9">
      <c r="A574" s="92" t="s">
        <v>1932</v>
      </c>
      <c r="B574" s="92" t="s">
        <v>1933</v>
      </c>
      <c r="C574" s="92" t="s">
        <v>1934</v>
      </c>
      <c r="D574" s="92" t="s">
        <v>64</v>
      </c>
      <c r="E574" s="92" t="s">
        <v>64</v>
      </c>
      <c r="F574" s="92" t="s">
        <v>65</v>
      </c>
      <c r="G574" s="92" t="s">
        <v>59</v>
      </c>
      <c r="H574" s="92" t="s">
        <v>60</v>
      </c>
      <c r="I574" s="93">
        <v>4.0399959600040392E-2</v>
      </c>
    </row>
    <row r="575" spans="1:9">
      <c r="A575" s="92" t="s">
        <v>1935</v>
      </c>
      <c r="B575" s="92" t="s">
        <v>1936</v>
      </c>
      <c r="C575" s="92" t="s">
        <v>1937</v>
      </c>
      <c r="D575" s="92" t="s">
        <v>64</v>
      </c>
      <c r="E575" s="92" t="s">
        <v>64</v>
      </c>
      <c r="F575" s="92" t="s">
        <v>65</v>
      </c>
      <c r="G575" s="92" t="s">
        <v>59</v>
      </c>
      <c r="H575" s="92" t="s">
        <v>60</v>
      </c>
      <c r="I575" s="93">
        <v>4.02999597000403E-2</v>
      </c>
    </row>
    <row r="576" spans="1:9">
      <c r="A576" s="92" t="s">
        <v>1938</v>
      </c>
      <c r="B576" s="92" t="s">
        <v>1939</v>
      </c>
      <c r="C576" s="92" t="s">
        <v>1940</v>
      </c>
      <c r="D576" s="92" t="s">
        <v>94</v>
      </c>
      <c r="E576" s="92" t="s">
        <v>615</v>
      </c>
      <c r="F576" s="92" t="s">
        <v>616</v>
      </c>
      <c r="G576" s="92" t="s">
        <v>59</v>
      </c>
      <c r="H576" s="92" t="s">
        <v>60</v>
      </c>
      <c r="I576" s="93">
        <v>4.0099959900040089E-2</v>
      </c>
    </row>
    <row r="577" spans="1:9">
      <c r="A577" s="92" t="s">
        <v>1941</v>
      </c>
      <c r="B577" s="92" t="s">
        <v>1942</v>
      </c>
      <c r="C577" s="92" t="s">
        <v>1943</v>
      </c>
      <c r="D577" s="92" t="s">
        <v>76</v>
      </c>
      <c r="E577" s="92" t="s">
        <v>92</v>
      </c>
      <c r="F577" s="92" t="s">
        <v>306</v>
      </c>
      <c r="G577" s="92" t="s">
        <v>200</v>
      </c>
      <c r="H577" s="92" t="s">
        <v>153</v>
      </c>
      <c r="I577" s="93">
        <v>4.0099959900040089E-2</v>
      </c>
    </row>
    <row r="578" spans="1:9">
      <c r="A578" s="92" t="s">
        <v>1944</v>
      </c>
      <c r="B578" s="92" t="s">
        <v>1945</v>
      </c>
      <c r="C578" s="92" t="s">
        <v>1946</v>
      </c>
      <c r="D578" s="92" t="s">
        <v>76</v>
      </c>
      <c r="E578" s="92" t="s">
        <v>92</v>
      </c>
      <c r="F578" s="92" t="s">
        <v>538</v>
      </c>
      <c r="G578" s="92" t="s">
        <v>59</v>
      </c>
      <c r="H578" s="92" t="s">
        <v>60</v>
      </c>
      <c r="I578" s="93">
        <v>4.0099959900040089E-2</v>
      </c>
    </row>
    <row r="579" spans="1:9">
      <c r="A579" s="92" t="s">
        <v>1947</v>
      </c>
      <c r="B579" s="92" t="s">
        <v>1948</v>
      </c>
      <c r="C579" s="92" t="s">
        <v>1949</v>
      </c>
      <c r="D579" s="92" t="s">
        <v>94</v>
      </c>
      <c r="E579" s="92" t="s">
        <v>317</v>
      </c>
      <c r="F579" s="92" t="s">
        <v>317</v>
      </c>
      <c r="G579" s="92" t="s">
        <v>171</v>
      </c>
      <c r="H579" s="92" t="s">
        <v>138</v>
      </c>
      <c r="I579" s="93">
        <v>3.97999602000398E-2</v>
      </c>
    </row>
    <row r="580" spans="1:9">
      <c r="A580" s="92" t="s">
        <v>1950</v>
      </c>
      <c r="B580" s="92" t="s">
        <v>1951</v>
      </c>
      <c r="C580" s="92" t="s">
        <v>1952</v>
      </c>
      <c r="D580" s="92" t="s">
        <v>88</v>
      </c>
      <c r="E580" s="92" t="s">
        <v>406</v>
      </c>
      <c r="F580" s="92" t="s">
        <v>602</v>
      </c>
      <c r="G580" s="92" t="s">
        <v>86</v>
      </c>
      <c r="H580" s="92" t="s">
        <v>87</v>
      </c>
      <c r="I580" s="93">
        <v>3.97999602000398E-2</v>
      </c>
    </row>
    <row r="581" spans="1:9">
      <c r="A581" s="92" t="s">
        <v>1953</v>
      </c>
      <c r="B581" s="92" t="s">
        <v>1954</v>
      </c>
      <c r="C581" s="92" t="s">
        <v>1955</v>
      </c>
      <c r="D581" s="92" t="s">
        <v>100</v>
      </c>
      <c r="E581" s="92" t="s">
        <v>100</v>
      </c>
      <c r="F581" s="92" t="s">
        <v>170</v>
      </c>
      <c r="G581" s="92" t="s">
        <v>378</v>
      </c>
      <c r="H581" s="92" t="s">
        <v>205</v>
      </c>
      <c r="I581" s="93">
        <v>3.9699960300039694E-2</v>
      </c>
    </row>
    <row r="582" spans="1:9">
      <c r="A582" s="92" t="s">
        <v>1956</v>
      </c>
      <c r="B582" s="92" t="s">
        <v>1957</v>
      </c>
      <c r="C582" s="92" t="s">
        <v>1958</v>
      </c>
      <c r="D582" s="92" t="s">
        <v>94</v>
      </c>
      <c r="E582" s="92" t="s">
        <v>317</v>
      </c>
      <c r="F582" s="92" t="s">
        <v>317</v>
      </c>
      <c r="G582" s="92" t="s">
        <v>120</v>
      </c>
      <c r="H582" s="92" t="s">
        <v>121</v>
      </c>
      <c r="I582" s="93">
        <v>3.9699960300039694E-2</v>
      </c>
    </row>
    <row r="583" spans="1:9">
      <c r="A583" s="92" t="s">
        <v>1959</v>
      </c>
      <c r="B583" s="92" t="s">
        <v>1960</v>
      </c>
      <c r="C583" s="92" t="s">
        <v>1961</v>
      </c>
      <c r="D583" s="92" t="s">
        <v>71</v>
      </c>
      <c r="E583" s="92" t="s">
        <v>84</v>
      </c>
      <c r="F583" s="92" t="s">
        <v>85</v>
      </c>
      <c r="G583" s="92" t="s">
        <v>59</v>
      </c>
      <c r="H583" s="92" t="s">
        <v>60</v>
      </c>
      <c r="I583" s="93">
        <v>3.9699960300039694E-2</v>
      </c>
    </row>
    <row r="584" spans="1:9">
      <c r="A584" s="92" t="s">
        <v>1962</v>
      </c>
      <c r="B584" s="92" t="s">
        <v>1963</v>
      </c>
      <c r="C584" s="92" t="s">
        <v>1964</v>
      </c>
      <c r="D584" s="92" t="s">
        <v>100</v>
      </c>
      <c r="E584" s="92" t="s">
        <v>100</v>
      </c>
      <c r="F584" s="92" t="s">
        <v>287</v>
      </c>
      <c r="G584" s="92" t="s">
        <v>321</v>
      </c>
      <c r="H584" s="92" t="s">
        <v>162</v>
      </c>
      <c r="I584" s="93">
        <v>3.9699960300039694E-2</v>
      </c>
    </row>
    <row r="585" spans="1:9">
      <c r="A585" s="92" t="s">
        <v>1965</v>
      </c>
      <c r="B585" s="92" t="s">
        <v>1966</v>
      </c>
      <c r="C585" s="92" t="s">
        <v>1967</v>
      </c>
      <c r="D585" s="92" t="s">
        <v>111</v>
      </c>
      <c r="E585" s="92" t="s">
        <v>111</v>
      </c>
      <c r="F585" s="92" t="s">
        <v>1853</v>
      </c>
      <c r="G585" s="92" t="s">
        <v>200</v>
      </c>
      <c r="H585" s="92" t="s">
        <v>153</v>
      </c>
      <c r="I585" s="93">
        <v>3.9499960500039497E-2</v>
      </c>
    </row>
    <row r="586" spans="1:9">
      <c r="A586" s="92" t="s">
        <v>1968</v>
      </c>
      <c r="B586" s="92" t="s">
        <v>1969</v>
      </c>
      <c r="C586" s="92" t="s">
        <v>1970</v>
      </c>
      <c r="D586" s="92" t="s">
        <v>56</v>
      </c>
      <c r="E586" s="92" t="s">
        <v>57</v>
      </c>
      <c r="F586" s="92" t="s">
        <v>214</v>
      </c>
      <c r="G586" s="92" t="s">
        <v>59</v>
      </c>
      <c r="H586" s="92" t="s">
        <v>60</v>
      </c>
      <c r="I586" s="93">
        <v>3.9399960600039391E-2</v>
      </c>
    </row>
    <row r="587" spans="1:9">
      <c r="A587" s="92" t="s">
        <v>1971</v>
      </c>
      <c r="B587" s="92" t="s">
        <v>1972</v>
      </c>
      <c r="C587" s="92" t="s">
        <v>1973</v>
      </c>
      <c r="D587" s="92" t="s">
        <v>94</v>
      </c>
      <c r="E587" s="92" t="s">
        <v>615</v>
      </c>
      <c r="F587" s="92" t="s">
        <v>616</v>
      </c>
      <c r="G587" s="92" t="s">
        <v>59</v>
      </c>
      <c r="H587" s="92" t="s">
        <v>60</v>
      </c>
      <c r="I587" s="93">
        <v>3.9399960600039391E-2</v>
      </c>
    </row>
    <row r="588" spans="1:9">
      <c r="A588" s="92" t="s">
        <v>1974</v>
      </c>
      <c r="B588" s="92" t="s">
        <v>1975</v>
      </c>
      <c r="C588" s="92" t="s">
        <v>1976</v>
      </c>
      <c r="D588" s="92" t="s">
        <v>56</v>
      </c>
      <c r="E588" s="92" t="s">
        <v>69</v>
      </c>
      <c r="F588" s="92" t="s">
        <v>75</v>
      </c>
      <c r="G588" s="92" t="s">
        <v>59</v>
      </c>
      <c r="H588" s="92" t="s">
        <v>60</v>
      </c>
      <c r="I588" s="93">
        <v>3.9299960700039299E-2</v>
      </c>
    </row>
    <row r="589" spans="1:9">
      <c r="A589" s="92" t="s">
        <v>1977</v>
      </c>
      <c r="B589" s="92" t="s">
        <v>1978</v>
      </c>
      <c r="C589" s="92" t="s">
        <v>1979</v>
      </c>
      <c r="D589" s="92" t="s">
        <v>94</v>
      </c>
      <c r="E589" s="92" t="s">
        <v>615</v>
      </c>
      <c r="F589" s="92" t="s">
        <v>616</v>
      </c>
      <c r="G589" s="92" t="s">
        <v>59</v>
      </c>
      <c r="H589" s="92" t="s">
        <v>60</v>
      </c>
      <c r="I589" s="93">
        <v>3.9099960900039095E-2</v>
      </c>
    </row>
    <row r="590" spans="1:9">
      <c r="A590" s="92" t="s">
        <v>1980</v>
      </c>
      <c r="B590" s="92" t="s">
        <v>1981</v>
      </c>
      <c r="C590" s="92" t="s">
        <v>1982</v>
      </c>
      <c r="D590" s="92" t="s">
        <v>94</v>
      </c>
      <c r="E590" s="92" t="s">
        <v>133</v>
      </c>
      <c r="F590" s="92" t="s">
        <v>467</v>
      </c>
      <c r="G590" s="92" t="s">
        <v>59</v>
      </c>
      <c r="H590" s="92" t="s">
        <v>60</v>
      </c>
      <c r="I590" s="93">
        <v>3.9099960900039095E-2</v>
      </c>
    </row>
    <row r="591" spans="1:9">
      <c r="A591" s="92" t="s">
        <v>1983</v>
      </c>
      <c r="B591" s="92" t="s">
        <v>1984</v>
      </c>
      <c r="C591" s="92" t="s">
        <v>1985</v>
      </c>
      <c r="D591" s="92" t="s">
        <v>105</v>
      </c>
      <c r="E591" s="92" t="s">
        <v>557</v>
      </c>
      <c r="F591" s="92" t="s">
        <v>1986</v>
      </c>
      <c r="G591" s="92" t="s">
        <v>59</v>
      </c>
      <c r="H591" s="92" t="s">
        <v>60</v>
      </c>
      <c r="I591" s="93">
        <v>3.8999961000038996E-2</v>
      </c>
    </row>
    <row r="592" spans="1:9">
      <c r="A592" s="92" t="s">
        <v>1987</v>
      </c>
      <c r="B592" s="92" t="s">
        <v>1988</v>
      </c>
      <c r="C592" s="92" t="s">
        <v>1989</v>
      </c>
      <c r="D592" s="92" t="s">
        <v>76</v>
      </c>
      <c r="E592" s="92" t="s">
        <v>92</v>
      </c>
      <c r="F592" s="92" t="s">
        <v>706</v>
      </c>
      <c r="G592" s="92" t="s">
        <v>120</v>
      </c>
      <c r="H592" s="92" t="s">
        <v>121</v>
      </c>
      <c r="I592" s="93">
        <v>3.8899961100038891E-2</v>
      </c>
    </row>
    <row r="593" spans="1:9">
      <c r="A593" s="92" t="s">
        <v>1990</v>
      </c>
      <c r="B593" s="92" t="s">
        <v>1991</v>
      </c>
      <c r="C593" s="92" t="s">
        <v>1992</v>
      </c>
      <c r="D593" s="92" t="s">
        <v>111</v>
      </c>
      <c r="E593" s="92" t="s">
        <v>111</v>
      </c>
      <c r="F593" s="92" t="s">
        <v>571</v>
      </c>
      <c r="G593" s="92" t="s">
        <v>390</v>
      </c>
      <c r="H593" s="92" t="s">
        <v>143</v>
      </c>
      <c r="I593" s="93">
        <v>3.8799961200038799E-2</v>
      </c>
    </row>
    <row r="594" spans="1:9">
      <c r="A594" s="92" t="s">
        <v>1993</v>
      </c>
      <c r="B594" s="92" t="s">
        <v>1994</v>
      </c>
      <c r="C594" s="92" t="s">
        <v>1995</v>
      </c>
      <c r="D594" s="92" t="s">
        <v>56</v>
      </c>
      <c r="E594" s="92" t="s">
        <v>152</v>
      </c>
      <c r="F594" s="92" t="s">
        <v>152</v>
      </c>
      <c r="G594" s="92" t="s">
        <v>274</v>
      </c>
      <c r="H594" s="92" t="s">
        <v>143</v>
      </c>
      <c r="I594" s="93">
        <v>3.8699961300038693E-2</v>
      </c>
    </row>
    <row r="595" spans="1:9">
      <c r="A595" s="92" t="s">
        <v>1996</v>
      </c>
      <c r="B595" s="92" t="s">
        <v>1997</v>
      </c>
      <c r="C595" s="92" t="s">
        <v>1998</v>
      </c>
      <c r="D595" s="92" t="s">
        <v>105</v>
      </c>
      <c r="E595" s="92" t="s">
        <v>297</v>
      </c>
      <c r="F595" s="92" t="s">
        <v>298</v>
      </c>
      <c r="G595" s="92" t="s">
        <v>200</v>
      </c>
      <c r="H595" s="92" t="s">
        <v>153</v>
      </c>
      <c r="I595" s="93">
        <v>3.8599961400038595E-2</v>
      </c>
    </row>
    <row r="596" spans="1:9">
      <c r="A596" s="92" t="s">
        <v>1999</v>
      </c>
      <c r="B596" s="92" t="s">
        <v>2000</v>
      </c>
      <c r="C596" s="92" t="s">
        <v>2001</v>
      </c>
      <c r="D596" s="92" t="s">
        <v>105</v>
      </c>
      <c r="E596" s="92" t="s">
        <v>198</v>
      </c>
      <c r="F596" s="92" t="s">
        <v>199</v>
      </c>
      <c r="G596" s="92" t="s">
        <v>59</v>
      </c>
      <c r="H596" s="92" t="s">
        <v>60</v>
      </c>
      <c r="I596" s="93">
        <v>3.8599961400038595E-2</v>
      </c>
    </row>
    <row r="597" spans="1:9">
      <c r="A597" s="92" t="s">
        <v>2002</v>
      </c>
      <c r="B597" s="92" t="s">
        <v>2003</v>
      </c>
      <c r="C597" s="92" t="s">
        <v>2004</v>
      </c>
      <c r="D597" s="92" t="s">
        <v>56</v>
      </c>
      <c r="E597" s="92" t="s">
        <v>57</v>
      </c>
      <c r="F597" s="92" t="s">
        <v>58</v>
      </c>
      <c r="G597" s="92" t="s">
        <v>59</v>
      </c>
      <c r="H597" s="92" t="s">
        <v>60</v>
      </c>
      <c r="I597" s="93">
        <v>3.8599961400038595E-2</v>
      </c>
    </row>
    <row r="598" spans="1:9">
      <c r="A598" s="92" t="s">
        <v>2005</v>
      </c>
      <c r="B598" s="92" t="s">
        <v>2006</v>
      </c>
      <c r="C598" s="92" t="s">
        <v>2007</v>
      </c>
      <c r="D598" s="92" t="s">
        <v>105</v>
      </c>
      <c r="E598" s="92" t="s">
        <v>302</v>
      </c>
      <c r="F598" s="92" t="s">
        <v>302</v>
      </c>
      <c r="G598" s="92" t="s">
        <v>282</v>
      </c>
      <c r="H598" s="92" t="s">
        <v>158</v>
      </c>
      <c r="I598" s="93">
        <v>3.8499961500038496E-2</v>
      </c>
    </row>
    <row r="599" spans="1:9">
      <c r="A599" s="92" t="s">
        <v>2008</v>
      </c>
      <c r="B599" s="92" t="s">
        <v>2009</v>
      </c>
      <c r="C599" s="92" t="s">
        <v>2010</v>
      </c>
      <c r="D599" s="92" t="s">
        <v>100</v>
      </c>
      <c r="E599" s="92" t="s">
        <v>100</v>
      </c>
      <c r="F599" s="92" t="s">
        <v>170</v>
      </c>
      <c r="G599" s="92" t="s">
        <v>282</v>
      </c>
      <c r="H599" s="92" t="s">
        <v>158</v>
      </c>
      <c r="I599" s="93">
        <v>3.839996160003839E-2</v>
      </c>
    </row>
    <row r="600" spans="1:9">
      <c r="A600" s="92" t="s">
        <v>2011</v>
      </c>
      <c r="B600" s="92" t="s">
        <v>2012</v>
      </c>
      <c r="C600" s="92" t="s">
        <v>2013</v>
      </c>
      <c r="D600" s="92" t="s">
        <v>56</v>
      </c>
      <c r="E600" s="92" t="s">
        <v>69</v>
      </c>
      <c r="F600" s="92" t="s">
        <v>75</v>
      </c>
      <c r="G600" s="92" t="s">
        <v>59</v>
      </c>
      <c r="H600" s="92" t="s">
        <v>60</v>
      </c>
      <c r="I600" s="93">
        <v>3.839996160003839E-2</v>
      </c>
    </row>
    <row r="601" spans="1:9">
      <c r="A601" s="92" t="s">
        <v>2014</v>
      </c>
      <c r="B601" s="92" t="s">
        <v>2015</v>
      </c>
      <c r="C601" s="92" t="s">
        <v>2016</v>
      </c>
      <c r="D601" s="92" t="s">
        <v>56</v>
      </c>
      <c r="E601" s="92" t="s">
        <v>57</v>
      </c>
      <c r="F601" s="92" t="s">
        <v>767</v>
      </c>
      <c r="G601" s="92" t="s">
        <v>200</v>
      </c>
      <c r="H601" s="92" t="s">
        <v>153</v>
      </c>
      <c r="I601" s="93">
        <v>3.8299961700038299E-2</v>
      </c>
    </row>
    <row r="602" spans="1:9">
      <c r="A602" s="92" t="s">
        <v>2017</v>
      </c>
      <c r="B602" s="92" t="s">
        <v>2018</v>
      </c>
      <c r="C602" s="92" t="s">
        <v>2019</v>
      </c>
      <c r="D602" s="92" t="s">
        <v>76</v>
      </c>
      <c r="E602" s="92" t="s">
        <v>441</v>
      </c>
      <c r="F602" s="92" t="s">
        <v>442</v>
      </c>
      <c r="G602" s="92" t="s">
        <v>59</v>
      </c>
      <c r="H602" s="92" t="s">
        <v>60</v>
      </c>
      <c r="I602" s="93">
        <v>3.8199961800038193E-2</v>
      </c>
    </row>
    <row r="603" spans="1:9">
      <c r="A603" s="92" t="s">
        <v>2020</v>
      </c>
      <c r="B603" s="92" t="s">
        <v>2021</v>
      </c>
      <c r="C603" s="92" t="s">
        <v>2022</v>
      </c>
      <c r="D603" s="92" t="s">
        <v>56</v>
      </c>
      <c r="E603" s="92" t="s">
        <v>69</v>
      </c>
      <c r="F603" s="92" t="s">
        <v>70</v>
      </c>
      <c r="G603" s="92" t="s">
        <v>59</v>
      </c>
      <c r="H603" s="92" t="s">
        <v>60</v>
      </c>
      <c r="I603" s="93">
        <v>3.8199961800038193E-2</v>
      </c>
    </row>
    <row r="604" spans="1:9">
      <c r="A604" s="92" t="s">
        <v>2023</v>
      </c>
      <c r="B604" s="92" t="s">
        <v>2024</v>
      </c>
      <c r="C604" s="92" t="s">
        <v>2025</v>
      </c>
      <c r="D604" s="92" t="s">
        <v>71</v>
      </c>
      <c r="E604" s="92" t="s">
        <v>84</v>
      </c>
      <c r="F604" s="92" t="s">
        <v>85</v>
      </c>
      <c r="G604" s="92" t="s">
        <v>59</v>
      </c>
      <c r="H604" s="92" t="s">
        <v>60</v>
      </c>
      <c r="I604" s="93">
        <v>3.8099961900038094E-2</v>
      </c>
    </row>
    <row r="605" spans="1:9">
      <c r="A605" s="92" t="s">
        <v>2026</v>
      </c>
      <c r="B605" s="92" t="s">
        <v>2027</v>
      </c>
      <c r="C605" s="92" t="s">
        <v>2028</v>
      </c>
      <c r="D605" s="92" t="s">
        <v>64</v>
      </c>
      <c r="E605" s="92" t="s">
        <v>64</v>
      </c>
      <c r="F605" s="92" t="s">
        <v>223</v>
      </c>
      <c r="G605" s="92" t="s">
        <v>180</v>
      </c>
      <c r="H605" s="92" t="s">
        <v>143</v>
      </c>
      <c r="I605" s="93">
        <v>3.8099961900038094E-2</v>
      </c>
    </row>
    <row r="606" spans="1:9">
      <c r="A606" s="92" t="s">
        <v>2029</v>
      </c>
      <c r="B606" s="92" t="s">
        <v>2030</v>
      </c>
      <c r="C606" s="92" t="s">
        <v>2031</v>
      </c>
      <c r="D606" s="92" t="s">
        <v>80</v>
      </c>
      <c r="E606" s="92" t="s">
        <v>80</v>
      </c>
      <c r="F606" s="92" t="s">
        <v>104</v>
      </c>
      <c r="G606" s="92" t="s">
        <v>345</v>
      </c>
      <c r="H606" s="92" t="s">
        <v>143</v>
      </c>
      <c r="I606" s="93">
        <v>3.8099961900038094E-2</v>
      </c>
    </row>
    <row r="607" spans="1:9">
      <c r="A607" s="92" t="s">
        <v>2032</v>
      </c>
      <c r="B607" s="92" t="s">
        <v>2033</v>
      </c>
      <c r="C607" s="92" t="s">
        <v>2034</v>
      </c>
      <c r="D607" s="92" t="s">
        <v>94</v>
      </c>
      <c r="E607" s="92" t="s">
        <v>118</v>
      </c>
      <c r="F607" s="92" t="s">
        <v>119</v>
      </c>
      <c r="G607" s="92" t="s">
        <v>200</v>
      </c>
      <c r="H607" s="92" t="s">
        <v>153</v>
      </c>
      <c r="I607" s="93">
        <v>3.7999962000037996E-2</v>
      </c>
    </row>
    <row r="608" spans="1:9">
      <c r="A608" s="92" t="s">
        <v>2035</v>
      </c>
      <c r="B608" s="92" t="s">
        <v>2036</v>
      </c>
      <c r="C608" s="92" t="s">
        <v>2037</v>
      </c>
      <c r="D608" s="92" t="s">
        <v>100</v>
      </c>
      <c r="E608" s="92" t="s">
        <v>100</v>
      </c>
      <c r="F608" s="92" t="s">
        <v>170</v>
      </c>
      <c r="G608" s="92" t="s">
        <v>59</v>
      </c>
      <c r="H608" s="92" t="s">
        <v>60</v>
      </c>
      <c r="I608" s="93">
        <v>3.7899962100037897E-2</v>
      </c>
    </row>
    <row r="609" spans="1:9">
      <c r="A609" s="92" t="s">
        <v>2038</v>
      </c>
      <c r="B609" s="92" t="s">
        <v>2039</v>
      </c>
      <c r="C609" s="92" t="s">
        <v>2040</v>
      </c>
      <c r="D609" s="92" t="s">
        <v>105</v>
      </c>
      <c r="E609" s="92" t="s">
        <v>297</v>
      </c>
      <c r="F609" s="92" t="s">
        <v>675</v>
      </c>
      <c r="G609" s="92" t="s">
        <v>59</v>
      </c>
      <c r="H609" s="92" t="s">
        <v>60</v>
      </c>
      <c r="I609" s="93">
        <v>3.7799962200037798E-2</v>
      </c>
    </row>
    <row r="610" spans="1:9">
      <c r="A610" s="92" t="s">
        <v>2041</v>
      </c>
      <c r="B610" s="92" t="s">
        <v>2042</v>
      </c>
      <c r="C610" s="92" t="s">
        <v>2043</v>
      </c>
      <c r="D610" s="92" t="s">
        <v>64</v>
      </c>
      <c r="E610" s="92" t="s">
        <v>64</v>
      </c>
      <c r="F610" s="92" t="s">
        <v>65</v>
      </c>
      <c r="G610" s="92" t="s">
        <v>282</v>
      </c>
      <c r="H610" s="92" t="s">
        <v>158</v>
      </c>
      <c r="I610" s="93">
        <v>3.7799962200037798E-2</v>
      </c>
    </row>
    <row r="611" spans="1:9">
      <c r="A611" s="92" t="s">
        <v>2044</v>
      </c>
      <c r="B611" s="92" t="s">
        <v>2045</v>
      </c>
      <c r="C611" s="92" t="s">
        <v>2046</v>
      </c>
      <c r="D611" s="92" t="s">
        <v>105</v>
      </c>
      <c r="E611" s="92" t="s">
        <v>297</v>
      </c>
      <c r="F611" s="92" t="s">
        <v>349</v>
      </c>
      <c r="G611" s="92" t="s">
        <v>59</v>
      </c>
      <c r="H611" s="92" t="s">
        <v>60</v>
      </c>
      <c r="I611" s="93">
        <v>3.7699962300037693E-2</v>
      </c>
    </row>
    <row r="612" spans="1:9">
      <c r="A612" s="92" t="s">
        <v>2047</v>
      </c>
      <c r="B612" s="92" t="s">
        <v>2048</v>
      </c>
      <c r="C612" s="92" t="s">
        <v>2049</v>
      </c>
      <c r="D612" s="92" t="s">
        <v>105</v>
      </c>
      <c r="E612" s="92" t="s">
        <v>297</v>
      </c>
      <c r="F612" s="92" t="s">
        <v>298</v>
      </c>
      <c r="G612" s="92" t="s">
        <v>120</v>
      </c>
      <c r="H612" s="92" t="s">
        <v>121</v>
      </c>
      <c r="I612" s="93">
        <v>3.7599962400037594E-2</v>
      </c>
    </row>
    <row r="613" spans="1:9">
      <c r="A613" s="92" t="s">
        <v>2050</v>
      </c>
      <c r="B613" s="92" t="s">
        <v>2051</v>
      </c>
      <c r="C613" s="92" t="s">
        <v>2052</v>
      </c>
      <c r="D613" s="92" t="s">
        <v>94</v>
      </c>
      <c r="E613" s="92" t="s">
        <v>118</v>
      </c>
      <c r="F613" s="92" t="s">
        <v>119</v>
      </c>
      <c r="G613" s="92" t="s">
        <v>374</v>
      </c>
      <c r="H613" s="92" t="s">
        <v>172</v>
      </c>
      <c r="I613" s="93">
        <v>3.7499962500037495E-2</v>
      </c>
    </row>
    <row r="614" spans="1:9">
      <c r="A614" s="92" t="s">
        <v>2053</v>
      </c>
      <c r="B614" s="92" t="s">
        <v>2054</v>
      </c>
      <c r="C614" s="92" t="s">
        <v>2055</v>
      </c>
      <c r="D614" s="92" t="s">
        <v>100</v>
      </c>
      <c r="E614" s="92" t="s">
        <v>100</v>
      </c>
      <c r="F614" s="92" t="s">
        <v>287</v>
      </c>
      <c r="G614" s="92" t="s">
        <v>171</v>
      </c>
      <c r="H614" s="92" t="s">
        <v>138</v>
      </c>
      <c r="I614" s="93">
        <v>3.7499962500037495E-2</v>
      </c>
    </row>
    <row r="615" spans="1:9">
      <c r="A615" s="92" t="s">
        <v>2056</v>
      </c>
      <c r="B615" s="92" t="s">
        <v>2057</v>
      </c>
      <c r="C615" s="92" t="s">
        <v>2058</v>
      </c>
      <c r="D615" s="92" t="s">
        <v>105</v>
      </c>
      <c r="E615" s="92" t="s">
        <v>557</v>
      </c>
      <c r="F615" s="92" t="s">
        <v>558</v>
      </c>
      <c r="G615" s="92" t="s">
        <v>59</v>
      </c>
      <c r="H615" s="92" t="s">
        <v>60</v>
      </c>
      <c r="I615" s="93">
        <v>3.7499962500037495E-2</v>
      </c>
    </row>
    <row r="616" spans="1:9">
      <c r="A616" s="92" t="s">
        <v>2059</v>
      </c>
      <c r="B616" s="92" t="s">
        <v>2060</v>
      </c>
      <c r="C616" s="92" t="s">
        <v>2061</v>
      </c>
      <c r="D616" s="92" t="s">
        <v>105</v>
      </c>
      <c r="E616" s="92" t="s">
        <v>302</v>
      </c>
      <c r="F616" s="92" t="s">
        <v>302</v>
      </c>
      <c r="G616" s="92" t="s">
        <v>120</v>
      </c>
      <c r="H616" s="92" t="s">
        <v>121</v>
      </c>
      <c r="I616" s="93">
        <v>3.7499962500037495E-2</v>
      </c>
    </row>
    <row r="617" spans="1:9">
      <c r="A617" s="92" t="s">
        <v>2062</v>
      </c>
      <c r="B617" s="92" t="s">
        <v>2063</v>
      </c>
      <c r="C617" s="92" t="s">
        <v>2064</v>
      </c>
      <c r="D617" s="92" t="s">
        <v>76</v>
      </c>
      <c r="E617" s="92" t="s">
        <v>441</v>
      </c>
      <c r="F617" s="92" t="s">
        <v>2065</v>
      </c>
      <c r="G617" s="92" t="s">
        <v>337</v>
      </c>
      <c r="H617" s="92" t="s">
        <v>176</v>
      </c>
      <c r="I617" s="93">
        <v>3.7399962600037397E-2</v>
      </c>
    </row>
    <row r="618" spans="1:9">
      <c r="A618" s="92" t="s">
        <v>2066</v>
      </c>
      <c r="B618" s="92" t="s">
        <v>2067</v>
      </c>
      <c r="C618" s="92" t="s">
        <v>2068</v>
      </c>
      <c r="D618" s="92" t="s">
        <v>80</v>
      </c>
      <c r="E618" s="92" t="s">
        <v>80</v>
      </c>
      <c r="F618" s="92" t="s">
        <v>104</v>
      </c>
      <c r="G618" s="92" t="s">
        <v>333</v>
      </c>
      <c r="H618" s="92" t="s">
        <v>172</v>
      </c>
      <c r="I618" s="93">
        <v>3.7299962700037298E-2</v>
      </c>
    </row>
    <row r="619" spans="1:9">
      <c r="A619" s="92" t="s">
        <v>2069</v>
      </c>
      <c r="B619" s="92" t="s">
        <v>2070</v>
      </c>
      <c r="C619" s="92" t="s">
        <v>2071</v>
      </c>
      <c r="D619" s="92" t="s">
        <v>56</v>
      </c>
      <c r="E619" s="92" t="s">
        <v>152</v>
      </c>
      <c r="F619" s="92" t="s">
        <v>152</v>
      </c>
      <c r="G619" s="92" t="s">
        <v>329</v>
      </c>
      <c r="H619" s="92" t="s">
        <v>166</v>
      </c>
      <c r="I619" s="93">
        <v>3.7299962700037298E-2</v>
      </c>
    </row>
    <row r="620" spans="1:9">
      <c r="A620" s="92" t="s">
        <v>2072</v>
      </c>
      <c r="B620" s="92" t="s">
        <v>2073</v>
      </c>
      <c r="C620" s="92" t="s">
        <v>2074</v>
      </c>
      <c r="D620" s="92" t="s">
        <v>88</v>
      </c>
      <c r="E620" s="92" t="s">
        <v>406</v>
      </c>
      <c r="F620" s="92" t="s">
        <v>2075</v>
      </c>
      <c r="G620" s="92" t="s">
        <v>59</v>
      </c>
      <c r="H620" s="92" t="s">
        <v>60</v>
      </c>
      <c r="I620" s="93">
        <v>3.7199962800037192E-2</v>
      </c>
    </row>
    <row r="621" spans="1:9">
      <c r="A621" s="92" t="s">
        <v>2076</v>
      </c>
      <c r="B621" s="92" t="s">
        <v>2077</v>
      </c>
      <c r="C621" s="92" t="s">
        <v>2078</v>
      </c>
      <c r="D621" s="92" t="s">
        <v>94</v>
      </c>
      <c r="E621" s="92" t="s">
        <v>118</v>
      </c>
      <c r="F621" s="92" t="s">
        <v>119</v>
      </c>
      <c r="G621" s="92" t="s">
        <v>366</v>
      </c>
      <c r="H621" s="92" t="s">
        <v>194</v>
      </c>
      <c r="I621" s="93">
        <v>3.7199962800037192E-2</v>
      </c>
    </row>
    <row r="622" spans="1:9">
      <c r="A622" s="92" t="s">
        <v>2079</v>
      </c>
      <c r="B622" s="92" t="s">
        <v>2080</v>
      </c>
      <c r="C622" s="92" t="s">
        <v>2081</v>
      </c>
      <c r="D622" s="92" t="s">
        <v>80</v>
      </c>
      <c r="E622" s="92" t="s">
        <v>80</v>
      </c>
      <c r="F622" s="92" t="s">
        <v>104</v>
      </c>
      <c r="G622" s="92" t="s">
        <v>282</v>
      </c>
      <c r="H622" s="92" t="s">
        <v>158</v>
      </c>
      <c r="I622" s="93">
        <v>3.6999963000036995E-2</v>
      </c>
    </row>
    <row r="623" spans="1:9">
      <c r="A623" s="92" t="s">
        <v>2082</v>
      </c>
      <c r="B623" s="92" t="s">
        <v>2083</v>
      </c>
      <c r="C623" s="92" t="s">
        <v>2084</v>
      </c>
      <c r="D623" s="92" t="s">
        <v>64</v>
      </c>
      <c r="E623" s="92" t="s">
        <v>64</v>
      </c>
      <c r="F623" s="92" t="s">
        <v>65</v>
      </c>
      <c r="G623" s="92" t="s">
        <v>59</v>
      </c>
      <c r="H623" s="92" t="s">
        <v>60</v>
      </c>
      <c r="I623" s="93">
        <v>3.6899963100036896E-2</v>
      </c>
    </row>
    <row r="624" spans="1:9">
      <c r="A624" s="92" t="s">
        <v>2085</v>
      </c>
      <c r="B624" s="92" t="s">
        <v>2086</v>
      </c>
      <c r="C624" s="92" t="s">
        <v>2087</v>
      </c>
      <c r="D624" s="92" t="s">
        <v>100</v>
      </c>
      <c r="E624" s="92" t="s">
        <v>100</v>
      </c>
      <c r="F624" s="92" t="s">
        <v>170</v>
      </c>
      <c r="G624" s="92" t="s">
        <v>120</v>
      </c>
      <c r="H624" s="92" t="s">
        <v>121</v>
      </c>
      <c r="I624" s="93">
        <v>3.6899963100036896E-2</v>
      </c>
    </row>
    <row r="625" spans="1:9">
      <c r="A625" s="92" t="s">
        <v>2088</v>
      </c>
      <c r="B625" s="92" t="s">
        <v>2089</v>
      </c>
      <c r="C625" s="92" t="s">
        <v>2090</v>
      </c>
      <c r="D625" s="92" t="s">
        <v>105</v>
      </c>
      <c r="E625" s="92" t="s">
        <v>232</v>
      </c>
      <c r="F625" s="92" t="s">
        <v>233</v>
      </c>
      <c r="G625" s="92" t="s">
        <v>59</v>
      </c>
      <c r="H625" s="92" t="s">
        <v>60</v>
      </c>
      <c r="I625" s="93">
        <v>3.6899963100036896E-2</v>
      </c>
    </row>
    <row r="626" spans="1:9">
      <c r="A626" s="92" t="s">
        <v>2091</v>
      </c>
      <c r="B626" s="92" t="s">
        <v>2092</v>
      </c>
      <c r="C626" s="92" t="s">
        <v>2093</v>
      </c>
      <c r="D626" s="92" t="s">
        <v>76</v>
      </c>
      <c r="E626" s="92" t="s">
        <v>92</v>
      </c>
      <c r="F626" s="92" t="s">
        <v>1009</v>
      </c>
      <c r="G626" s="92" t="s">
        <v>59</v>
      </c>
      <c r="H626" s="92" t="s">
        <v>60</v>
      </c>
      <c r="I626" s="93">
        <v>3.6799963200036798E-2</v>
      </c>
    </row>
    <row r="627" spans="1:9">
      <c r="A627" s="92" t="s">
        <v>2094</v>
      </c>
      <c r="B627" s="92" t="s">
        <v>2095</v>
      </c>
      <c r="C627" s="92" t="s">
        <v>2096</v>
      </c>
      <c r="D627" s="92" t="s">
        <v>64</v>
      </c>
      <c r="E627" s="92" t="s">
        <v>64</v>
      </c>
      <c r="F627" s="92" t="s">
        <v>223</v>
      </c>
      <c r="G627" s="92" t="s">
        <v>59</v>
      </c>
      <c r="H627" s="92" t="s">
        <v>60</v>
      </c>
      <c r="I627" s="93">
        <v>3.6799963200036798E-2</v>
      </c>
    </row>
    <row r="628" spans="1:9">
      <c r="A628" s="92" t="s">
        <v>2097</v>
      </c>
      <c r="B628" s="92" t="s">
        <v>2098</v>
      </c>
      <c r="C628" s="92" t="s">
        <v>2099</v>
      </c>
      <c r="D628" s="92" t="s">
        <v>100</v>
      </c>
      <c r="E628" s="92" t="s">
        <v>100</v>
      </c>
      <c r="F628" s="92" t="s">
        <v>287</v>
      </c>
      <c r="G628" s="92" t="s">
        <v>200</v>
      </c>
      <c r="H628" s="92" t="s">
        <v>153</v>
      </c>
      <c r="I628" s="93">
        <v>3.6699963300036699E-2</v>
      </c>
    </row>
    <row r="629" spans="1:9">
      <c r="A629" s="92" t="s">
        <v>2100</v>
      </c>
      <c r="B629" s="92" t="s">
        <v>2101</v>
      </c>
      <c r="C629" s="92" t="s">
        <v>2102</v>
      </c>
      <c r="D629" s="92" t="s">
        <v>100</v>
      </c>
      <c r="E629" s="92" t="s">
        <v>100</v>
      </c>
      <c r="F629" s="92" t="s">
        <v>170</v>
      </c>
      <c r="G629" s="92" t="s">
        <v>274</v>
      </c>
      <c r="H629" s="92" t="s">
        <v>143</v>
      </c>
      <c r="I629" s="93">
        <v>3.6599963400036593E-2</v>
      </c>
    </row>
    <row r="630" spans="1:9">
      <c r="A630" s="92" t="s">
        <v>2103</v>
      </c>
      <c r="B630" s="92" t="s">
        <v>2104</v>
      </c>
      <c r="C630" s="92" t="s">
        <v>2105</v>
      </c>
      <c r="D630" s="92" t="s">
        <v>105</v>
      </c>
      <c r="E630" s="92" t="s">
        <v>198</v>
      </c>
      <c r="F630" s="92" t="s">
        <v>1050</v>
      </c>
      <c r="G630" s="92" t="s">
        <v>282</v>
      </c>
      <c r="H630" s="92" t="s">
        <v>158</v>
      </c>
      <c r="I630" s="93">
        <v>3.6499963500036495E-2</v>
      </c>
    </row>
    <row r="631" spans="1:9">
      <c r="A631" s="92" t="s">
        <v>2106</v>
      </c>
      <c r="B631" s="92" t="s">
        <v>2107</v>
      </c>
      <c r="C631" s="92" t="s">
        <v>2108</v>
      </c>
      <c r="D631" s="92" t="s">
        <v>94</v>
      </c>
      <c r="E631" s="92" t="s">
        <v>118</v>
      </c>
      <c r="F631" s="92" t="s">
        <v>119</v>
      </c>
      <c r="G631" s="92" t="s">
        <v>374</v>
      </c>
      <c r="H631" s="92" t="s">
        <v>172</v>
      </c>
      <c r="I631" s="93">
        <v>3.6399963600036396E-2</v>
      </c>
    </row>
    <row r="632" spans="1:9">
      <c r="A632" s="92" t="s">
        <v>2109</v>
      </c>
      <c r="B632" s="92" t="s">
        <v>2110</v>
      </c>
      <c r="C632" s="92" t="s">
        <v>2111</v>
      </c>
      <c r="D632" s="92" t="s">
        <v>111</v>
      </c>
      <c r="E632" s="92" t="s">
        <v>111</v>
      </c>
      <c r="F632" s="92" t="s">
        <v>571</v>
      </c>
      <c r="G632" s="92" t="s">
        <v>374</v>
      </c>
      <c r="H632" s="92" t="s">
        <v>172</v>
      </c>
      <c r="I632" s="93">
        <v>3.6399963600036396E-2</v>
      </c>
    </row>
    <row r="633" spans="1:9">
      <c r="A633" s="92" t="s">
        <v>2112</v>
      </c>
      <c r="B633" s="92" t="s">
        <v>2113</v>
      </c>
      <c r="C633" s="92" t="s">
        <v>2114</v>
      </c>
      <c r="D633" s="92" t="s">
        <v>105</v>
      </c>
      <c r="E633" s="92" t="s">
        <v>297</v>
      </c>
      <c r="F633" s="92" t="s">
        <v>298</v>
      </c>
      <c r="G633" s="92" t="s">
        <v>59</v>
      </c>
      <c r="H633" s="92" t="s">
        <v>60</v>
      </c>
      <c r="I633" s="93">
        <v>3.6399963600036396E-2</v>
      </c>
    </row>
    <row r="634" spans="1:9">
      <c r="A634" s="92" t="s">
        <v>2115</v>
      </c>
      <c r="B634" s="92" t="s">
        <v>2116</v>
      </c>
      <c r="C634" s="92" t="s">
        <v>2117</v>
      </c>
      <c r="D634" s="92" t="s">
        <v>100</v>
      </c>
      <c r="E634" s="92" t="s">
        <v>100</v>
      </c>
      <c r="F634" s="92" t="s">
        <v>1569</v>
      </c>
      <c r="G634" s="92" t="s">
        <v>366</v>
      </c>
      <c r="H634" s="92" t="s">
        <v>194</v>
      </c>
      <c r="I634" s="93">
        <v>3.6399963600036396E-2</v>
      </c>
    </row>
    <row r="635" spans="1:9">
      <c r="A635" s="92" t="s">
        <v>2118</v>
      </c>
      <c r="B635" s="92" t="s">
        <v>2119</v>
      </c>
      <c r="C635" s="92" t="s">
        <v>2120</v>
      </c>
      <c r="D635" s="92" t="s">
        <v>100</v>
      </c>
      <c r="E635" s="92" t="s">
        <v>100</v>
      </c>
      <c r="F635" s="92" t="s">
        <v>170</v>
      </c>
      <c r="G635" s="92" t="s">
        <v>282</v>
      </c>
      <c r="H635" s="92" t="s">
        <v>158</v>
      </c>
      <c r="I635" s="93">
        <v>3.629996370003629E-2</v>
      </c>
    </row>
    <row r="636" spans="1:9">
      <c r="A636" s="92" t="s">
        <v>2121</v>
      </c>
      <c r="B636" s="92" t="s">
        <v>2122</v>
      </c>
      <c r="C636" s="92" t="s">
        <v>2123</v>
      </c>
      <c r="D636" s="92" t="s">
        <v>76</v>
      </c>
      <c r="E636" s="92" t="s">
        <v>92</v>
      </c>
      <c r="F636" s="92" t="s">
        <v>538</v>
      </c>
      <c r="G636" s="92" t="s">
        <v>200</v>
      </c>
      <c r="H636" s="92" t="s">
        <v>153</v>
      </c>
      <c r="I636" s="93">
        <v>3.6199963800036199E-2</v>
      </c>
    </row>
    <row r="637" spans="1:9">
      <c r="A637" s="92" t="s">
        <v>2124</v>
      </c>
      <c r="B637" s="92" t="s">
        <v>2125</v>
      </c>
      <c r="C637" s="92" t="s">
        <v>2126</v>
      </c>
      <c r="D637" s="92" t="s">
        <v>105</v>
      </c>
      <c r="E637" s="92" t="s">
        <v>302</v>
      </c>
      <c r="F637" s="92" t="s">
        <v>302</v>
      </c>
      <c r="G637" s="92" t="s">
        <v>358</v>
      </c>
      <c r="H637" s="92" t="s">
        <v>186</v>
      </c>
      <c r="I637" s="93">
        <v>3.6099963900036093E-2</v>
      </c>
    </row>
    <row r="638" spans="1:9">
      <c r="A638" s="92" t="s">
        <v>2127</v>
      </c>
      <c r="B638" s="92" t="s">
        <v>2128</v>
      </c>
      <c r="C638" s="92" t="s">
        <v>2129</v>
      </c>
      <c r="D638" s="92" t="s">
        <v>64</v>
      </c>
      <c r="E638" s="92" t="s">
        <v>64</v>
      </c>
      <c r="F638" s="92" t="s">
        <v>65</v>
      </c>
      <c r="G638" s="92" t="s">
        <v>282</v>
      </c>
      <c r="H638" s="92" t="s">
        <v>158</v>
      </c>
      <c r="I638" s="93">
        <v>3.6099963900036093E-2</v>
      </c>
    </row>
    <row r="639" spans="1:9">
      <c r="A639" s="92" t="s">
        <v>2130</v>
      </c>
      <c r="B639" s="92" t="s">
        <v>2131</v>
      </c>
      <c r="C639" s="92" t="s">
        <v>2132</v>
      </c>
      <c r="D639" s="92" t="s">
        <v>76</v>
      </c>
      <c r="E639" s="92" t="s">
        <v>1463</v>
      </c>
      <c r="F639" s="92" t="s">
        <v>1510</v>
      </c>
      <c r="G639" s="92" t="s">
        <v>86</v>
      </c>
      <c r="H639" s="92" t="s">
        <v>87</v>
      </c>
      <c r="I639" s="93">
        <v>3.6099963900036093E-2</v>
      </c>
    </row>
    <row r="640" spans="1:9">
      <c r="A640" s="92" t="s">
        <v>2133</v>
      </c>
      <c r="B640" s="92" t="s">
        <v>2134</v>
      </c>
      <c r="C640" s="92" t="s">
        <v>2135</v>
      </c>
      <c r="D640" s="92" t="s">
        <v>94</v>
      </c>
      <c r="E640" s="92" t="s">
        <v>118</v>
      </c>
      <c r="F640" s="92" t="s">
        <v>119</v>
      </c>
      <c r="G640" s="92" t="s">
        <v>394</v>
      </c>
      <c r="H640" s="92" t="s">
        <v>219</v>
      </c>
      <c r="I640" s="93">
        <v>3.5999964000035994E-2</v>
      </c>
    </row>
    <row r="641" spans="1:9">
      <c r="A641" s="92" t="s">
        <v>2136</v>
      </c>
      <c r="B641" s="92" t="s">
        <v>2137</v>
      </c>
      <c r="C641" s="92" t="s">
        <v>2138</v>
      </c>
      <c r="D641" s="92" t="s">
        <v>64</v>
      </c>
      <c r="E641" s="92" t="s">
        <v>64</v>
      </c>
      <c r="F641" s="92" t="s">
        <v>65</v>
      </c>
      <c r="G641" s="92" t="s">
        <v>412</v>
      </c>
      <c r="H641" s="92" t="s">
        <v>234</v>
      </c>
      <c r="I641" s="93">
        <v>3.5999964000035994E-2</v>
      </c>
    </row>
    <row r="642" spans="1:9">
      <c r="A642" s="92" t="s">
        <v>2139</v>
      </c>
      <c r="B642" s="92" t="s">
        <v>2140</v>
      </c>
      <c r="C642" s="92" t="s">
        <v>2141</v>
      </c>
      <c r="D642" s="92" t="s">
        <v>88</v>
      </c>
      <c r="E642" s="92" t="s">
        <v>109</v>
      </c>
      <c r="F642" s="92" t="s">
        <v>110</v>
      </c>
      <c r="G642" s="92" t="s">
        <v>200</v>
      </c>
      <c r="H642" s="92" t="s">
        <v>153</v>
      </c>
      <c r="I642" s="93">
        <v>3.5899964100035896E-2</v>
      </c>
    </row>
    <row r="643" spans="1:9">
      <c r="A643" s="92" t="s">
        <v>2142</v>
      </c>
      <c r="B643" s="92" t="s">
        <v>2143</v>
      </c>
      <c r="C643" s="92" t="s">
        <v>2144</v>
      </c>
      <c r="D643" s="92" t="s">
        <v>64</v>
      </c>
      <c r="E643" s="92" t="s">
        <v>64</v>
      </c>
      <c r="F643" s="92" t="s">
        <v>65</v>
      </c>
      <c r="G643" s="92" t="s">
        <v>59</v>
      </c>
      <c r="H643" s="92" t="s">
        <v>60</v>
      </c>
      <c r="I643" s="93">
        <v>3.5899964100035896E-2</v>
      </c>
    </row>
    <row r="644" spans="1:9">
      <c r="A644" s="92" t="s">
        <v>2145</v>
      </c>
      <c r="B644" s="92" t="s">
        <v>2146</v>
      </c>
      <c r="C644" s="92" t="s">
        <v>2147</v>
      </c>
      <c r="D644" s="92" t="s">
        <v>94</v>
      </c>
      <c r="E644" s="92" t="s">
        <v>133</v>
      </c>
      <c r="F644" s="92" t="s">
        <v>134</v>
      </c>
      <c r="G644" s="92" t="s">
        <v>366</v>
      </c>
      <c r="H644" s="92" t="s">
        <v>194</v>
      </c>
      <c r="I644" s="93">
        <v>3.579996420003579E-2</v>
      </c>
    </row>
    <row r="645" spans="1:9">
      <c r="A645" s="92" t="s">
        <v>2148</v>
      </c>
      <c r="B645" s="92" t="s">
        <v>2149</v>
      </c>
      <c r="C645" s="92" t="s">
        <v>2150</v>
      </c>
      <c r="D645" s="92" t="s">
        <v>56</v>
      </c>
      <c r="E645" s="92" t="s">
        <v>69</v>
      </c>
      <c r="F645" s="92" t="s">
        <v>75</v>
      </c>
      <c r="G645" s="92" t="s">
        <v>59</v>
      </c>
      <c r="H645" s="92" t="s">
        <v>60</v>
      </c>
      <c r="I645" s="93">
        <v>3.579996420003579E-2</v>
      </c>
    </row>
    <row r="646" spans="1:9">
      <c r="A646" s="92" t="s">
        <v>2151</v>
      </c>
      <c r="B646" s="92" t="s">
        <v>2152</v>
      </c>
      <c r="C646" s="92" t="s">
        <v>2153</v>
      </c>
      <c r="D646" s="92" t="s">
        <v>105</v>
      </c>
      <c r="E646" s="92" t="s">
        <v>198</v>
      </c>
      <c r="F646" s="92" t="s">
        <v>199</v>
      </c>
      <c r="G646" s="92" t="s">
        <v>180</v>
      </c>
      <c r="H646" s="92" t="s">
        <v>143</v>
      </c>
      <c r="I646" s="93">
        <v>3.579996420003579E-2</v>
      </c>
    </row>
    <row r="647" spans="1:9">
      <c r="A647" s="92" t="s">
        <v>2154</v>
      </c>
      <c r="B647" s="92" t="s">
        <v>2155</v>
      </c>
      <c r="C647" s="92" t="s">
        <v>2156</v>
      </c>
      <c r="D647" s="92" t="s">
        <v>56</v>
      </c>
      <c r="E647" s="92" t="s">
        <v>57</v>
      </c>
      <c r="F647" s="92" t="s">
        <v>58</v>
      </c>
      <c r="G647" s="92" t="s">
        <v>200</v>
      </c>
      <c r="H647" s="92" t="s">
        <v>153</v>
      </c>
      <c r="I647" s="93">
        <v>3.5599964400035593E-2</v>
      </c>
    </row>
    <row r="648" spans="1:9">
      <c r="A648" s="92" t="s">
        <v>2157</v>
      </c>
      <c r="B648" s="92" t="s">
        <v>2158</v>
      </c>
      <c r="C648" s="92" t="s">
        <v>2159</v>
      </c>
      <c r="D648" s="92" t="s">
        <v>56</v>
      </c>
      <c r="E648" s="92" t="s">
        <v>57</v>
      </c>
      <c r="F648" s="92" t="s">
        <v>767</v>
      </c>
      <c r="G648" s="92" t="s">
        <v>200</v>
      </c>
      <c r="H648" s="92" t="s">
        <v>153</v>
      </c>
      <c r="I648" s="93">
        <v>3.5599964400035593E-2</v>
      </c>
    </row>
    <row r="649" spans="1:9">
      <c r="A649" s="92" t="s">
        <v>2160</v>
      </c>
      <c r="B649" s="92" t="s">
        <v>2161</v>
      </c>
      <c r="C649" s="92" t="s">
        <v>2162</v>
      </c>
      <c r="D649" s="92" t="s">
        <v>71</v>
      </c>
      <c r="E649" s="92" t="s">
        <v>84</v>
      </c>
      <c r="F649" s="92" t="s">
        <v>85</v>
      </c>
      <c r="G649" s="92" t="s">
        <v>59</v>
      </c>
      <c r="H649" s="92" t="s">
        <v>60</v>
      </c>
      <c r="I649" s="93">
        <v>3.5499964500035494E-2</v>
      </c>
    </row>
    <row r="650" spans="1:9">
      <c r="A650" s="92" t="s">
        <v>2163</v>
      </c>
      <c r="B650" s="92" t="s">
        <v>2164</v>
      </c>
      <c r="C650" s="92" t="s">
        <v>2165</v>
      </c>
      <c r="D650" s="92" t="s">
        <v>94</v>
      </c>
      <c r="E650" s="92" t="s">
        <v>133</v>
      </c>
      <c r="F650" s="92" t="s">
        <v>134</v>
      </c>
      <c r="G650" s="92" t="s">
        <v>59</v>
      </c>
      <c r="H650" s="92" t="s">
        <v>60</v>
      </c>
      <c r="I650" s="93">
        <v>3.5499964500035494E-2</v>
      </c>
    </row>
    <row r="651" spans="1:9">
      <c r="A651" s="92" t="s">
        <v>2166</v>
      </c>
      <c r="B651" s="92" t="s">
        <v>2167</v>
      </c>
      <c r="C651" s="92" t="s">
        <v>2168</v>
      </c>
      <c r="D651" s="92" t="s">
        <v>94</v>
      </c>
      <c r="E651" s="92" t="s">
        <v>133</v>
      </c>
      <c r="F651" s="92" t="s">
        <v>134</v>
      </c>
      <c r="G651" s="92" t="s">
        <v>200</v>
      </c>
      <c r="H651" s="92" t="s">
        <v>153</v>
      </c>
      <c r="I651" s="93">
        <v>3.5499964500035494E-2</v>
      </c>
    </row>
    <row r="652" spans="1:9">
      <c r="A652" s="92" t="s">
        <v>2169</v>
      </c>
      <c r="B652" s="92" t="s">
        <v>2170</v>
      </c>
      <c r="C652" s="92" t="s">
        <v>2171</v>
      </c>
      <c r="D652" s="92" t="s">
        <v>71</v>
      </c>
      <c r="E652" s="92" t="s">
        <v>209</v>
      </c>
      <c r="F652" s="92" t="s">
        <v>209</v>
      </c>
      <c r="G652" s="92" t="s">
        <v>120</v>
      </c>
      <c r="H652" s="92" t="s">
        <v>121</v>
      </c>
      <c r="I652" s="93">
        <v>3.5499964500035494E-2</v>
      </c>
    </row>
    <row r="653" spans="1:9">
      <c r="A653" s="92" t="s">
        <v>2172</v>
      </c>
      <c r="B653" s="92" t="s">
        <v>2173</v>
      </c>
      <c r="C653" s="92" t="s">
        <v>2174</v>
      </c>
      <c r="D653" s="92" t="s">
        <v>76</v>
      </c>
      <c r="E653" s="92" t="s">
        <v>92</v>
      </c>
      <c r="F653" s="92" t="s">
        <v>538</v>
      </c>
      <c r="G653" s="92" t="s">
        <v>59</v>
      </c>
      <c r="H653" s="92" t="s">
        <v>60</v>
      </c>
      <c r="I653" s="93">
        <v>3.5399964600035395E-2</v>
      </c>
    </row>
    <row r="654" spans="1:9">
      <c r="A654" s="92" t="s">
        <v>2175</v>
      </c>
      <c r="B654" s="92" t="s">
        <v>2176</v>
      </c>
      <c r="C654" s="92" t="s">
        <v>2177</v>
      </c>
      <c r="D654" s="92" t="s">
        <v>56</v>
      </c>
      <c r="E654" s="92" t="s">
        <v>57</v>
      </c>
      <c r="F654" s="92" t="s">
        <v>214</v>
      </c>
      <c r="G654" s="92" t="s">
        <v>59</v>
      </c>
      <c r="H654" s="92" t="s">
        <v>60</v>
      </c>
      <c r="I654" s="93">
        <v>3.5399964600035395E-2</v>
      </c>
    </row>
    <row r="655" spans="1:9">
      <c r="A655" s="92" t="s">
        <v>2178</v>
      </c>
      <c r="B655" s="92" t="s">
        <v>2179</v>
      </c>
      <c r="C655" s="92" t="s">
        <v>2180</v>
      </c>
      <c r="D655" s="92" t="s">
        <v>94</v>
      </c>
      <c r="E655" s="92" t="s">
        <v>133</v>
      </c>
      <c r="F655" s="92" t="s">
        <v>467</v>
      </c>
      <c r="G655" s="92" t="s">
        <v>171</v>
      </c>
      <c r="H655" s="92" t="s">
        <v>138</v>
      </c>
      <c r="I655" s="93">
        <v>3.529996470003529E-2</v>
      </c>
    </row>
    <row r="656" spans="1:9">
      <c r="A656" s="92" t="s">
        <v>2181</v>
      </c>
      <c r="B656" s="92" t="s">
        <v>2182</v>
      </c>
      <c r="C656" s="92" t="s">
        <v>2183</v>
      </c>
      <c r="D656" s="92" t="s">
        <v>88</v>
      </c>
      <c r="E656" s="92" t="s">
        <v>406</v>
      </c>
      <c r="F656" s="92" t="s">
        <v>407</v>
      </c>
      <c r="G656" s="92" t="s">
        <v>59</v>
      </c>
      <c r="H656" s="92" t="s">
        <v>60</v>
      </c>
      <c r="I656" s="93">
        <v>3.5199964800035198E-2</v>
      </c>
    </row>
    <row r="657" spans="1:9">
      <c r="A657" s="92" t="s">
        <v>2184</v>
      </c>
      <c r="B657" s="92" t="s">
        <v>2185</v>
      </c>
      <c r="C657" s="92" t="s">
        <v>2186</v>
      </c>
      <c r="D657" s="92" t="s">
        <v>105</v>
      </c>
      <c r="E657" s="92" t="s">
        <v>198</v>
      </c>
      <c r="F657" s="92" t="s">
        <v>199</v>
      </c>
      <c r="G657" s="92" t="s">
        <v>274</v>
      </c>
      <c r="H657" s="92" t="s">
        <v>143</v>
      </c>
      <c r="I657" s="93">
        <v>3.5099964900035092E-2</v>
      </c>
    </row>
    <row r="658" spans="1:9">
      <c r="A658" s="92" t="s">
        <v>2187</v>
      </c>
      <c r="B658" s="92" t="s">
        <v>2188</v>
      </c>
      <c r="C658" s="92" t="s">
        <v>2189</v>
      </c>
      <c r="D658" s="92" t="s">
        <v>88</v>
      </c>
      <c r="E658" s="92" t="s">
        <v>109</v>
      </c>
      <c r="F658" s="92" t="s">
        <v>110</v>
      </c>
      <c r="G658" s="92" t="s">
        <v>59</v>
      </c>
      <c r="H658" s="92" t="s">
        <v>60</v>
      </c>
      <c r="I658" s="93">
        <v>3.4999965000035001E-2</v>
      </c>
    </row>
    <row r="659" spans="1:9">
      <c r="A659" s="92" t="s">
        <v>2190</v>
      </c>
      <c r="B659" s="92" t="s">
        <v>2191</v>
      </c>
      <c r="C659" s="92" t="s">
        <v>2192</v>
      </c>
      <c r="D659" s="92" t="s">
        <v>76</v>
      </c>
      <c r="E659" s="92" t="s">
        <v>1463</v>
      </c>
      <c r="F659" s="92" t="s">
        <v>1464</v>
      </c>
      <c r="G659" s="92" t="s">
        <v>200</v>
      </c>
      <c r="H659" s="92" t="s">
        <v>153</v>
      </c>
      <c r="I659" s="93">
        <v>3.4999965000035001E-2</v>
      </c>
    </row>
    <row r="660" spans="1:9">
      <c r="A660" s="92" t="s">
        <v>2193</v>
      </c>
      <c r="B660" s="92" t="s">
        <v>2194</v>
      </c>
      <c r="C660" s="92" t="s">
        <v>2195</v>
      </c>
      <c r="D660" s="92" t="s">
        <v>100</v>
      </c>
      <c r="E660" s="92" t="s">
        <v>100</v>
      </c>
      <c r="F660" s="92" t="s">
        <v>170</v>
      </c>
      <c r="G660" s="92" t="s">
        <v>200</v>
      </c>
      <c r="H660" s="92" t="s">
        <v>153</v>
      </c>
      <c r="I660" s="93">
        <v>3.4899965100034895E-2</v>
      </c>
    </row>
    <row r="661" spans="1:9">
      <c r="A661" s="92" t="s">
        <v>2196</v>
      </c>
      <c r="B661" s="92" t="s">
        <v>2197</v>
      </c>
      <c r="C661" s="92" t="s">
        <v>2198</v>
      </c>
      <c r="D661" s="92" t="s">
        <v>105</v>
      </c>
      <c r="E661" s="92" t="s">
        <v>232</v>
      </c>
      <c r="F661" s="92" t="s">
        <v>233</v>
      </c>
      <c r="G661" s="92" t="s">
        <v>59</v>
      </c>
      <c r="H661" s="92" t="s">
        <v>60</v>
      </c>
      <c r="I661" s="93">
        <v>3.4899965100034895E-2</v>
      </c>
    </row>
    <row r="662" spans="1:9">
      <c r="A662" s="92" t="s">
        <v>2199</v>
      </c>
      <c r="B662" s="92" t="s">
        <v>2200</v>
      </c>
      <c r="C662" s="92" t="s">
        <v>2201</v>
      </c>
      <c r="D662" s="92" t="s">
        <v>64</v>
      </c>
      <c r="E662" s="92" t="s">
        <v>64</v>
      </c>
      <c r="F662" s="92" t="s">
        <v>65</v>
      </c>
      <c r="G662" s="92" t="s">
        <v>185</v>
      </c>
      <c r="H662" s="92" t="s">
        <v>148</v>
      </c>
      <c r="I662" s="93">
        <v>3.4899965100034895E-2</v>
      </c>
    </row>
    <row r="663" spans="1:9">
      <c r="A663" s="92" t="s">
        <v>2202</v>
      </c>
      <c r="B663" s="92" t="s">
        <v>2203</v>
      </c>
      <c r="C663" s="92" t="s">
        <v>2204</v>
      </c>
      <c r="D663" s="92" t="s">
        <v>76</v>
      </c>
      <c r="E663" s="92" t="s">
        <v>92</v>
      </c>
      <c r="F663" s="92" t="s">
        <v>306</v>
      </c>
      <c r="G663" s="92" t="s">
        <v>366</v>
      </c>
      <c r="H663" s="92" t="s">
        <v>194</v>
      </c>
      <c r="I663" s="93">
        <v>3.4899965100034895E-2</v>
      </c>
    </row>
    <row r="664" spans="1:9">
      <c r="A664" s="92" t="s">
        <v>2205</v>
      </c>
      <c r="B664" s="92" t="s">
        <v>2206</v>
      </c>
      <c r="C664" s="92" t="s">
        <v>2207</v>
      </c>
      <c r="D664" s="92" t="s">
        <v>71</v>
      </c>
      <c r="E664" s="92" t="s">
        <v>84</v>
      </c>
      <c r="F664" s="92" t="s">
        <v>85</v>
      </c>
      <c r="G664" s="92" t="s">
        <v>59</v>
      </c>
      <c r="H664" s="92" t="s">
        <v>60</v>
      </c>
      <c r="I664" s="93">
        <v>3.4799965200034789E-2</v>
      </c>
    </row>
    <row r="665" spans="1:9">
      <c r="A665" s="92" t="s">
        <v>2208</v>
      </c>
      <c r="B665" s="92" t="s">
        <v>2209</v>
      </c>
      <c r="C665" s="92" t="s">
        <v>2210</v>
      </c>
      <c r="D665" s="92" t="s">
        <v>105</v>
      </c>
      <c r="E665" s="92" t="s">
        <v>557</v>
      </c>
      <c r="F665" s="92" t="s">
        <v>558</v>
      </c>
      <c r="G665" s="92" t="s">
        <v>120</v>
      </c>
      <c r="H665" s="92" t="s">
        <v>121</v>
      </c>
      <c r="I665" s="93">
        <v>3.4699965300034698E-2</v>
      </c>
    </row>
    <row r="666" spans="1:9">
      <c r="A666" s="92" t="s">
        <v>2211</v>
      </c>
      <c r="B666" s="92" t="s">
        <v>2212</v>
      </c>
      <c r="C666" s="92" t="s">
        <v>2213</v>
      </c>
      <c r="D666" s="92" t="s">
        <v>76</v>
      </c>
      <c r="E666" s="92" t="s">
        <v>92</v>
      </c>
      <c r="F666" s="92" t="s">
        <v>538</v>
      </c>
      <c r="G666" s="92" t="s">
        <v>200</v>
      </c>
      <c r="H666" s="92" t="s">
        <v>153</v>
      </c>
      <c r="I666" s="93">
        <v>3.44999655000345E-2</v>
      </c>
    </row>
    <row r="667" spans="1:9">
      <c r="A667" s="92" t="s">
        <v>2214</v>
      </c>
      <c r="B667" s="92" t="s">
        <v>2215</v>
      </c>
      <c r="C667" s="92" t="s">
        <v>2216</v>
      </c>
      <c r="D667" s="92" t="s">
        <v>105</v>
      </c>
      <c r="E667" s="92" t="s">
        <v>297</v>
      </c>
      <c r="F667" s="92" t="s">
        <v>1714</v>
      </c>
      <c r="G667" s="92" t="s">
        <v>59</v>
      </c>
      <c r="H667" s="92" t="s">
        <v>60</v>
      </c>
      <c r="I667" s="93">
        <v>3.4399965600034395E-2</v>
      </c>
    </row>
    <row r="668" spans="1:9">
      <c r="A668" s="92" t="s">
        <v>2217</v>
      </c>
      <c r="B668" s="92" t="s">
        <v>2218</v>
      </c>
      <c r="C668" s="92" t="s">
        <v>2219</v>
      </c>
      <c r="D668" s="92" t="s">
        <v>94</v>
      </c>
      <c r="E668" s="92" t="s">
        <v>118</v>
      </c>
      <c r="F668" s="92" t="s">
        <v>119</v>
      </c>
      <c r="G668" s="92" t="s">
        <v>408</v>
      </c>
      <c r="H668" s="92" t="s">
        <v>228</v>
      </c>
      <c r="I668" s="93">
        <v>3.4399965600034395E-2</v>
      </c>
    </row>
    <row r="669" spans="1:9">
      <c r="A669" s="92" t="s">
        <v>2220</v>
      </c>
      <c r="B669" s="92" t="s">
        <v>2221</v>
      </c>
      <c r="C669" s="92" t="s">
        <v>2222</v>
      </c>
      <c r="D669" s="92" t="s">
        <v>56</v>
      </c>
      <c r="E669" s="92" t="s">
        <v>152</v>
      </c>
      <c r="F669" s="92" t="s">
        <v>152</v>
      </c>
      <c r="G669" s="92" t="s">
        <v>59</v>
      </c>
      <c r="H669" s="92" t="s">
        <v>60</v>
      </c>
      <c r="I669" s="93">
        <v>3.4299965700034289E-2</v>
      </c>
    </row>
    <row r="670" spans="1:9">
      <c r="A670" s="92" t="s">
        <v>2223</v>
      </c>
      <c r="B670" s="92" t="s">
        <v>2224</v>
      </c>
      <c r="C670" s="92" t="s">
        <v>2225</v>
      </c>
      <c r="D670" s="92" t="s">
        <v>105</v>
      </c>
      <c r="E670" s="92" t="s">
        <v>302</v>
      </c>
      <c r="F670" s="92" t="s">
        <v>302</v>
      </c>
      <c r="G670" s="92" t="s">
        <v>59</v>
      </c>
      <c r="H670" s="92" t="s">
        <v>60</v>
      </c>
      <c r="I670" s="93">
        <v>3.4199965800034197E-2</v>
      </c>
    </row>
    <row r="671" spans="1:9">
      <c r="A671" s="92" t="s">
        <v>2226</v>
      </c>
      <c r="B671" s="92" t="s">
        <v>2227</v>
      </c>
      <c r="C671" s="92" t="s">
        <v>2228</v>
      </c>
      <c r="D671" s="92" t="s">
        <v>64</v>
      </c>
      <c r="E671" s="92" t="s">
        <v>64</v>
      </c>
      <c r="F671" s="92" t="s">
        <v>65</v>
      </c>
      <c r="G671" s="92" t="s">
        <v>282</v>
      </c>
      <c r="H671" s="92" t="s">
        <v>158</v>
      </c>
      <c r="I671" s="93">
        <v>3.4099965900034092E-2</v>
      </c>
    </row>
    <row r="672" spans="1:9">
      <c r="A672" s="92" t="s">
        <v>2229</v>
      </c>
      <c r="B672" s="92" t="s">
        <v>2230</v>
      </c>
      <c r="C672" s="92" t="s">
        <v>2231</v>
      </c>
      <c r="D672" s="92" t="s">
        <v>71</v>
      </c>
      <c r="E672" s="92" t="s">
        <v>84</v>
      </c>
      <c r="F672" s="92" t="s">
        <v>147</v>
      </c>
      <c r="G672" s="92" t="s">
        <v>200</v>
      </c>
      <c r="H672" s="92" t="s">
        <v>153</v>
      </c>
      <c r="I672" s="93">
        <v>3.3999966000034E-2</v>
      </c>
    </row>
    <row r="673" spans="1:9">
      <c r="A673" s="92" t="s">
        <v>2232</v>
      </c>
      <c r="B673" s="92" t="s">
        <v>2233</v>
      </c>
      <c r="C673" s="92" t="s">
        <v>2234</v>
      </c>
      <c r="D673" s="92" t="s">
        <v>94</v>
      </c>
      <c r="E673" s="92" t="s">
        <v>133</v>
      </c>
      <c r="F673" s="92" t="s">
        <v>467</v>
      </c>
      <c r="G673" s="92" t="s">
        <v>59</v>
      </c>
      <c r="H673" s="92" t="s">
        <v>60</v>
      </c>
      <c r="I673" s="93">
        <v>3.3799966200033789E-2</v>
      </c>
    </row>
    <row r="674" spans="1:9">
      <c r="A674" s="92" t="s">
        <v>2235</v>
      </c>
      <c r="B674" s="92" t="s">
        <v>2236</v>
      </c>
      <c r="C674" s="92" t="s">
        <v>2237</v>
      </c>
      <c r="D674" s="92" t="s">
        <v>76</v>
      </c>
      <c r="E674" s="92" t="s">
        <v>92</v>
      </c>
      <c r="F674" s="92" t="s">
        <v>1203</v>
      </c>
      <c r="G674" s="92" t="s">
        <v>366</v>
      </c>
      <c r="H674" s="92" t="s">
        <v>194</v>
      </c>
      <c r="I674" s="93">
        <v>3.3699966300033697E-2</v>
      </c>
    </row>
    <row r="675" spans="1:9">
      <c r="A675" s="92" t="s">
        <v>2238</v>
      </c>
      <c r="B675" s="92" t="s">
        <v>2239</v>
      </c>
      <c r="C675" s="92" t="s">
        <v>2240</v>
      </c>
      <c r="D675" s="92" t="s">
        <v>105</v>
      </c>
      <c r="E675" s="92" t="s">
        <v>232</v>
      </c>
      <c r="F675" s="92" t="s">
        <v>233</v>
      </c>
      <c r="G675" s="92" t="s">
        <v>59</v>
      </c>
      <c r="H675" s="92" t="s">
        <v>60</v>
      </c>
      <c r="I675" s="93">
        <v>3.3699966300033697E-2</v>
      </c>
    </row>
    <row r="676" spans="1:9">
      <c r="A676" s="92" t="s">
        <v>2241</v>
      </c>
      <c r="B676" s="92" t="s">
        <v>2242</v>
      </c>
      <c r="C676" s="92" t="s">
        <v>2243</v>
      </c>
      <c r="D676" s="92" t="s">
        <v>56</v>
      </c>
      <c r="E676" s="92" t="s">
        <v>69</v>
      </c>
      <c r="F676" s="92" t="s">
        <v>70</v>
      </c>
      <c r="G676" s="92" t="s">
        <v>59</v>
      </c>
      <c r="H676" s="92" t="s">
        <v>60</v>
      </c>
      <c r="I676" s="93">
        <v>3.34999665000335E-2</v>
      </c>
    </row>
    <row r="677" spans="1:9">
      <c r="A677" s="92" t="s">
        <v>2244</v>
      </c>
      <c r="B677" s="92" t="s">
        <v>2245</v>
      </c>
      <c r="C677" s="92" t="s">
        <v>2246</v>
      </c>
      <c r="D677" s="92" t="s">
        <v>56</v>
      </c>
      <c r="E677" s="92" t="s">
        <v>152</v>
      </c>
      <c r="F677" s="92" t="s">
        <v>152</v>
      </c>
      <c r="G677" s="92" t="s">
        <v>200</v>
      </c>
      <c r="H677" s="92" t="s">
        <v>153</v>
      </c>
      <c r="I677" s="93">
        <v>3.34999665000335E-2</v>
      </c>
    </row>
    <row r="678" spans="1:9">
      <c r="A678" s="92" t="s">
        <v>2247</v>
      </c>
      <c r="B678" s="92" t="s">
        <v>2248</v>
      </c>
      <c r="C678" s="92" t="s">
        <v>2249</v>
      </c>
      <c r="D678" s="92" t="s">
        <v>88</v>
      </c>
      <c r="E678" s="92" t="s">
        <v>406</v>
      </c>
      <c r="F678" s="92" t="s">
        <v>602</v>
      </c>
      <c r="G678" s="92" t="s">
        <v>59</v>
      </c>
      <c r="H678" s="92" t="s">
        <v>60</v>
      </c>
      <c r="I678" s="93">
        <v>3.3399966600033394E-2</v>
      </c>
    </row>
    <row r="679" spans="1:9">
      <c r="A679" s="92" t="s">
        <v>2250</v>
      </c>
      <c r="B679" s="92" t="s">
        <v>2251</v>
      </c>
      <c r="C679" s="92" t="s">
        <v>2252</v>
      </c>
      <c r="D679" s="92" t="s">
        <v>71</v>
      </c>
      <c r="E679" s="92" t="s">
        <v>84</v>
      </c>
      <c r="F679" s="92" t="s">
        <v>142</v>
      </c>
      <c r="G679" s="92" t="s">
        <v>382</v>
      </c>
      <c r="H679" s="92" t="s">
        <v>210</v>
      </c>
      <c r="I679" s="93">
        <v>3.3399966600033394E-2</v>
      </c>
    </row>
    <row r="680" spans="1:9">
      <c r="A680" s="92" t="s">
        <v>2253</v>
      </c>
      <c r="B680" s="92" t="s">
        <v>2254</v>
      </c>
      <c r="C680" s="92" t="s">
        <v>2255</v>
      </c>
      <c r="D680" s="92" t="s">
        <v>56</v>
      </c>
      <c r="E680" s="92" t="s">
        <v>57</v>
      </c>
      <c r="F680" s="92" t="s">
        <v>767</v>
      </c>
      <c r="G680" s="92" t="s">
        <v>59</v>
      </c>
      <c r="H680" s="92" t="s">
        <v>60</v>
      </c>
      <c r="I680" s="93">
        <v>3.3299966700033296E-2</v>
      </c>
    </row>
    <row r="681" spans="1:9">
      <c r="A681" s="92" t="s">
        <v>2256</v>
      </c>
      <c r="B681" s="92" t="s">
        <v>2257</v>
      </c>
      <c r="C681" s="92" t="s">
        <v>2258</v>
      </c>
      <c r="D681" s="92" t="s">
        <v>94</v>
      </c>
      <c r="E681" s="92" t="s">
        <v>615</v>
      </c>
      <c r="F681" s="92" t="s">
        <v>1031</v>
      </c>
      <c r="G681" s="92" t="s">
        <v>374</v>
      </c>
      <c r="H681" s="92" t="s">
        <v>172</v>
      </c>
      <c r="I681" s="93">
        <v>3.3199966800033197E-2</v>
      </c>
    </row>
    <row r="682" spans="1:9">
      <c r="A682" s="92" t="s">
        <v>2259</v>
      </c>
      <c r="B682" s="92" t="s">
        <v>2260</v>
      </c>
      <c r="C682" s="92" t="s">
        <v>2261</v>
      </c>
      <c r="D682" s="92" t="s">
        <v>64</v>
      </c>
      <c r="E682" s="92" t="s">
        <v>64</v>
      </c>
      <c r="F682" s="92" t="s">
        <v>65</v>
      </c>
      <c r="G682" s="92" t="s">
        <v>59</v>
      </c>
      <c r="H682" s="92" t="s">
        <v>60</v>
      </c>
      <c r="I682" s="93">
        <v>3.3099966900033091E-2</v>
      </c>
    </row>
    <row r="683" spans="1:9">
      <c r="A683" s="92" t="s">
        <v>2262</v>
      </c>
      <c r="B683" s="92" t="s">
        <v>2263</v>
      </c>
      <c r="C683" s="92" t="s">
        <v>2264</v>
      </c>
      <c r="D683" s="92" t="s">
        <v>76</v>
      </c>
      <c r="E683" s="92" t="s">
        <v>1463</v>
      </c>
      <c r="F683" s="92" t="s">
        <v>1464</v>
      </c>
      <c r="G683" s="92" t="s">
        <v>120</v>
      </c>
      <c r="H683" s="92" t="s">
        <v>121</v>
      </c>
      <c r="I683" s="93">
        <v>3.2999967000032999E-2</v>
      </c>
    </row>
    <row r="684" spans="1:9">
      <c r="A684" s="92" t="s">
        <v>2265</v>
      </c>
      <c r="B684" s="92" t="s">
        <v>2266</v>
      </c>
      <c r="C684" s="92" t="s">
        <v>2267</v>
      </c>
      <c r="D684" s="92" t="s">
        <v>100</v>
      </c>
      <c r="E684" s="92" t="s">
        <v>100</v>
      </c>
      <c r="F684" s="92" t="s">
        <v>2268</v>
      </c>
      <c r="G684" s="92" t="s">
        <v>171</v>
      </c>
      <c r="H684" s="92" t="s">
        <v>138</v>
      </c>
      <c r="I684" s="93">
        <v>3.2999967000032999E-2</v>
      </c>
    </row>
    <row r="685" spans="1:9">
      <c r="A685" s="92" t="s">
        <v>2269</v>
      </c>
      <c r="B685" s="92" t="s">
        <v>2270</v>
      </c>
      <c r="C685" s="92" t="s">
        <v>2271</v>
      </c>
      <c r="D685" s="92" t="s">
        <v>100</v>
      </c>
      <c r="E685" s="92" t="s">
        <v>100</v>
      </c>
      <c r="F685" s="92" t="s">
        <v>170</v>
      </c>
      <c r="G685" s="92" t="s">
        <v>321</v>
      </c>
      <c r="H685" s="92" t="s">
        <v>162</v>
      </c>
      <c r="I685" s="93">
        <v>3.2999967000032999E-2</v>
      </c>
    </row>
    <row r="686" spans="1:9">
      <c r="A686" s="92" t="s">
        <v>2272</v>
      </c>
      <c r="B686" s="92" t="s">
        <v>2273</v>
      </c>
      <c r="C686" s="92" t="s">
        <v>2274</v>
      </c>
      <c r="D686" s="92" t="s">
        <v>80</v>
      </c>
      <c r="E686" s="92" t="s">
        <v>80</v>
      </c>
      <c r="F686" s="92" t="s">
        <v>157</v>
      </c>
      <c r="G686" s="92" t="s">
        <v>321</v>
      </c>
      <c r="H686" s="92" t="s">
        <v>60</v>
      </c>
      <c r="I686" s="93">
        <v>3.2999967000032999E-2</v>
      </c>
    </row>
    <row r="687" spans="1:9">
      <c r="A687" s="92" t="s">
        <v>2275</v>
      </c>
      <c r="B687" s="92" t="s">
        <v>2276</v>
      </c>
      <c r="C687" s="92" t="s">
        <v>2277</v>
      </c>
      <c r="D687" s="92" t="s">
        <v>64</v>
      </c>
      <c r="E687" s="92" t="s">
        <v>64</v>
      </c>
      <c r="F687" s="92" t="s">
        <v>65</v>
      </c>
      <c r="G687" s="92" t="s">
        <v>321</v>
      </c>
      <c r="H687" s="92" t="s">
        <v>162</v>
      </c>
      <c r="I687" s="93">
        <v>3.2999967000032999E-2</v>
      </c>
    </row>
    <row r="688" spans="1:9">
      <c r="A688" s="92" t="s">
        <v>2278</v>
      </c>
      <c r="B688" s="92" t="s">
        <v>2279</v>
      </c>
      <c r="C688" s="92" t="s">
        <v>2280</v>
      </c>
      <c r="D688" s="92" t="s">
        <v>56</v>
      </c>
      <c r="E688" s="92" t="s">
        <v>69</v>
      </c>
      <c r="F688" s="92" t="s">
        <v>75</v>
      </c>
      <c r="G688" s="92" t="s">
        <v>59</v>
      </c>
      <c r="H688" s="92" t="s">
        <v>60</v>
      </c>
      <c r="I688" s="93">
        <v>3.2899967100032894E-2</v>
      </c>
    </row>
    <row r="689" spans="1:9">
      <c r="A689" s="92" t="s">
        <v>2281</v>
      </c>
      <c r="B689" s="92" t="s">
        <v>2282</v>
      </c>
      <c r="C689" s="92" t="s">
        <v>2283</v>
      </c>
      <c r="D689" s="92" t="s">
        <v>100</v>
      </c>
      <c r="E689" s="92" t="s">
        <v>100</v>
      </c>
      <c r="F689" s="92" t="s">
        <v>1417</v>
      </c>
      <c r="G689" s="92" t="s">
        <v>180</v>
      </c>
      <c r="H689" s="92" t="s">
        <v>143</v>
      </c>
      <c r="I689" s="93">
        <v>3.2899967100032894E-2</v>
      </c>
    </row>
    <row r="690" spans="1:9">
      <c r="A690" s="92" t="s">
        <v>2284</v>
      </c>
      <c r="B690" s="92" t="s">
        <v>2285</v>
      </c>
      <c r="C690" s="92" t="s">
        <v>2286</v>
      </c>
      <c r="D690" s="92" t="s">
        <v>105</v>
      </c>
      <c r="E690" s="92" t="s">
        <v>297</v>
      </c>
      <c r="F690" s="92" t="s">
        <v>298</v>
      </c>
      <c r="G690" s="92" t="s">
        <v>59</v>
      </c>
      <c r="H690" s="92" t="s">
        <v>60</v>
      </c>
      <c r="I690" s="93">
        <v>3.2699967300032697E-2</v>
      </c>
    </row>
    <row r="691" spans="1:9">
      <c r="A691" s="92" t="s">
        <v>2287</v>
      </c>
      <c r="B691" s="92" t="s">
        <v>2288</v>
      </c>
      <c r="C691" s="92" t="s">
        <v>2289</v>
      </c>
      <c r="D691" s="92" t="s">
        <v>100</v>
      </c>
      <c r="E691" s="92" t="s">
        <v>100</v>
      </c>
      <c r="F691" s="92" t="s">
        <v>287</v>
      </c>
      <c r="G691" s="92" t="s">
        <v>59</v>
      </c>
      <c r="H691" s="92" t="s">
        <v>60</v>
      </c>
      <c r="I691" s="93">
        <v>3.2699967300032697E-2</v>
      </c>
    </row>
    <row r="692" spans="1:9">
      <c r="A692" s="92" t="s">
        <v>2290</v>
      </c>
      <c r="B692" s="92" t="s">
        <v>2291</v>
      </c>
      <c r="C692" s="92" t="s">
        <v>2292</v>
      </c>
      <c r="D692" s="92" t="s">
        <v>80</v>
      </c>
      <c r="E692" s="92" t="s">
        <v>80</v>
      </c>
      <c r="F692" s="92" t="s">
        <v>104</v>
      </c>
      <c r="G692" s="92" t="s">
        <v>86</v>
      </c>
      <c r="H692" s="92" t="s">
        <v>87</v>
      </c>
      <c r="I692" s="93">
        <v>3.2699967300032697E-2</v>
      </c>
    </row>
    <row r="693" spans="1:9">
      <c r="A693" s="92" t="s">
        <v>2293</v>
      </c>
      <c r="B693" s="92" t="s">
        <v>2294</v>
      </c>
      <c r="C693" s="92" t="s">
        <v>2295</v>
      </c>
      <c r="D693" s="92" t="s">
        <v>94</v>
      </c>
      <c r="E693" s="92" t="s">
        <v>615</v>
      </c>
      <c r="F693" s="92" t="s">
        <v>1031</v>
      </c>
      <c r="G693" s="92" t="s">
        <v>374</v>
      </c>
      <c r="H693" s="92" t="s">
        <v>172</v>
      </c>
      <c r="I693" s="93">
        <v>3.2599967400032591E-2</v>
      </c>
    </row>
    <row r="694" spans="1:9">
      <c r="A694" s="92" t="s">
        <v>2296</v>
      </c>
      <c r="B694" s="92" t="s">
        <v>2297</v>
      </c>
      <c r="C694" s="92" t="s">
        <v>2298</v>
      </c>
      <c r="D694" s="92" t="s">
        <v>100</v>
      </c>
      <c r="E694" s="92" t="s">
        <v>100</v>
      </c>
      <c r="F694" s="92" t="s">
        <v>170</v>
      </c>
      <c r="G694" s="92" t="s">
        <v>59</v>
      </c>
      <c r="H694" s="92" t="s">
        <v>60</v>
      </c>
      <c r="I694" s="93">
        <v>3.2499967500032499E-2</v>
      </c>
    </row>
    <row r="695" spans="1:9">
      <c r="A695" s="92" t="s">
        <v>2299</v>
      </c>
      <c r="B695" s="92" t="s">
        <v>2300</v>
      </c>
      <c r="C695" s="92" t="s">
        <v>2301</v>
      </c>
      <c r="D695" s="92" t="s">
        <v>76</v>
      </c>
      <c r="E695" s="92" t="s">
        <v>92</v>
      </c>
      <c r="F695" s="92" t="s">
        <v>306</v>
      </c>
      <c r="G695" s="92" t="s">
        <v>390</v>
      </c>
      <c r="H695" s="92" t="s">
        <v>143</v>
      </c>
      <c r="I695" s="93">
        <v>3.2499967500032499E-2</v>
      </c>
    </row>
    <row r="696" spans="1:9">
      <c r="A696" s="92" t="s">
        <v>2302</v>
      </c>
      <c r="B696" s="92" t="s">
        <v>2303</v>
      </c>
      <c r="C696" s="92" t="s">
        <v>2304</v>
      </c>
      <c r="D696" s="92" t="s">
        <v>105</v>
      </c>
      <c r="E696" s="92" t="s">
        <v>557</v>
      </c>
      <c r="F696" s="92" t="s">
        <v>1986</v>
      </c>
      <c r="G696" s="92" t="s">
        <v>200</v>
      </c>
      <c r="H696" s="92" t="s">
        <v>153</v>
      </c>
      <c r="I696" s="93">
        <v>3.2499967500032499E-2</v>
      </c>
    </row>
    <row r="697" spans="1:9">
      <c r="A697" s="92" t="s">
        <v>2305</v>
      </c>
      <c r="B697" s="92" t="s">
        <v>2306</v>
      </c>
      <c r="C697" s="92" t="s">
        <v>2307</v>
      </c>
      <c r="D697" s="92" t="s">
        <v>71</v>
      </c>
      <c r="E697" s="92" t="s">
        <v>209</v>
      </c>
      <c r="F697" s="92" t="s">
        <v>209</v>
      </c>
      <c r="G697" s="92" t="s">
        <v>282</v>
      </c>
      <c r="H697" s="92" t="s">
        <v>158</v>
      </c>
      <c r="I697" s="93">
        <v>3.2499967500032499E-2</v>
      </c>
    </row>
    <row r="698" spans="1:9">
      <c r="A698" s="92" t="s">
        <v>2308</v>
      </c>
      <c r="B698" s="92" t="s">
        <v>2309</v>
      </c>
      <c r="C698" s="92" t="s">
        <v>2310</v>
      </c>
      <c r="D698" s="92" t="s">
        <v>76</v>
      </c>
      <c r="E698" s="92" t="s">
        <v>441</v>
      </c>
      <c r="F698" s="92" t="s">
        <v>442</v>
      </c>
      <c r="G698" s="92" t="s">
        <v>59</v>
      </c>
      <c r="H698" s="92" t="s">
        <v>60</v>
      </c>
      <c r="I698" s="93">
        <v>3.2399967600032394E-2</v>
      </c>
    </row>
    <row r="699" spans="1:9">
      <c r="A699" s="92" t="s">
        <v>2311</v>
      </c>
      <c r="B699" s="92" t="s">
        <v>2312</v>
      </c>
      <c r="C699" s="92" t="s">
        <v>2313</v>
      </c>
      <c r="D699" s="92" t="s">
        <v>100</v>
      </c>
      <c r="E699" s="92" t="s">
        <v>100</v>
      </c>
      <c r="F699" s="92" t="s">
        <v>287</v>
      </c>
      <c r="G699" s="92" t="s">
        <v>370</v>
      </c>
      <c r="H699" s="92" t="s">
        <v>201</v>
      </c>
      <c r="I699" s="93">
        <v>3.2399967600032394E-2</v>
      </c>
    </row>
    <row r="700" spans="1:9">
      <c r="A700" s="92" t="s">
        <v>2314</v>
      </c>
      <c r="B700" s="92" t="s">
        <v>2315</v>
      </c>
      <c r="C700" s="92" t="s">
        <v>2316</v>
      </c>
      <c r="D700" s="92" t="s">
        <v>94</v>
      </c>
      <c r="E700" s="92" t="s">
        <v>118</v>
      </c>
      <c r="F700" s="92" t="s">
        <v>119</v>
      </c>
      <c r="G700" s="92" t="s">
        <v>341</v>
      </c>
      <c r="H700" s="92" t="s">
        <v>181</v>
      </c>
      <c r="I700" s="93">
        <v>3.2299967700032295E-2</v>
      </c>
    </row>
    <row r="701" spans="1:9">
      <c r="A701" s="92" t="s">
        <v>2317</v>
      </c>
      <c r="B701" s="92" t="s">
        <v>2318</v>
      </c>
      <c r="C701" s="92" t="s">
        <v>2319</v>
      </c>
      <c r="D701" s="92" t="s">
        <v>71</v>
      </c>
      <c r="E701" s="92" t="s">
        <v>84</v>
      </c>
      <c r="F701" s="92" t="s">
        <v>147</v>
      </c>
      <c r="G701" s="92" t="s">
        <v>59</v>
      </c>
      <c r="H701" s="92" t="s">
        <v>60</v>
      </c>
      <c r="I701" s="93">
        <v>3.2299967700032295E-2</v>
      </c>
    </row>
    <row r="702" spans="1:9">
      <c r="A702" s="92" t="s">
        <v>2320</v>
      </c>
      <c r="B702" s="92" t="s">
        <v>2321</v>
      </c>
      <c r="C702" s="92" t="s">
        <v>2322</v>
      </c>
      <c r="D702" s="92" t="s">
        <v>94</v>
      </c>
      <c r="E702" s="92" t="s">
        <v>118</v>
      </c>
      <c r="F702" s="92" t="s">
        <v>119</v>
      </c>
      <c r="G702" s="92" t="s">
        <v>59</v>
      </c>
      <c r="H702" s="92" t="s">
        <v>60</v>
      </c>
      <c r="I702" s="93">
        <v>3.2299967700032295E-2</v>
      </c>
    </row>
    <row r="703" spans="1:9">
      <c r="A703" s="92" t="s">
        <v>2323</v>
      </c>
      <c r="B703" s="92" t="s">
        <v>2324</v>
      </c>
      <c r="C703" s="92" t="s">
        <v>2325</v>
      </c>
      <c r="D703" s="92" t="s">
        <v>76</v>
      </c>
      <c r="E703" s="92" t="s">
        <v>92</v>
      </c>
      <c r="F703" s="92" t="s">
        <v>306</v>
      </c>
      <c r="G703" s="92" t="s">
        <v>200</v>
      </c>
      <c r="H703" s="92" t="s">
        <v>153</v>
      </c>
      <c r="I703" s="93">
        <v>3.2299967700032295E-2</v>
      </c>
    </row>
    <row r="704" spans="1:9">
      <c r="A704" s="92" t="s">
        <v>2326</v>
      </c>
      <c r="B704" s="92" t="s">
        <v>2327</v>
      </c>
      <c r="C704" s="92" t="s">
        <v>2328</v>
      </c>
      <c r="D704" s="92" t="s">
        <v>64</v>
      </c>
      <c r="E704" s="92" t="s">
        <v>64</v>
      </c>
      <c r="F704" s="92" t="s">
        <v>223</v>
      </c>
      <c r="G704" s="92" t="s">
        <v>345</v>
      </c>
      <c r="H704" s="92" t="s">
        <v>143</v>
      </c>
      <c r="I704" s="93">
        <v>3.2299967700032295E-2</v>
      </c>
    </row>
    <row r="705" spans="1:9">
      <c r="A705" s="92" t="s">
        <v>2329</v>
      </c>
      <c r="B705" s="92" t="s">
        <v>2330</v>
      </c>
      <c r="C705" s="92" t="s">
        <v>2331</v>
      </c>
      <c r="D705" s="92" t="s">
        <v>94</v>
      </c>
      <c r="E705" s="92" t="s">
        <v>118</v>
      </c>
      <c r="F705" s="92" t="s">
        <v>119</v>
      </c>
      <c r="G705" s="92" t="s">
        <v>333</v>
      </c>
      <c r="H705" s="92" t="s">
        <v>172</v>
      </c>
      <c r="I705" s="93">
        <v>3.2199967800032196E-2</v>
      </c>
    </row>
    <row r="706" spans="1:9">
      <c r="A706" s="92" t="s">
        <v>2332</v>
      </c>
      <c r="B706" s="92" t="s">
        <v>2333</v>
      </c>
      <c r="C706" s="92" t="s">
        <v>2334</v>
      </c>
      <c r="D706" s="92" t="s">
        <v>105</v>
      </c>
      <c r="E706" s="92" t="s">
        <v>297</v>
      </c>
      <c r="F706" s="92" t="s">
        <v>675</v>
      </c>
      <c r="G706" s="92" t="s">
        <v>120</v>
      </c>
      <c r="H706" s="92" t="s">
        <v>121</v>
      </c>
      <c r="I706" s="93">
        <v>3.2199967800032196E-2</v>
      </c>
    </row>
    <row r="707" spans="1:9">
      <c r="A707" s="92" t="s">
        <v>2335</v>
      </c>
      <c r="B707" s="92" t="s">
        <v>2336</v>
      </c>
      <c r="C707" s="92" t="s">
        <v>2337</v>
      </c>
      <c r="D707" s="92" t="s">
        <v>105</v>
      </c>
      <c r="E707" s="92" t="s">
        <v>297</v>
      </c>
      <c r="F707" s="92" t="s">
        <v>675</v>
      </c>
      <c r="G707" s="92" t="s">
        <v>59</v>
      </c>
      <c r="H707" s="92" t="s">
        <v>60</v>
      </c>
      <c r="I707" s="93">
        <v>3.2199967800032196E-2</v>
      </c>
    </row>
    <row r="708" spans="1:9">
      <c r="A708" s="92" t="s">
        <v>2338</v>
      </c>
      <c r="B708" s="92" t="s">
        <v>2339</v>
      </c>
      <c r="C708" s="92" t="s">
        <v>2340</v>
      </c>
      <c r="D708" s="92" t="s">
        <v>88</v>
      </c>
      <c r="E708" s="92" t="s">
        <v>406</v>
      </c>
      <c r="F708" s="92" t="s">
        <v>407</v>
      </c>
      <c r="G708" s="92" t="s">
        <v>59</v>
      </c>
      <c r="H708" s="92" t="s">
        <v>60</v>
      </c>
      <c r="I708" s="93">
        <v>3.2199967800032196E-2</v>
      </c>
    </row>
    <row r="709" spans="1:9">
      <c r="A709" s="92" t="s">
        <v>2341</v>
      </c>
      <c r="B709" s="92" t="s">
        <v>2342</v>
      </c>
      <c r="C709" s="92" t="s">
        <v>2343</v>
      </c>
      <c r="D709" s="92" t="s">
        <v>56</v>
      </c>
      <c r="E709" s="92" t="s">
        <v>152</v>
      </c>
      <c r="F709" s="92" t="s">
        <v>152</v>
      </c>
      <c r="G709" s="92" t="s">
        <v>59</v>
      </c>
      <c r="H709" s="92" t="s">
        <v>60</v>
      </c>
      <c r="I709" s="93">
        <v>3.2099967900032091E-2</v>
      </c>
    </row>
    <row r="710" spans="1:9">
      <c r="A710" s="92" t="s">
        <v>2344</v>
      </c>
      <c r="B710" s="92" t="s">
        <v>2345</v>
      </c>
      <c r="C710" s="92" t="s">
        <v>2346</v>
      </c>
      <c r="D710" s="92" t="s">
        <v>56</v>
      </c>
      <c r="E710" s="92" t="s">
        <v>57</v>
      </c>
      <c r="F710" s="92" t="s">
        <v>58</v>
      </c>
      <c r="G710" s="92" t="s">
        <v>59</v>
      </c>
      <c r="H710" s="92" t="s">
        <v>60</v>
      </c>
      <c r="I710" s="93">
        <v>3.2099967900032091E-2</v>
      </c>
    </row>
    <row r="711" spans="1:9">
      <c r="A711" s="92" t="s">
        <v>2347</v>
      </c>
      <c r="B711" s="92" t="s">
        <v>2348</v>
      </c>
      <c r="C711" s="92" t="s">
        <v>2349</v>
      </c>
      <c r="D711" s="92" t="s">
        <v>111</v>
      </c>
      <c r="E711" s="92" t="s">
        <v>111</v>
      </c>
      <c r="F711" s="92" t="s">
        <v>671</v>
      </c>
      <c r="G711" s="92" t="s">
        <v>59</v>
      </c>
      <c r="H711" s="92" t="s">
        <v>60</v>
      </c>
      <c r="I711" s="93">
        <v>3.1999968000031999E-2</v>
      </c>
    </row>
    <row r="712" spans="1:9">
      <c r="A712" s="92" t="s">
        <v>2350</v>
      </c>
      <c r="B712" s="92" t="s">
        <v>2351</v>
      </c>
      <c r="C712" s="92" t="s">
        <v>2352</v>
      </c>
      <c r="D712" s="92" t="s">
        <v>76</v>
      </c>
      <c r="E712" s="92" t="s">
        <v>92</v>
      </c>
      <c r="F712" s="92" t="s">
        <v>306</v>
      </c>
      <c r="G712" s="92" t="s">
        <v>59</v>
      </c>
      <c r="H712" s="92" t="s">
        <v>60</v>
      </c>
      <c r="I712" s="93">
        <v>3.1999968000031999E-2</v>
      </c>
    </row>
    <row r="713" spans="1:9">
      <c r="A713" s="92" t="s">
        <v>2353</v>
      </c>
      <c r="B713" s="92" t="s">
        <v>2354</v>
      </c>
      <c r="C713" s="92" t="s">
        <v>2355</v>
      </c>
      <c r="D713" s="92" t="s">
        <v>76</v>
      </c>
      <c r="E713" s="92" t="s">
        <v>92</v>
      </c>
      <c r="F713" s="92" t="s">
        <v>1203</v>
      </c>
      <c r="G713" s="92" t="s">
        <v>200</v>
      </c>
      <c r="H713" s="92" t="s">
        <v>153</v>
      </c>
      <c r="I713" s="93">
        <v>3.1899968100031893E-2</v>
      </c>
    </row>
    <row r="714" spans="1:9">
      <c r="A714" s="92" t="s">
        <v>2356</v>
      </c>
      <c r="B714" s="92" t="s">
        <v>2357</v>
      </c>
      <c r="C714" s="92" t="s">
        <v>2358</v>
      </c>
      <c r="D714" s="92" t="s">
        <v>76</v>
      </c>
      <c r="E714" s="92" t="s">
        <v>92</v>
      </c>
      <c r="F714" s="92" t="s">
        <v>306</v>
      </c>
      <c r="G714" s="92" t="s">
        <v>366</v>
      </c>
      <c r="H714" s="92" t="s">
        <v>194</v>
      </c>
      <c r="I714" s="93">
        <v>3.1899968100031893E-2</v>
      </c>
    </row>
    <row r="715" spans="1:9">
      <c r="A715" s="92" t="s">
        <v>2359</v>
      </c>
      <c r="B715" s="92" t="s">
        <v>2360</v>
      </c>
      <c r="C715" s="92" t="s">
        <v>2361</v>
      </c>
      <c r="D715" s="92" t="s">
        <v>88</v>
      </c>
      <c r="E715" s="92" t="s">
        <v>406</v>
      </c>
      <c r="F715" s="92" t="s">
        <v>407</v>
      </c>
      <c r="G715" s="92" t="s">
        <v>59</v>
      </c>
      <c r="H715" s="92" t="s">
        <v>60</v>
      </c>
      <c r="I715" s="93">
        <v>3.1899968100031893E-2</v>
      </c>
    </row>
    <row r="716" spans="1:9">
      <c r="A716" s="92" t="s">
        <v>2362</v>
      </c>
      <c r="B716" s="92" t="s">
        <v>2363</v>
      </c>
      <c r="C716" s="92" t="s">
        <v>2364</v>
      </c>
      <c r="D716" s="92" t="s">
        <v>76</v>
      </c>
      <c r="E716" s="92" t="s">
        <v>92</v>
      </c>
      <c r="F716" s="92" t="s">
        <v>313</v>
      </c>
      <c r="G716" s="92" t="s">
        <v>59</v>
      </c>
      <c r="H716" s="92" t="s">
        <v>60</v>
      </c>
      <c r="I716" s="93">
        <v>3.1899968100031893E-2</v>
      </c>
    </row>
    <row r="717" spans="1:9">
      <c r="A717" s="92" t="s">
        <v>2365</v>
      </c>
      <c r="B717" s="92" t="s">
        <v>2366</v>
      </c>
      <c r="C717" s="92" t="s">
        <v>2367</v>
      </c>
      <c r="D717" s="92" t="s">
        <v>105</v>
      </c>
      <c r="E717" s="92" t="s">
        <v>198</v>
      </c>
      <c r="F717" s="92" t="s">
        <v>1050</v>
      </c>
      <c r="G717" s="92" t="s">
        <v>59</v>
      </c>
      <c r="H717" s="92" t="s">
        <v>60</v>
      </c>
      <c r="I717" s="93">
        <v>3.1799968200031795E-2</v>
      </c>
    </row>
    <row r="718" spans="1:9">
      <c r="A718" s="92" t="s">
        <v>2368</v>
      </c>
      <c r="B718" s="92" t="s">
        <v>2369</v>
      </c>
      <c r="C718" s="92" t="s">
        <v>2370</v>
      </c>
      <c r="D718" s="92" t="s">
        <v>94</v>
      </c>
      <c r="E718" s="92" t="s">
        <v>118</v>
      </c>
      <c r="F718" s="92" t="s">
        <v>119</v>
      </c>
      <c r="G718" s="92" t="s">
        <v>200</v>
      </c>
      <c r="H718" s="92" t="s">
        <v>153</v>
      </c>
      <c r="I718" s="93">
        <v>3.1799968200031795E-2</v>
      </c>
    </row>
    <row r="719" spans="1:9">
      <c r="A719" s="92" t="s">
        <v>2371</v>
      </c>
      <c r="B719" s="92" t="s">
        <v>2372</v>
      </c>
      <c r="C719" s="92" t="s">
        <v>2373</v>
      </c>
      <c r="D719" s="92" t="s">
        <v>105</v>
      </c>
      <c r="E719" s="92" t="s">
        <v>232</v>
      </c>
      <c r="F719" s="92" t="s">
        <v>233</v>
      </c>
      <c r="G719" s="92" t="s">
        <v>374</v>
      </c>
      <c r="H719" s="92" t="s">
        <v>172</v>
      </c>
      <c r="I719" s="93">
        <v>3.1799968200031795E-2</v>
      </c>
    </row>
    <row r="720" spans="1:9">
      <c r="A720" s="92" t="s">
        <v>2374</v>
      </c>
      <c r="B720" s="92" t="s">
        <v>2375</v>
      </c>
      <c r="C720" s="92" t="s">
        <v>2376</v>
      </c>
      <c r="D720" s="92" t="s">
        <v>94</v>
      </c>
      <c r="E720" s="92" t="s">
        <v>317</v>
      </c>
      <c r="F720" s="92" t="s">
        <v>317</v>
      </c>
      <c r="G720" s="92" t="s">
        <v>350</v>
      </c>
      <c r="H720" s="92" t="s">
        <v>143</v>
      </c>
      <c r="I720" s="93">
        <v>3.1699968300031696E-2</v>
      </c>
    </row>
    <row r="721" spans="1:9">
      <c r="A721" s="92" t="s">
        <v>2377</v>
      </c>
      <c r="B721" s="92" t="s">
        <v>2378</v>
      </c>
      <c r="C721" s="92" t="s">
        <v>2379</v>
      </c>
      <c r="D721" s="92" t="s">
        <v>94</v>
      </c>
      <c r="E721" s="92" t="s">
        <v>133</v>
      </c>
      <c r="F721" s="92" t="s">
        <v>134</v>
      </c>
      <c r="G721" s="92" t="s">
        <v>378</v>
      </c>
      <c r="H721" s="92" t="s">
        <v>205</v>
      </c>
      <c r="I721" s="93">
        <v>3.1699968300031696E-2</v>
      </c>
    </row>
    <row r="722" spans="1:9">
      <c r="A722" s="92" t="s">
        <v>2380</v>
      </c>
      <c r="B722" s="92" t="s">
        <v>2381</v>
      </c>
      <c r="C722" s="92" t="s">
        <v>2382</v>
      </c>
      <c r="D722" s="92" t="s">
        <v>111</v>
      </c>
      <c r="E722" s="92" t="s">
        <v>111</v>
      </c>
      <c r="F722" s="92" t="s">
        <v>2383</v>
      </c>
      <c r="G722" s="92" t="s">
        <v>59</v>
      </c>
      <c r="H722" s="92" t="s">
        <v>60</v>
      </c>
      <c r="I722" s="93">
        <v>3.1599968400031597E-2</v>
      </c>
    </row>
    <row r="723" spans="1:9">
      <c r="A723" s="92" t="s">
        <v>2384</v>
      </c>
      <c r="B723" s="92" t="s">
        <v>2385</v>
      </c>
      <c r="C723" s="92" t="s">
        <v>2386</v>
      </c>
      <c r="D723" s="92" t="s">
        <v>94</v>
      </c>
      <c r="E723" s="92" t="s">
        <v>118</v>
      </c>
      <c r="F723" s="92" t="s">
        <v>119</v>
      </c>
      <c r="G723" s="92" t="s">
        <v>274</v>
      </c>
      <c r="H723" s="92" t="s">
        <v>143</v>
      </c>
      <c r="I723" s="93">
        <v>3.1599968400031597E-2</v>
      </c>
    </row>
    <row r="724" spans="1:9">
      <c r="A724" s="92" t="s">
        <v>2387</v>
      </c>
      <c r="B724" s="92" t="s">
        <v>2388</v>
      </c>
      <c r="C724" s="92" t="s">
        <v>2389</v>
      </c>
      <c r="D724" s="92" t="s">
        <v>64</v>
      </c>
      <c r="E724" s="92" t="s">
        <v>64</v>
      </c>
      <c r="F724" s="92" t="s">
        <v>65</v>
      </c>
      <c r="G724" s="92" t="s">
        <v>282</v>
      </c>
      <c r="H724" s="92" t="s">
        <v>158</v>
      </c>
      <c r="I724" s="93">
        <v>3.1599968400031597E-2</v>
      </c>
    </row>
    <row r="725" spans="1:9">
      <c r="A725" s="92" t="s">
        <v>2390</v>
      </c>
      <c r="B725" s="92" t="s">
        <v>2391</v>
      </c>
      <c r="C725" s="92" t="s">
        <v>2392</v>
      </c>
      <c r="D725" s="92" t="s">
        <v>94</v>
      </c>
      <c r="E725" s="92" t="s">
        <v>118</v>
      </c>
      <c r="F725" s="92" t="s">
        <v>119</v>
      </c>
      <c r="G725" s="92" t="s">
        <v>333</v>
      </c>
      <c r="H725" s="92" t="s">
        <v>172</v>
      </c>
      <c r="I725" s="93">
        <v>3.1499968500031499E-2</v>
      </c>
    </row>
    <row r="726" spans="1:9">
      <c r="A726" s="92" t="s">
        <v>2393</v>
      </c>
      <c r="B726" s="92" t="s">
        <v>2394</v>
      </c>
      <c r="C726" s="92" t="s">
        <v>2395</v>
      </c>
      <c r="D726" s="92" t="s">
        <v>105</v>
      </c>
      <c r="E726" s="92" t="s">
        <v>297</v>
      </c>
      <c r="F726" s="92" t="s">
        <v>298</v>
      </c>
      <c r="G726" s="92" t="s">
        <v>59</v>
      </c>
      <c r="H726" s="92" t="s">
        <v>60</v>
      </c>
      <c r="I726" s="93">
        <v>3.1499968500031499E-2</v>
      </c>
    </row>
    <row r="727" spans="1:9">
      <c r="A727" s="92" t="s">
        <v>2396</v>
      </c>
      <c r="B727" s="92" t="s">
        <v>2397</v>
      </c>
      <c r="C727" s="92" t="s">
        <v>2398</v>
      </c>
      <c r="D727" s="92" t="s">
        <v>100</v>
      </c>
      <c r="E727" s="92" t="s">
        <v>100</v>
      </c>
      <c r="F727" s="92" t="s">
        <v>170</v>
      </c>
      <c r="G727" s="92" t="s">
        <v>341</v>
      </c>
      <c r="H727" s="92" t="s">
        <v>181</v>
      </c>
      <c r="I727" s="93">
        <v>3.1499968500031499E-2</v>
      </c>
    </row>
    <row r="728" spans="1:9">
      <c r="A728" s="92" t="s">
        <v>2399</v>
      </c>
      <c r="B728" s="92" t="s">
        <v>2400</v>
      </c>
      <c r="C728" s="92" t="s">
        <v>2401</v>
      </c>
      <c r="D728" s="92" t="s">
        <v>76</v>
      </c>
      <c r="E728" s="92" t="s">
        <v>1463</v>
      </c>
      <c r="F728" s="92" t="s">
        <v>1464</v>
      </c>
      <c r="G728" s="92" t="s">
        <v>59</v>
      </c>
      <c r="H728" s="92" t="s">
        <v>60</v>
      </c>
      <c r="I728" s="93">
        <v>3.1499968500031499E-2</v>
      </c>
    </row>
    <row r="729" spans="1:9">
      <c r="A729" s="92" t="s">
        <v>2402</v>
      </c>
      <c r="B729" s="92" t="s">
        <v>2403</v>
      </c>
      <c r="C729" s="92" t="s">
        <v>2404</v>
      </c>
      <c r="D729" s="92" t="s">
        <v>76</v>
      </c>
      <c r="E729" s="92" t="s">
        <v>92</v>
      </c>
      <c r="F729" s="92" t="s">
        <v>538</v>
      </c>
      <c r="G729" s="92" t="s">
        <v>180</v>
      </c>
      <c r="H729" s="92" t="s">
        <v>143</v>
      </c>
      <c r="I729" s="93">
        <v>3.1299968700031294E-2</v>
      </c>
    </row>
    <row r="730" spans="1:9">
      <c r="A730" s="92" t="s">
        <v>2405</v>
      </c>
      <c r="B730" s="92" t="s">
        <v>2406</v>
      </c>
      <c r="C730" s="92" t="s">
        <v>2407</v>
      </c>
      <c r="D730" s="92" t="s">
        <v>88</v>
      </c>
      <c r="E730" s="92" t="s">
        <v>109</v>
      </c>
      <c r="F730" s="92" t="s">
        <v>110</v>
      </c>
      <c r="G730" s="92" t="s">
        <v>59</v>
      </c>
      <c r="H730" s="92" t="s">
        <v>60</v>
      </c>
      <c r="I730" s="93">
        <v>3.1299968700031294E-2</v>
      </c>
    </row>
    <row r="731" spans="1:9">
      <c r="A731" s="92" t="s">
        <v>2408</v>
      </c>
      <c r="B731" s="92" t="s">
        <v>2409</v>
      </c>
      <c r="C731" s="92" t="s">
        <v>2410</v>
      </c>
      <c r="D731" s="92" t="s">
        <v>71</v>
      </c>
      <c r="E731" s="92" t="s">
        <v>98</v>
      </c>
      <c r="F731" s="92" t="s">
        <v>99</v>
      </c>
      <c r="G731" s="92" t="s">
        <v>59</v>
      </c>
      <c r="H731" s="92" t="s">
        <v>60</v>
      </c>
      <c r="I731" s="93">
        <v>3.1199968800031196E-2</v>
      </c>
    </row>
    <row r="732" spans="1:9">
      <c r="A732" s="92" t="s">
        <v>2411</v>
      </c>
      <c r="B732" s="92" t="s">
        <v>2412</v>
      </c>
      <c r="C732" s="92" t="s">
        <v>2413</v>
      </c>
      <c r="D732" s="92" t="s">
        <v>100</v>
      </c>
      <c r="E732" s="92" t="s">
        <v>100</v>
      </c>
      <c r="F732" s="92" t="s">
        <v>287</v>
      </c>
      <c r="G732" s="92" t="s">
        <v>329</v>
      </c>
      <c r="H732" s="92" t="s">
        <v>166</v>
      </c>
      <c r="I732" s="93">
        <v>3.1199968800031196E-2</v>
      </c>
    </row>
    <row r="733" spans="1:9">
      <c r="A733" s="92" t="s">
        <v>2414</v>
      </c>
      <c r="B733" s="92" t="s">
        <v>2415</v>
      </c>
      <c r="C733" s="92" t="s">
        <v>2416</v>
      </c>
      <c r="D733" s="92" t="s">
        <v>105</v>
      </c>
      <c r="E733" s="92" t="s">
        <v>302</v>
      </c>
      <c r="F733" s="92" t="s">
        <v>302</v>
      </c>
      <c r="G733" s="92" t="s">
        <v>59</v>
      </c>
      <c r="H733" s="92" t="s">
        <v>60</v>
      </c>
      <c r="I733" s="93">
        <v>3.1199968800031196E-2</v>
      </c>
    </row>
    <row r="734" spans="1:9">
      <c r="A734" s="92" t="s">
        <v>2417</v>
      </c>
      <c r="B734" s="92" t="s">
        <v>2418</v>
      </c>
      <c r="C734" s="92" t="s">
        <v>2419</v>
      </c>
      <c r="D734" s="92" t="s">
        <v>80</v>
      </c>
      <c r="E734" s="92" t="s">
        <v>80</v>
      </c>
      <c r="F734" s="92" t="s">
        <v>104</v>
      </c>
      <c r="G734" s="92" t="s">
        <v>341</v>
      </c>
      <c r="H734" s="92" t="s">
        <v>181</v>
      </c>
      <c r="I734" s="93">
        <v>3.1199968800031196E-2</v>
      </c>
    </row>
    <row r="735" spans="1:9">
      <c r="A735" s="92" t="s">
        <v>2420</v>
      </c>
      <c r="B735" s="92" t="s">
        <v>2421</v>
      </c>
      <c r="C735" s="92" t="s">
        <v>2422</v>
      </c>
      <c r="D735" s="92" t="s">
        <v>94</v>
      </c>
      <c r="E735" s="92" t="s">
        <v>317</v>
      </c>
      <c r="F735" s="92" t="s">
        <v>317</v>
      </c>
      <c r="G735" s="92" t="s">
        <v>282</v>
      </c>
      <c r="H735" s="92" t="s">
        <v>158</v>
      </c>
      <c r="I735" s="93">
        <v>3.1099968900031093E-2</v>
      </c>
    </row>
    <row r="736" spans="1:9">
      <c r="A736" s="92" t="s">
        <v>2423</v>
      </c>
      <c r="B736" s="92" t="s">
        <v>2424</v>
      </c>
      <c r="C736" s="92" t="s">
        <v>2425</v>
      </c>
      <c r="D736" s="92" t="s">
        <v>111</v>
      </c>
      <c r="E736" s="92" t="s">
        <v>111</v>
      </c>
      <c r="F736" s="92" t="s">
        <v>571</v>
      </c>
      <c r="G736" s="92" t="s">
        <v>341</v>
      </c>
      <c r="H736" s="92" t="s">
        <v>181</v>
      </c>
      <c r="I736" s="93">
        <v>3.0899969100030896E-2</v>
      </c>
    </row>
    <row r="737" spans="1:9">
      <c r="A737" s="92" t="s">
        <v>2426</v>
      </c>
      <c r="B737" s="92" t="s">
        <v>2427</v>
      </c>
      <c r="C737" s="92" t="s">
        <v>2428</v>
      </c>
      <c r="D737" s="92" t="s">
        <v>88</v>
      </c>
      <c r="E737" s="92" t="s">
        <v>406</v>
      </c>
      <c r="F737" s="92" t="s">
        <v>602</v>
      </c>
      <c r="G737" s="92" t="s">
        <v>120</v>
      </c>
      <c r="H737" s="92" t="s">
        <v>121</v>
      </c>
      <c r="I737" s="93">
        <v>3.0899969100030896E-2</v>
      </c>
    </row>
    <row r="738" spans="1:9">
      <c r="A738" s="92" t="s">
        <v>2429</v>
      </c>
      <c r="B738" s="92" t="s">
        <v>2430</v>
      </c>
      <c r="C738" s="92" t="s">
        <v>2431</v>
      </c>
      <c r="D738" s="92" t="s">
        <v>56</v>
      </c>
      <c r="E738" s="92" t="s">
        <v>69</v>
      </c>
      <c r="F738" s="92" t="s">
        <v>75</v>
      </c>
      <c r="G738" s="92" t="s">
        <v>341</v>
      </c>
      <c r="H738" s="92" t="s">
        <v>181</v>
      </c>
      <c r="I738" s="93">
        <v>3.0799969200030797E-2</v>
      </c>
    </row>
    <row r="739" spans="1:9">
      <c r="A739" s="92" t="s">
        <v>2432</v>
      </c>
      <c r="B739" s="92" t="s">
        <v>2433</v>
      </c>
      <c r="C739" s="92" t="s">
        <v>2434</v>
      </c>
      <c r="D739" s="92" t="s">
        <v>94</v>
      </c>
      <c r="E739" s="92" t="s">
        <v>317</v>
      </c>
      <c r="F739" s="92" t="s">
        <v>317</v>
      </c>
      <c r="G739" s="92" t="s">
        <v>200</v>
      </c>
      <c r="H739" s="92" t="s">
        <v>153</v>
      </c>
      <c r="I739" s="93">
        <v>3.0799969200030797E-2</v>
      </c>
    </row>
    <row r="740" spans="1:9">
      <c r="A740" s="92" t="s">
        <v>2435</v>
      </c>
      <c r="B740" s="92" t="s">
        <v>2436</v>
      </c>
      <c r="C740" s="92" t="s">
        <v>2437</v>
      </c>
      <c r="D740" s="92" t="s">
        <v>76</v>
      </c>
      <c r="E740" s="92" t="s">
        <v>92</v>
      </c>
      <c r="F740" s="92" t="s">
        <v>538</v>
      </c>
      <c r="G740" s="92" t="s">
        <v>59</v>
      </c>
      <c r="H740" s="92" t="s">
        <v>60</v>
      </c>
      <c r="I740" s="93">
        <v>3.0799969200030797E-2</v>
      </c>
    </row>
    <row r="741" spans="1:9">
      <c r="A741" s="92" t="s">
        <v>2438</v>
      </c>
      <c r="B741" s="92" t="s">
        <v>2439</v>
      </c>
      <c r="C741" s="92" t="s">
        <v>2440</v>
      </c>
      <c r="D741" s="92" t="s">
        <v>94</v>
      </c>
      <c r="E741" s="92" t="s">
        <v>317</v>
      </c>
      <c r="F741" s="92" t="s">
        <v>317</v>
      </c>
      <c r="G741" s="92" t="s">
        <v>59</v>
      </c>
      <c r="H741" s="92" t="s">
        <v>60</v>
      </c>
      <c r="I741" s="93">
        <v>3.0699969300030699E-2</v>
      </c>
    </row>
    <row r="742" spans="1:9">
      <c r="A742" s="92" t="s">
        <v>2441</v>
      </c>
      <c r="B742" s="92" t="s">
        <v>2442</v>
      </c>
      <c r="C742" s="92" t="s">
        <v>2443</v>
      </c>
      <c r="D742" s="92" t="s">
        <v>100</v>
      </c>
      <c r="E742" s="92" t="s">
        <v>100</v>
      </c>
      <c r="F742" s="92" t="s">
        <v>287</v>
      </c>
      <c r="G742" s="92" t="s">
        <v>59</v>
      </c>
      <c r="H742" s="92" t="s">
        <v>60</v>
      </c>
      <c r="I742" s="93">
        <v>3.0699969300030699E-2</v>
      </c>
    </row>
    <row r="743" spans="1:9">
      <c r="A743" s="92" t="s">
        <v>2444</v>
      </c>
      <c r="B743" s="92" t="s">
        <v>2445</v>
      </c>
      <c r="C743" s="92" t="s">
        <v>2446</v>
      </c>
      <c r="D743" s="92" t="s">
        <v>76</v>
      </c>
      <c r="E743" s="92" t="s">
        <v>92</v>
      </c>
      <c r="F743" s="92" t="s">
        <v>93</v>
      </c>
      <c r="G743" s="92" t="s">
        <v>408</v>
      </c>
      <c r="H743" s="92" t="s">
        <v>228</v>
      </c>
      <c r="I743" s="93">
        <v>3.0699969300030699E-2</v>
      </c>
    </row>
    <row r="744" spans="1:9">
      <c r="A744" s="92" t="s">
        <v>2447</v>
      </c>
      <c r="B744" s="92" t="s">
        <v>2448</v>
      </c>
      <c r="C744" s="92" t="s">
        <v>2449</v>
      </c>
      <c r="D744" s="92" t="s">
        <v>80</v>
      </c>
      <c r="E744" s="92" t="s">
        <v>80</v>
      </c>
      <c r="F744" s="92" t="s">
        <v>104</v>
      </c>
      <c r="G744" s="92" t="s">
        <v>282</v>
      </c>
      <c r="H744" s="92" t="s">
        <v>158</v>
      </c>
      <c r="I744" s="93">
        <v>3.0699969300030699E-2</v>
      </c>
    </row>
    <row r="745" spans="1:9">
      <c r="A745" s="92" t="s">
        <v>2450</v>
      </c>
      <c r="B745" s="92" t="s">
        <v>2451</v>
      </c>
      <c r="C745" s="92" t="s">
        <v>2452</v>
      </c>
      <c r="D745" s="92" t="s">
        <v>105</v>
      </c>
      <c r="E745" s="92" t="s">
        <v>232</v>
      </c>
      <c r="F745" s="92" t="s">
        <v>233</v>
      </c>
      <c r="G745" s="92" t="s">
        <v>282</v>
      </c>
      <c r="H745" s="92" t="s">
        <v>158</v>
      </c>
      <c r="I745" s="93">
        <v>3.0499969500030494E-2</v>
      </c>
    </row>
    <row r="746" spans="1:9">
      <c r="A746" s="92" t="s">
        <v>2453</v>
      </c>
      <c r="B746" s="92" t="s">
        <v>2454</v>
      </c>
      <c r="C746" s="92" t="s">
        <v>2455</v>
      </c>
      <c r="D746" s="92" t="s">
        <v>56</v>
      </c>
      <c r="E746" s="92" t="s">
        <v>69</v>
      </c>
      <c r="F746" s="92" t="s">
        <v>70</v>
      </c>
      <c r="G746" s="92" t="s">
        <v>59</v>
      </c>
      <c r="H746" s="92" t="s">
        <v>60</v>
      </c>
      <c r="I746" s="93">
        <v>3.0399969600030396E-2</v>
      </c>
    </row>
    <row r="747" spans="1:9">
      <c r="A747" s="92" t="s">
        <v>2456</v>
      </c>
      <c r="B747" s="92" t="s">
        <v>2457</v>
      </c>
      <c r="C747" s="92" t="s">
        <v>2458</v>
      </c>
      <c r="D747" s="92" t="s">
        <v>94</v>
      </c>
      <c r="E747" s="92" t="s">
        <v>317</v>
      </c>
      <c r="F747" s="92" t="s">
        <v>317</v>
      </c>
      <c r="G747" s="92" t="s">
        <v>59</v>
      </c>
      <c r="H747" s="92" t="s">
        <v>60</v>
      </c>
      <c r="I747" s="93">
        <v>3.0399969600030396E-2</v>
      </c>
    </row>
    <row r="748" spans="1:9">
      <c r="A748" s="92" t="s">
        <v>2459</v>
      </c>
      <c r="B748" s="92" t="s">
        <v>2460</v>
      </c>
      <c r="C748" s="92" t="s">
        <v>2461</v>
      </c>
      <c r="D748" s="92" t="s">
        <v>100</v>
      </c>
      <c r="E748" s="92" t="s">
        <v>100</v>
      </c>
      <c r="F748" s="92" t="s">
        <v>287</v>
      </c>
      <c r="G748" s="92" t="s">
        <v>274</v>
      </c>
      <c r="H748" s="92" t="s">
        <v>143</v>
      </c>
      <c r="I748" s="93">
        <v>3.0299969700030297E-2</v>
      </c>
    </row>
    <row r="749" spans="1:9">
      <c r="A749" s="92" t="s">
        <v>2462</v>
      </c>
      <c r="B749" s="92" t="s">
        <v>2463</v>
      </c>
      <c r="C749" s="92" t="s">
        <v>2464</v>
      </c>
      <c r="D749" s="92" t="s">
        <v>94</v>
      </c>
      <c r="E749" s="92" t="s">
        <v>317</v>
      </c>
      <c r="F749" s="92" t="s">
        <v>317</v>
      </c>
      <c r="G749" s="92" t="s">
        <v>120</v>
      </c>
      <c r="H749" s="92" t="s">
        <v>121</v>
      </c>
      <c r="I749" s="93">
        <v>3.0299969700030297E-2</v>
      </c>
    </row>
    <row r="750" spans="1:9">
      <c r="A750" s="92" t="s">
        <v>2465</v>
      </c>
      <c r="B750" s="92" t="s">
        <v>2466</v>
      </c>
      <c r="C750" s="92" t="s">
        <v>2467</v>
      </c>
      <c r="D750" s="92" t="s">
        <v>71</v>
      </c>
      <c r="E750" s="92" t="s">
        <v>84</v>
      </c>
      <c r="F750" s="92" t="s">
        <v>85</v>
      </c>
      <c r="G750" s="92" t="s">
        <v>59</v>
      </c>
      <c r="H750" s="92" t="s">
        <v>60</v>
      </c>
      <c r="I750" s="93">
        <v>3.0199969800030198E-2</v>
      </c>
    </row>
    <row r="751" spans="1:9">
      <c r="A751" s="92" t="s">
        <v>2468</v>
      </c>
      <c r="B751" s="92" t="s">
        <v>2469</v>
      </c>
      <c r="C751" s="92" t="s">
        <v>2470</v>
      </c>
      <c r="D751" s="92" t="s">
        <v>100</v>
      </c>
      <c r="E751" s="92" t="s">
        <v>100</v>
      </c>
      <c r="F751" s="92" t="s">
        <v>287</v>
      </c>
      <c r="G751" s="92" t="s">
        <v>350</v>
      </c>
      <c r="H751" s="92" t="s">
        <v>143</v>
      </c>
      <c r="I751" s="93">
        <v>3.0199969800030198E-2</v>
      </c>
    </row>
    <row r="752" spans="1:9">
      <c r="A752" s="92" t="s">
        <v>2471</v>
      </c>
      <c r="B752" s="92" t="s">
        <v>2472</v>
      </c>
      <c r="C752" s="92" t="s">
        <v>2473</v>
      </c>
      <c r="D752" s="92" t="s">
        <v>80</v>
      </c>
      <c r="E752" s="92" t="s">
        <v>80</v>
      </c>
      <c r="F752" s="92" t="s">
        <v>157</v>
      </c>
      <c r="G752" s="92" t="s">
        <v>366</v>
      </c>
      <c r="H752" s="92" t="s">
        <v>194</v>
      </c>
      <c r="I752" s="93">
        <v>3.0199969800030198E-2</v>
      </c>
    </row>
    <row r="753" spans="1:9">
      <c r="A753" s="92" t="s">
        <v>2474</v>
      </c>
      <c r="B753" s="92" t="s">
        <v>2475</v>
      </c>
      <c r="C753" s="92" t="s">
        <v>2476</v>
      </c>
      <c r="D753" s="92" t="s">
        <v>71</v>
      </c>
      <c r="E753" s="92" t="s">
        <v>84</v>
      </c>
      <c r="F753" s="92" t="s">
        <v>147</v>
      </c>
      <c r="G753" s="92" t="s">
        <v>59</v>
      </c>
      <c r="H753" s="92" t="s">
        <v>60</v>
      </c>
      <c r="I753" s="93">
        <v>3.0199969800030198E-2</v>
      </c>
    </row>
    <row r="754" spans="1:9">
      <c r="A754" s="92" t="s">
        <v>2477</v>
      </c>
      <c r="B754" s="92" t="s">
        <v>2478</v>
      </c>
      <c r="C754" s="92" t="s">
        <v>2479</v>
      </c>
      <c r="D754" s="92" t="s">
        <v>88</v>
      </c>
      <c r="E754" s="92" t="s">
        <v>109</v>
      </c>
      <c r="F754" s="92" t="s">
        <v>110</v>
      </c>
      <c r="G754" s="92" t="s">
        <v>59</v>
      </c>
      <c r="H754" s="92" t="s">
        <v>60</v>
      </c>
      <c r="I754" s="93">
        <v>3.0199969800030198E-2</v>
      </c>
    </row>
    <row r="755" spans="1:9">
      <c r="A755" s="92" t="s">
        <v>2480</v>
      </c>
      <c r="B755" s="92" t="s">
        <v>2481</v>
      </c>
      <c r="C755" s="92" t="s">
        <v>2482</v>
      </c>
      <c r="D755" s="92" t="s">
        <v>76</v>
      </c>
      <c r="E755" s="92" t="s">
        <v>92</v>
      </c>
      <c r="F755" s="92" t="s">
        <v>706</v>
      </c>
      <c r="G755" s="92" t="s">
        <v>185</v>
      </c>
      <c r="H755" s="92" t="s">
        <v>148</v>
      </c>
      <c r="I755" s="93">
        <v>3.0099969900030093E-2</v>
      </c>
    </row>
    <row r="756" spans="1:9">
      <c r="A756" s="92" t="s">
        <v>2483</v>
      </c>
      <c r="B756" s="92" t="s">
        <v>2484</v>
      </c>
      <c r="C756" s="92" t="s">
        <v>2485</v>
      </c>
      <c r="D756" s="92" t="s">
        <v>94</v>
      </c>
      <c r="E756" s="92" t="s">
        <v>615</v>
      </c>
      <c r="F756" s="92" t="s">
        <v>1031</v>
      </c>
      <c r="G756" s="92" t="s">
        <v>333</v>
      </c>
      <c r="H756" s="92" t="s">
        <v>172</v>
      </c>
      <c r="I756" s="93">
        <v>2.9999970000029994E-2</v>
      </c>
    </row>
    <row r="757" spans="1:9">
      <c r="A757" s="92" t="s">
        <v>2486</v>
      </c>
      <c r="B757" s="92" t="s">
        <v>2487</v>
      </c>
      <c r="C757" s="92" t="s">
        <v>2488</v>
      </c>
      <c r="D757" s="92" t="s">
        <v>88</v>
      </c>
      <c r="E757" s="92" t="s">
        <v>109</v>
      </c>
      <c r="F757" s="92" t="s">
        <v>1075</v>
      </c>
      <c r="G757" s="92" t="s">
        <v>59</v>
      </c>
      <c r="H757" s="92" t="s">
        <v>60</v>
      </c>
      <c r="I757" s="93">
        <v>2.9899970100029895E-2</v>
      </c>
    </row>
    <row r="758" spans="1:9">
      <c r="A758" s="92" t="s">
        <v>2489</v>
      </c>
      <c r="B758" s="92" t="s">
        <v>2490</v>
      </c>
      <c r="C758" s="92" t="s">
        <v>2491</v>
      </c>
      <c r="D758" s="92" t="s">
        <v>56</v>
      </c>
      <c r="E758" s="92" t="s">
        <v>69</v>
      </c>
      <c r="F758" s="92" t="s">
        <v>126</v>
      </c>
      <c r="G758" s="92" t="s">
        <v>185</v>
      </c>
      <c r="H758" s="92" t="s">
        <v>148</v>
      </c>
      <c r="I758" s="93">
        <v>2.9899970100029895E-2</v>
      </c>
    </row>
    <row r="759" spans="1:9">
      <c r="A759" s="92" t="s">
        <v>2492</v>
      </c>
      <c r="B759" s="92" t="s">
        <v>2493</v>
      </c>
      <c r="C759" s="92" t="s">
        <v>2494</v>
      </c>
      <c r="D759" s="92" t="s">
        <v>105</v>
      </c>
      <c r="E759" s="92" t="s">
        <v>302</v>
      </c>
      <c r="F759" s="92" t="s">
        <v>302</v>
      </c>
      <c r="G759" s="92" t="s">
        <v>350</v>
      </c>
      <c r="H759" s="92" t="s">
        <v>143</v>
      </c>
      <c r="I759" s="93">
        <v>2.9899970100029895E-2</v>
      </c>
    </row>
    <row r="760" spans="1:9">
      <c r="A760" s="92" t="s">
        <v>2495</v>
      </c>
      <c r="B760" s="92" t="s">
        <v>2496</v>
      </c>
      <c r="C760" s="92" t="s">
        <v>2497</v>
      </c>
      <c r="D760" s="92" t="s">
        <v>71</v>
      </c>
      <c r="E760" s="92" t="s">
        <v>84</v>
      </c>
      <c r="F760" s="92" t="s">
        <v>147</v>
      </c>
      <c r="G760" s="92" t="s">
        <v>200</v>
      </c>
      <c r="H760" s="92" t="s">
        <v>153</v>
      </c>
      <c r="I760" s="93">
        <v>2.9799970200029797E-2</v>
      </c>
    </row>
    <row r="761" spans="1:9">
      <c r="A761" s="92" t="s">
        <v>2498</v>
      </c>
      <c r="B761" s="92" t="s">
        <v>2499</v>
      </c>
      <c r="C761" s="92" t="s">
        <v>2500</v>
      </c>
      <c r="D761" s="92" t="s">
        <v>105</v>
      </c>
      <c r="E761" s="92" t="s">
        <v>557</v>
      </c>
      <c r="F761" s="92" t="s">
        <v>558</v>
      </c>
      <c r="G761" s="92" t="s">
        <v>180</v>
      </c>
      <c r="H761" s="92" t="s">
        <v>143</v>
      </c>
      <c r="I761" s="93">
        <v>2.9799970200029797E-2</v>
      </c>
    </row>
    <row r="762" spans="1:9">
      <c r="A762" s="92" t="s">
        <v>2501</v>
      </c>
      <c r="B762" s="92" t="s">
        <v>2502</v>
      </c>
      <c r="C762" s="92" t="s">
        <v>2503</v>
      </c>
      <c r="D762" s="92" t="s">
        <v>80</v>
      </c>
      <c r="E762" s="92" t="s">
        <v>80</v>
      </c>
      <c r="F762" s="92" t="s">
        <v>104</v>
      </c>
      <c r="G762" s="92" t="s">
        <v>333</v>
      </c>
      <c r="H762" s="92" t="s">
        <v>172</v>
      </c>
      <c r="I762" s="93">
        <v>2.9699970300029698E-2</v>
      </c>
    </row>
    <row r="763" spans="1:9">
      <c r="A763" s="92" t="s">
        <v>2504</v>
      </c>
      <c r="B763" s="92" t="s">
        <v>2505</v>
      </c>
      <c r="C763" s="92" t="s">
        <v>2506</v>
      </c>
      <c r="D763" s="92" t="s">
        <v>105</v>
      </c>
      <c r="E763" s="92" t="s">
        <v>302</v>
      </c>
      <c r="F763" s="92" t="s">
        <v>302</v>
      </c>
      <c r="G763" s="92" t="s">
        <v>59</v>
      </c>
      <c r="H763" s="92" t="s">
        <v>60</v>
      </c>
      <c r="I763" s="93">
        <v>2.9699970300029698E-2</v>
      </c>
    </row>
    <row r="764" spans="1:9">
      <c r="A764" s="92" t="s">
        <v>2507</v>
      </c>
      <c r="B764" s="92" t="s">
        <v>2508</v>
      </c>
      <c r="C764" s="92" t="s">
        <v>2509</v>
      </c>
      <c r="D764" s="92" t="s">
        <v>56</v>
      </c>
      <c r="E764" s="92" t="s">
        <v>69</v>
      </c>
      <c r="F764" s="92" t="s">
        <v>70</v>
      </c>
      <c r="G764" s="92" t="s">
        <v>59</v>
      </c>
      <c r="H764" s="92" t="s">
        <v>60</v>
      </c>
      <c r="I764" s="93">
        <v>2.9699970300029698E-2</v>
      </c>
    </row>
    <row r="765" spans="1:9">
      <c r="A765" s="92" t="s">
        <v>2510</v>
      </c>
      <c r="B765" s="92" t="s">
        <v>2511</v>
      </c>
      <c r="C765" s="92" t="s">
        <v>2512</v>
      </c>
      <c r="D765" s="92" t="s">
        <v>71</v>
      </c>
      <c r="E765" s="92" t="s">
        <v>84</v>
      </c>
      <c r="F765" s="92" t="s">
        <v>147</v>
      </c>
      <c r="G765" s="92" t="s">
        <v>337</v>
      </c>
      <c r="H765" s="92" t="s">
        <v>176</v>
      </c>
      <c r="I765" s="93">
        <v>2.9599970400029596E-2</v>
      </c>
    </row>
    <row r="766" spans="1:9">
      <c r="A766" s="92" t="s">
        <v>2513</v>
      </c>
      <c r="B766" s="92" t="s">
        <v>2514</v>
      </c>
      <c r="C766" s="92" t="s">
        <v>2515</v>
      </c>
      <c r="D766" s="92" t="s">
        <v>76</v>
      </c>
      <c r="E766" s="92" t="s">
        <v>92</v>
      </c>
      <c r="F766" s="92" t="s">
        <v>1203</v>
      </c>
      <c r="G766" s="92" t="s">
        <v>86</v>
      </c>
      <c r="H766" s="92" t="s">
        <v>87</v>
      </c>
      <c r="I766" s="93">
        <v>2.9599970400029596E-2</v>
      </c>
    </row>
    <row r="767" spans="1:9">
      <c r="A767" s="92" t="s">
        <v>2516</v>
      </c>
      <c r="B767" s="92" t="s">
        <v>2517</v>
      </c>
      <c r="C767" s="92" t="s">
        <v>2518</v>
      </c>
      <c r="D767" s="92" t="s">
        <v>71</v>
      </c>
      <c r="E767" s="92" t="s">
        <v>84</v>
      </c>
      <c r="F767" s="92" t="s">
        <v>85</v>
      </c>
      <c r="G767" s="92" t="s">
        <v>59</v>
      </c>
      <c r="H767" s="92" t="s">
        <v>60</v>
      </c>
      <c r="I767" s="93">
        <v>2.9599970400029596E-2</v>
      </c>
    </row>
    <row r="768" spans="1:9">
      <c r="A768" s="92" t="s">
        <v>2519</v>
      </c>
      <c r="B768" s="92" t="s">
        <v>2520</v>
      </c>
      <c r="C768" s="92" t="s">
        <v>2521</v>
      </c>
      <c r="D768" s="92" t="s">
        <v>111</v>
      </c>
      <c r="E768" s="92" t="s">
        <v>111</v>
      </c>
      <c r="F768" s="92" t="s">
        <v>2383</v>
      </c>
      <c r="G768" s="92" t="s">
        <v>120</v>
      </c>
      <c r="H768" s="92" t="s">
        <v>121</v>
      </c>
      <c r="I768" s="93">
        <v>2.9599970400029596E-2</v>
      </c>
    </row>
    <row r="769" spans="1:9">
      <c r="A769" s="92" t="s">
        <v>2522</v>
      </c>
      <c r="B769" s="92" t="s">
        <v>2523</v>
      </c>
      <c r="C769" s="92" t="s">
        <v>2524</v>
      </c>
      <c r="D769" s="92" t="s">
        <v>94</v>
      </c>
      <c r="E769" s="92" t="s">
        <v>615</v>
      </c>
      <c r="F769" s="92" t="s">
        <v>616</v>
      </c>
      <c r="G769" s="92" t="s">
        <v>374</v>
      </c>
      <c r="H769" s="92" t="s">
        <v>172</v>
      </c>
      <c r="I769" s="93">
        <v>2.9599970400029596E-2</v>
      </c>
    </row>
    <row r="770" spans="1:9">
      <c r="A770" s="92" t="s">
        <v>2525</v>
      </c>
      <c r="B770" s="92" t="s">
        <v>2526</v>
      </c>
      <c r="C770" s="92" t="s">
        <v>2527</v>
      </c>
      <c r="D770" s="92" t="s">
        <v>94</v>
      </c>
      <c r="E770" s="92" t="s">
        <v>118</v>
      </c>
      <c r="F770" s="92" t="s">
        <v>119</v>
      </c>
      <c r="G770" s="92" t="s">
        <v>394</v>
      </c>
      <c r="H770" s="92" t="s">
        <v>219</v>
      </c>
      <c r="I770" s="93">
        <v>2.9499970500029494E-2</v>
      </c>
    </row>
    <row r="771" spans="1:9">
      <c r="A771" s="92" t="s">
        <v>2528</v>
      </c>
      <c r="B771" s="92" t="s">
        <v>2529</v>
      </c>
      <c r="C771" s="92" t="s">
        <v>2530</v>
      </c>
      <c r="D771" s="92" t="s">
        <v>88</v>
      </c>
      <c r="E771" s="92" t="s">
        <v>406</v>
      </c>
      <c r="F771" s="92" t="s">
        <v>602</v>
      </c>
      <c r="G771" s="92" t="s">
        <v>59</v>
      </c>
      <c r="H771" s="92" t="s">
        <v>60</v>
      </c>
      <c r="I771" s="93">
        <v>2.9499970500029494E-2</v>
      </c>
    </row>
    <row r="772" spans="1:9">
      <c r="A772" s="92" t="s">
        <v>2531</v>
      </c>
      <c r="B772" s="92" t="s">
        <v>2532</v>
      </c>
      <c r="C772" s="92" t="s">
        <v>2533</v>
      </c>
      <c r="D772" s="92" t="s">
        <v>100</v>
      </c>
      <c r="E772" s="92" t="s">
        <v>100</v>
      </c>
      <c r="F772" s="92" t="s">
        <v>170</v>
      </c>
      <c r="G772" s="92" t="s">
        <v>120</v>
      </c>
      <c r="H772" s="92" t="s">
        <v>121</v>
      </c>
      <c r="I772" s="93">
        <v>2.9399970600029395E-2</v>
      </c>
    </row>
    <row r="773" spans="1:9">
      <c r="A773" s="92" t="s">
        <v>2534</v>
      </c>
      <c r="B773" s="92" t="s">
        <v>2535</v>
      </c>
      <c r="C773" s="92" t="s">
        <v>2536</v>
      </c>
      <c r="D773" s="92" t="s">
        <v>94</v>
      </c>
      <c r="E773" s="92" t="s">
        <v>615</v>
      </c>
      <c r="F773" s="92" t="s">
        <v>616</v>
      </c>
      <c r="G773" s="92" t="s">
        <v>120</v>
      </c>
      <c r="H773" s="92" t="s">
        <v>121</v>
      </c>
      <c r="I773" s="93">
        <v>2.9299970700029297E-2</v>
      </c>
    </row>
    <row r="774" spans="1:9">
      <c r="A774" s="92" t="s">
        <v>2537</v>
      </c>
      <c r="B774" s="92" t="s">
        <v>2538</v>
      </c>
      <c r="C774" s="92" t="s">
        <v>2539</v>
      </c>
      <c r="D774" s="92" t="s">
        <v>94</v>
      </c>
      <c r="E774" s="92" t="s">
        <v>615</v>
      </c>
      <c r="F774" s="92" t="s">
        <v>1031</v>
      </c>
      <c r="G774" s="92" t="s">
        <v>200</v>
      </c>
      <c r="H774" s="92" t="s">
        <v>153</v>
      </c>
      <c r="I774" s="93">
        <v>2.9299970700029297E-2</v>
      </c>
    </row>
    <row r="775" spans="1:9">
      <c r="A775" s="92" t="s">
        <v>2540</v>
      </c>
      <c r="B775" s="92" t="s">
        <v>2541</v>
      </c>
      <c r="C775" s="92" t="s">
        <v>2542</v>
      </c>
      <c r="D775" s="92" t="s">
        <v>56</v>
      </c>
      <c r="E775" s="92" t="s">
        <v>152</v>
      </c>
      <c r="F775" s="92" t="s">
        <v>152</v>
      </c>
      <c r="G775" s="92" t="s">
        <v>59</v>
      </c>
      <c r="H775" s="92" t="s">
        <v>60</v>
      </c>
      <c r="I775" s="93">
        <v>2.9199970800029198E-2</v>
      </c>
    </row>
    <row r="776" spans="1:9">
      <c r="A776" s="92" t="s">
        <v>2543</v>
      </c>
      <c r="B776" s="92" t="s">
        <v>2544</v>
      </c>
      <c r="C776" s="92" t="s">
        <v>2545</v>
      </c>
      <c r="D776" s="92" t="s">
        <v>94</v>
      </c>
      <c r="E776" s="92" t="s">
        <v>118</v>
      </c>
      <c r="F776" s="92" t="s">
        <v>119</v>
      </c>
      <c r="G776" s="92" t="s">
        <v>416</v>
      </c>
      <c r="H776" s="92" t="s">
        <v>60</v>
      </c>
      <c r="I776" s="93">
        <v>2.9199970800029198E-2</v>
      </c>
    </row>
    <row r="777" spans="1:9">
      <c r="A777" s="92" t="s">
        <v>2546</v>
      </c>
      <c r="B777" s="92" t="s">
        <v>2547</v>
      </c>
      <c r="C777" s="92" t="s">
        <v>2548</v>
      </c>
      <c r="D777" s="92" t="s">
        <v>105</v>
      </c>
      <c r="E777" s="92" t="s">
        <v>198</v>
      </c>
      <c r="F777" s="92" t="s">
        <v>199</v>
      </c>
      <c r="G777" s="92" t="s">
        <v>382</v>
      </c>
      <c r="H777" s="92" t="s">
        <v>210</v>
      </c>
      <c r="I777" s="93">
        <v>2.9199970800029198E-2</v>
      </c>
    </row>
    <row r="778" spans="1:9">
      <c r="A778" s="92" t="s">
        <v>2549</v>
      </c>
      <c r="B778" s="92" t="s">
        <v>2550</v>
      </c>
      <c r="C778" s="92" t="s">
        <v>2551</v>
      </c>
      <c r="D778" s="92" t="s">
        <v>71</v>
      </c>
      <c r="E778" s="92" t="s">
        <v>84</v>
      </c>
      <c r="F778" s="92" t="s">
        <v>147</v>
      </c>
      <c r="G778" s="92" t="s">
        <v>59</v>
      </c>
      <c r="H778" s="92" t="s">
        <v>60</v>
      </c>
      <c r="I778" s="93">
        <v>2.8899971100028895E-2</v>
      </c>
    </row>
    <row r="779" spans="1:9">
      <c r="A779" s="92" t="s">
        <v>2552</v>
      </c>
      <c r="B779" s="92" t="s">
        <v>2553</v>
      </c>
      <c r="C779" s="92" t="s">
        <v>2554</v>
      </c>
      <c r="D779" s="92" t="s">
        <v>94</v>
      </c>
      <c r="E779" s="92" t="s">
        <v>317</v>
      </c>
      <c r="F779" s="92" t="s">
        <v>317</v>
      </c>
      <c r="G779" s="92" t="s">
        <v>282</v>
      </c>
      <c r="H779" s="92" t="s">
        <v>158</v>
      </c>
      <c r="I779" s="93">
        <v>2.8899971100028895E-2</v>
      </c>
    </row>
    <row r="780" spans="1:9">
      <c r="A780" s="92" t="s">
        <v>2555</v>
      </c>
      <c r="B780" s="92" t="s">
        <v>2556</v>
      </c>
      <c r="C780" s="92" t="s">
        <v>2557</v>
      </c>
      <c r="D780" s="92" t="s">
        <v>94</v>
      </c>
      <c r="E780" s="92" t="s">
        <v>615</v>
      </c>
      <c r="F780" s="92" t="s">
        <v>1031</v>
      </c>
      <c r="G780" s="92" t="s">
        <v>374</v>
      </c>
      <c r="H780" s="92" t="s">
        <v>172</v>
      </c>
      <c r="I780" s="93">
        <v>2.8899971100028895E-2</v>
      </c>
    </row>
    <row r="781" spans="1:9">
      <c r="A781" s="92" t="s">
        <v>2558</v>
      </c>
      <c r="B781" s="92" t="s">
        <v>2559</v>
      </c>
      <c r="C781" s="92" t="s">
        <v>2560</v>
      </c>
      <c r="D781" s="92" t="s">
        <v>56</v>
      </c>
      <c r="E781" s="92" t="s">
        <v>152</v>
      </c>
      <c r="F781" s="92" t="s">
        <v>152</v>
      </c>
      <c r="G781" s="92" t="s">
        <v>59</v>
      </c>
      <c r="H781" s="92" t="s">
        <v>60</v>
      </c>
      <c r="I781" s="93">
        <v>2.8799971200028796E-2</v>
      </c>
    </row>
    <row r="782" spans="1:9">
      <c r="A782" s="92" t="s">
        <v>2561</v>
      </c>
      <c r="B782" s="92" t="s">
        <v>2562</v>
      </c>
      <c r="C782" s="92" t="s">
        <v>2563</v>
      </c>
      <c r="D782" s="92" t="s">
        <v>76</v>
      </c>
      <c r="E782" s="92" t="s">
        <v>92</v>
      </c>
      <c r="F782" s="92" t="s">
        <v>306</v>
      </c>
      <c r="G782" s="92" t="s">
        <v>345</v>
      </c>
      <c r="H782" s="92" t="s">
        <v>143</v>
      </c>
      <c r="I782" s="93">
        <v>2.8699971300028694E-2</v>
      </c>
    </row>
    <row r="783" spans="1:9">
      <c r="A783" s="92" t="s">
        <v>2564</v>
      </c>
      <c r="B783" s="92" t="s">
        <v>2565</v>
      </c>
      <c r="C783" s="92" t="s">
        <v>2566</v>
      </c>
      <c r="D783" s="92" t="s">
        <v>71</v>
      </c>
      <c r="E783" s="92" t="s">
        <v>84</v>
      </c>
      <c r="F783" s="92" t="s">
        <v>142</v>
      </c>
      <c r="G783" s="92" t="s">
        <v>366</v>
      </c>
      <c r="H783" s="92" t="s">
        <v>194</v>
      </c>
      <c r="I783" s="93">
        <v>2.8699971300028694E-2</v>
      </c>
    </row>
    <row r="784" spans="1:9">
      <c r="A784" s="92" t="s">
        <v>2567</v>
      </c>
      <c r="B784" s="92" t="s">
        <v>2568</v>
      </c>
      <c r="C784" s="92" t="s">
        <v>2569</v>
      </c>
      <c r="D784" s="92" t="s">
        <v>88</v>
      </c>
      <c r="E784" s="92" t="s">
        <v>109</v>
      </c>
      <c r="F784" s="92" t="s">
        <v>1075</v>
      </c>
      <c r="G784" s="92" t="s">
        <v>59</v>
      </c>
      <c r="H784" s="92" t="s">
        <v>60</v>
      </c>
      <c r="I784" s="93">
        <v>2.8699971300028694E-2</v>
      </c>
    </row>
    <row r="785" spans="1:9">
      <c r="A785" s="92" t="s">
        <v>2570</v>
      </c>
      <c r="B785" s="92" t="s">
        <v>2571</v>
      </c>
      <c r="C785" s="92" t="s">
        <v>2572</v>
      </c>
      <c r="D785" s="92" t="s">
        <v>76</v>
      </c>
      <c r="E785" s="92" t="s">
        <v>92</v>
      </c>
      <c r="F785" s="92" t="s">
        <v>538</v>
      </c>
      <c r="G785" s="92" t="s">
        <v>180</v>
      </c>
      <c r="H785" s="92" t="s">
        <v>143</v>
      </c>
      <c r="I785" s="93">
        <v>2.8599971400028595E-2</v>
      </c>
    </row>
    <row r="786" spans="1:9">
      <c r="A786" s="92" t="s">
        <v>2573</v>
      </c>
      <c r="B786" s="92" t="s">
        <v>2574</v>
      </c>
      <c r="C786" s="92" t="s">
        <v>2575</v>
      </c>
      <c r="D786" s="92" t="s">
        <v>94</v>
      </c>
      <c r="E786" s="92" t="s">
        <v>615</v>
      </c>
      <c r="F786" s="92" t="s">
        <v>616</v>
      </c>
      <c r="G786" s="92" t="s">
        <v>171</v>
      </c>
      <c r="H786" s="92" t="s">
        <v>138</v>
      </c>
      <c r="I786" s="93">
        <v>2.8599971400028595E-2</v>
      </c>
    </row>
    <row r="787" spans="1:9">
      <c r="A787" s="92" t="s">
        <v>2576</v>
      </c>
      <c r="B787" s="92" t="s">
        <v>2577</v>
      </c>
      <c r="C787" s="92" t="s">
        <v>2578</v>
      </c>
      <c r="D787" s="92" t="s">
        <v>88</v>
      </c>
      <c r="E787" s="92" t="s">
        <v>406</v>
      </c>
      <c r="F787" s="92" t="s">
        <v>602</v>
      </c>
      <c r="G787" s="92" t="s">
        <v>200</v>
      </c>
      <c r="H787" s="92" t="s">
        <v>153</v>
      </c>
      <c r="I787" s="93">
        <v>2.8599971400028595E-2</v>
      </c>
    </row>
    <row r="788" spans="1:9">
      <c r="A788" s="92" t="s">
        <v>2579</v>
      </c>
      <c r="B788" s="92" t="s">
        <v>2580</v>
      </c>
      <c r="C788" s="92" t="s">
        <v>2581</v>
      </c>
      <c r="D788" s="92" t="s">
        <v>64</v>
      </c>
      <c r="E788" s="92" t="s">
        <v>64</v>
      </c>
      <c r="F788" s="92" t="s">
        <v>65</v>
      </c>
      <c r="G788" s="92" t="s">
        <v>59</v>
      </c>
      <c r="H788" s="92" t="s">
        <v>60</v>
      </c>
      <c r="I788" s="93">
        <v>2.8499971500028497E-2</v>
      </c>
    </row>
    <row r="789" spans="1:9">
      <c r="A789" s="92" t="s">
        <v>2582</v>
      </c>
      <c r="B789" s="92" t="s">
        <v>2583</v>
      </c>
      <c r="C789" s="92" t="s">
        <v>2584</v>
      </c>
      <c r="D789" s="92" t="s">
        <v>94</v>
      </c>
      <c r="E789" s="92" t="s">
        <v>133</v>
      </c>
      <c r="F789" s="92" t="s">
        <v>467</v>
      </c>
      <c r="G789" s="92" t="s">
        <v>86</v>
      </c>
      <c r="H789" s="92" t="s">
        <v>87</v>
      </c>
      <c r="I789" s="93">
        <v>2.8499971500028497E-2</v>
      </c>
    </row>
    <row r="790" spans="1:9">
      <c r="A790" s="92" t="s">
        <v>2585</v>
      </c>
      <c r="B790" s="92" t="s">
        <v>2586</v>
      </c>
      <c r="C790" s="92" t="s">
        <v>2587</v>
      </c>
      <c r="D790" s="92" t="s">
        <v>111</v>
      </c>
      <c r="E790" s="92" t="s">
        <v>111</v>
      </c>
      <c r="F790" s="92" t="s">
        <v>1853</v>
      </c>
      <c r="G790" s="92" t="s">
        <v>59</v>
      </c>
      <c r="H790" s="92" t="s">
        <v>60</v>
      </c>
      <c r="I790" s="93">
        <v>2.8499971500028497E-2</v>
      </c>
    </row>
    <row r="791" spans="1:9">
      <c r="A791" s="92" t="s">
        <v>2588</v>
      </c>
      <c r="B791" s="92" t="s">
        <v>2589</v>
      </c>
      <c r="C791" s="92" t="s">
        <v>2590</v>
      </c>
      <c r="D791" s="92" t="s">
        <v>88</v>
      </c>
      <c r="E791" s="92" t="s">
        <v>406</v>
      </c>
      <c r="F791" s="92" t="s">
        <v>602</v>
      </c>
      <c r="G791" s="92" t="s">
        <v>59</v>
      </c>
      <c r="H791" s="92" t="s">
        <v>60</v>
      </c>
      <c r="I791" s="93">
        <v>2.8399971600028398E-2</v>
      </c>
    </row>
    <row r="792" spans="1:9">
      <c r="A792" s="92" t="s">
        <v>2591</v>
      </c>
      <c r="B792" s="92" t="s">
        <v>2592</v>
      </c>
      <c r="C792" s="92" t="s">
        <v>2593</v>
      </c>
      <c r="D792" s="92" t="s">
        <v>94</v>
      </c>
      <c r="E792" s="92" t="s">
        <v>133</v>
      </c>
      <c r="F792" s="92" t="s">
        <v>436</v>
      </c>
      <c r="G792" s="92" t="s">
        <v>59</v>
      </c>
      <c r="H792" s="92" t="s">
        <v>60</v>
      </c>
      <c r="I792" s="93">
        <v>2.8399971600028398E-2</v>
      </c>
    </row>
    <row r="793" spans="1:9">
      <c r="A793" s="92" t="s">
        <v>2594</v>
      </c>
      <c r="B793" s="92" t="s">
        <v>2595</v>
      </c>
      <c r="C793" s="92" t="s">
        <v>2596</v>
      </c>
      <c r="D793" s="92" t="s">
        <v>88</v>
      </c>
      <c r="E793" s="92" t="s">
        <v>109</v>
      </c>
      <c r="F793" s="92" t="s">
        <v>484</v>
      </c>
      <c r="G793" s="92" t="s">
        <v>59</v>
      </c>
      <c r="H793" s="92" t="s">
        <v>60</v>
      </c>
      <c r="I793" s="93">
        <v>2.8399971600028398E-2</v>
      </c>
    </row>
    <row r="794" spans="1:9">
      <c r="A794" s="92" t="s">
        <v>2597</v>
      </c>
      <c r="B794" s="92" t="s">
        <v>2598</v>
      </c>
      <c r="C794" s="92" t="s">
        <v>2599</v>
      </c>
      <c r="D794" s="92" t="s">
        <v>88</v>
      </c>
      <c r="E794" s="92" t="s">
        <v>406</v>
      </c>
      <c r="F794" s="92" t="s">
        <v>407</v>
      </c>
      <c r="G794" s="92" t="s">
        <v>59</v>
      </c>
      <c r="H794" s="92" t="s">
        <v>60</v>
      </c>
      <c r="I794" s="93">
        <v>2.8299971700028296E-2</v>
      </c>
    </row>
    <row r="795" spans="1:9">
      <c r="A795" s="92" t="s">
        <v>2600</v>
      </c>
      <c r="B795" s="92" t="s">
        <v>2601</v>
      </c>
      <c r="C795" s="92" t="s">
        <v>2602</v>
      </c>
      <c r="D795" s="92" t="s">
        <v>56</v>
      </c>
      <c r="E795" s="92" t="s">
        <v>152</v>
      </c>
      <c r="F795" s="92" t="s">
        <v>152</v>
      </c>
      <c r="G795" s="92" t="s">
        <v>59</v>
      </c>
      <c r="H795" s="92" t="s">
        <v>60</v>
      </c>
      <c r="I795" s="93">
        <v>2.8299971700028296E-2</v>
      </c>
    </row>
    <row r="796" spans="1:9">
      <c r="A796" s="92" t="s">
        <v>2603</v>
      </c>
      <c r="B796" s="92" t="s">
        <v>2604</v>
      </c>
      <c r="C796" s="92" t="s">
        <v>2605</v>
      </c>
      <c r="D796" s="92" t="s">
        <v>71</v>
      </c>
      <c r="E796" s="92" t="s">
        <v>98</v>
      </c>
      <c r="F796" s="92" t="s">
        <v>882</v>
      </c>
      <c r="G796" s="92" t="s">
        <v>59</v>
      </c>
      <c r="H796" s="92" t="s">
        <v>60</v>
      </c>
      <c r="I796" s="93">
        <v>2.8199971800028194E-2</v>
      </c>
    </row>
    <row r="797" spans="1:9">
      <c r="A797" s="92" t="s">
        <v>2606</v>
      </c>
      <c r="B797" s="92" t="s">
        <v>2607</v>
      </c>
      <c r="C797" s="92" t="s">
        <v>2608</v>
      </c>
      <c r="D797" s="92" t="s">
        <v>100</v>
      </c>
      <c r="E797" s="92" t="s">
        <v>100</v>
      </c>
      <c r="F797" s="92" t="s">
        <v>287</v>
      </c>
      <c r="G797" s="92" t="s">
        <v>200</v>
      </c>
      <c r="H797" s="92" t="s">
        <v>153</v>
      </c>
      <c r="I797" s="93">
        <v>2.8099971900028095E-2</v>
      </c>
    </row>
    <row r="798" spans="1:9">
      <c r="A798" s="92" t="s">
        <v>2609</v>
      </c>
      <c r="B798" s="92" t="s">
        <v>2610</v>
      </c>
      <c r="C798" s="92" t="s">
        <v>2611</v>
      </c>
      <c r="D798" s="92" t="s">
        <v>64</v>
      </c>
      <c r="E798" s="92" t="s">
        <v>64</v>
      </c>
      <c r="F798" s="92" t="s">
        <v>65</v>
      </c>
      <c r="G798" s="92" t="s">
        <v>59</v>
      </c>
      <c r="H798" s="92" t="s">
        <v>60</v>
      </c>
      <c r="I798" s="93">
        <v>2.8099971900028095E-2</v>
      </c>
    </row>
    <row r="799" spans="1:9">
      <c r="A799" s="92" t="s">
        <v>2612</v>
      </c>
      <c r="B799" s="92" t="s">
        <v>2613</v>
      </c>
      <c r="C799" s="92" t="s">
        <v>2614</v>
      </c>
      <c r="D799" s="92" t="s">
        <v>105</v>
      </c>
      <c r="E799" s="92" t="s">
        <v>198</v>
      </c>
      <c r="F799" s="92" t="s">
        <v>199</v>
      </c>
      <c r="G799" s="92" t="s">
        <v>200</v>
      </c>
      <c r="H799" s="92" t="s">
        <v>153</v>
      </c>
      <c r="I799" s="93">
        <v>2.8099971900028095E-2</v>
      </c>
    </row>
    <row r="800" spans="1:9">
      <c r="A800" s="92" t="s">
        <v>2615</v>
      </c>
      <c r="B800" s="92" t="s">
        <v>2616</v>
      </c>
      <c r="C800" s="92" t="s">
        <v>2617</v>
      </c>
      <c r="D800" s="92" t="s">
        <v>94</v>
      </c>
      <c r="E800" s="92" t="s">
        <v>118</v>
      </c>
      <c r="F800" s="92" t="s">
        <v>119</v>
      </c>
      <c r="G800" s="92" t="s">
        <v>420</v>
      </c>
      <c r="H800" s="92" t="s">
        <v>238</v>
      </c>
      <c r="I800" s="93">
        <v>2.7999972000027996E-2</v>
      </c>
    </row>
    <row r="801" spans="1:9">
      <c r="A801" s="92" t="s">
        <v>2618</v>
      </c>
      <c r="B801" s="92" t="s">
        <v>2619</v>
      </c>
      <c r="C801" s="92" t="s">
        <v>2620</v>
      </c>
      <c r="D801" s="92" t="s">
        <v>76</v>
      </c>
      <c r="E801" s="92" t="s">
        <v>92</v>
      </c>
      <c r="F801" s="92" t="s">
        <v>306</v>
      </c>
      <c r="G801" s="92" t="s">
        <v>180</v>
      </c>
      <c r="H801" s="92" t="s">
        <v>143</v>
      </c>
      <c r="I801" s="93">
        <v>2.7999972000027996E-2</v>
      </c>
    </row>
    <row r="802" spans="1:9">
      <c r="A802" s="92" t="s">
        <v>2621</v>
      </c>
      <c r="B802" s="92" t="s">
        <v>2622</v>
      </c>
      <c r="C802" s="92" t="s">
        <v>2623</v>
      </c>
      <c r="D802" s="92" t="s">
        <v>94</v>
      </c>
      <c r="E802" s="92" t="s">
        <v>133</v>
      </c>
      <c r="F802" s="92" t="s">
        <v>134</v>
      </c>
      <c r="G802" s="92" t="s">
        <v>59</v>
      </c>
      <c r="H802" s="92" t="s">
        <v>60</v>
      </c>
      <c r="I802" s="93">
        <v>2.7899972100027898E-2</v>
      </c>
    </row>
    <row r="803" spans="1:9">
      <c r="A803" s="92" t="s">
        <v>2624</v>
      </c>
      <c r="B803" s="92" t="s">
        <v>2625</v>
      </c>
      <c r="C803" s="92" t="s">
        <v>2626</v>
      </c>
      <c r="D803" s="92" t="s">
        <v>111</v>
      </c>
      <c r="E803" s="92" t="s">
        <v>111</v>
      </c>
      <c r="F803" s="92" t="s">
        <v>671</v>
      </c>
      <c r="G803" s="92" t="s">
        <v>59</v>
      </c>
      <c r="H803" s="92" t="s">
        <v>60</v>
      </c>
      <c r="I803" s="93">
        <v>2.7899972100027898E-2</v>
      </c>
    </row>
    <row r="804" spans="1:9">
      <c r="A804" s="92" t="s">
        <v>2627</v>
      </c>
      <c r="B804" s="92" t="s">
        <v>2628</v>
      </c>
      <c r="C804" s="92" t="s">
        <v>2629</v>
      </c>
      <c r="D804" s="92" t="s">
        <v>94</v>
      </c>
      <c r="E804" s="92" t="s">
        <v>317</v>
      </c>
      <c r="F804" s="92" t="s">
        <v>317</v>
      </c>
      <c r="G804" s="92" t="s">
        <v>329</v>
      </c>
      <c r="H804" s="92" t="s">
        <v>166</v>
      </c>
      <c r="I804" s="93">
        <v>2.7799972200027796E-2</v>
      </c>
    </row>
    <row r="805" spans="1:9">
      <c r="A805" s="92" t="s">
        <v>2630</v>
      </c>
      <c r="B805" s="92" t="s">
        <v>2631</v>
      </c>
      <c r="C805" s="92" t="s">
        <v>2632</v>
      </c>
      <c r="D805" s="92" t="s">
        <v>94</v>
      </c>
      <c r="E805" s="92" t="s">
        <v>118</v>
      </c>
      <c r="F805" s="92" t="s">
        <v>119</v>
      </c>
      <c r="G805" s="92" t="s">
        <v>120</v>
      </c>
      <c r="H805" s="92" t="s">
        <v>121</v>
      </c>
      <c r="I805" s="93">
        <v>2.7799972200027796E-2</v>
      </c>
    </row>
    <row r="806" spans="1:9">
      <c r="A806" s="92" t="s">
        <v>2633</v>
      </c>
      <c r="B806" s="92" t="s">
        <v>2634</v>
      </c>
      <c r="C806" s="92" t="s">
        <v>2635</v>
      </c>
      <c r="D806" s="92" t="s">
        <v>105</v>
      </c>
      <c r="E806" s="92" t="s">
        <v>232</v>
      </c>
      <c r="F806" s="92" t="s">
        <v>233</v>
      </c>
      <c r="G806" s="92" t="s">
        <v>386</v>
      </c>
      <c r="H806" s="92" t="s">
        <v>215</v>
      </c>
      <c r="I806" s="93">
        <v>2.7699972300027693E-2</v>
      </c>
    </row>
    <row r="807" spans="1:9">
      <c r="A807" s="92" t="s">
        <v>2636</v>
      </c>
      <c r="B807" s="92" t="s">
        <v>2637</v>
      </c>
      <c r="C807" s="92" t="s">
        <v>2638</v>
      </c>
      <c r="D807" s="92" t="s">
        <v>94</v>
      </c>
      <c r="E807" s="92" t="s">
        <v>317</v>
      </c>
      <c r="F807" s="92" t="s">
        <v>317</v>
      </c>
      <c r="G807" s="92" t="s">
        <v>282</v>
      </c>
      <c r="H807" s="92" t="s">
        <v>158</v>
      </c>
      <c r="I807" s="93">
        <v>2.7699972300027693E-2</v>
      </c>
    </row>
    <row r="808" spans="1:9">
      <c r="A808" s="92" t="s">
        <v>2639</v>
      </c>
      <c r="B808" s="92" t="s">
        <v>2640</v>
      </c>
      <c r="C808" s="92" t="s">
        <v>2641</v>
      </c>
      <c r="D808" s="92" t="s">
        <v>100</v>
      </c>
      <c r="E808" s="92" t="s">
        <v>100</v>
      </c>
      <c r="F808" s="92" t="s">
        <v>287</v>
      </c>
      <c r="G808" s="92" t="s">
        <v>120</v>
      </c>
      <c r="H808" s="92" t="s">
        <v>121</v>
      </c>
      <c r="I808" s="93">
        <v>2.7699972300027693E-2</v>
      </c>
    </row>
    <row r="809" spans="1:9">
      <c r="A809" s="92" t="s">
        <v>2642</v>
      </c>
      <c r="B809" s="92" t="s">
        <v>2643</v>
      </c>
      <c r="C809" s="92" t="s">
        <v>2644</v>
      </c>
      <c r="D809" s="92" t="s">
        <v>105</v>
      </c>
      <c r="E809" s="92" t="s">
        <v>302</v>
      </c>
      <c r="F809" s="92" t="s">
        <v>302</v>
      </c>
      <c r="G809" s="92" t="s">
        <v>180</v>
      </c>
      <c r="H809" s="92" t="s">
        <v>143</v>
      </c>
      <c r="I809" s="93">
        <v>2.7699972300027693E-2</v>
      </c>
    </row>
    <row r="810" spans="1:9">
      <c r="A810" s="92" t="s">
        <v>2645</v>
      </c>
      <c r="B810" s="92" t="s">
        <v>2646</v>
      </c>
      <c r="C810" s="92" t="s">
        <v>2647</v>
      </c>
      <c r="D810" s="92" t="s">
        <v>76</v>
      </c>
      <c r="E810" s="92" t="s">
        <v>441</v>
      </c>
      <c r="F810" s="92" t="s">
        <v>2648</v>
      </c>
      <c r="G810" s="92" t="s">
        <v>171</v>
      </c>
      <c r="H810" s="92" t="s">
        <v>138</v>
      </c>
      <c r="I810" s="93">
        <v>2.7699972300027693E-2</v>
      </c>
    </row>
    <row r="811" spans="1:9">
      <c r="A811" s="92" t="s">
        <v>2649</v>
      </c>
      <c r="B811" s="92" t="s">
        <v>2650</v>
      </c>
      <c r="C811" s="92" t="s">
        <v>2651</v>
      </c>
      <c r="D811" s="92" t="s">
        <v>71</v>
      </c>
      <c r="E811" s="92" t="s">
        <v>84</v>
      </c>
      <c r="F811" s="92" t="s">
        <v>85</v>
      </c>
      <c r="G811" s="92" t="s">
        <v>200</v>
      </c>
      <c r="H811" s="92" t="s">
        <v>153</v>
      </c>
      <c r="I811" s="93">
        <v>2.7599972400027595E-2</v>
      </c>
    </row>
    <row r="812" spans="1:9">
      <c r="A812" s="92" t="s">
        <v>2652</v>
      </c>
      <c r="B812" s="92" t="s">
        <v>2653</v>
      </c>
      <c r="C812" s="92" t="s">
        <v>2654</v>
      </c>
      <c r="D812" s="92" t="s">
        <v>111</v>
      </c>
      <c r="E812" s="92" t="s">
        <v>111</v>
      </c>
      <c r="F812" s="92" t="s">
        <v>671</v>
      </c>
      <c r="G812" s="92" t="s">
        <v>59</v>
      </c>
      <c r="H812" s="92" t="s">
        <v>60</v>
      </c>
      <c r="I812" s="93">
        <v>2.7599972400027595E-2</v>
      </c>
    </row>
    <row r="813" spans="1:9">
      <c r="A813" s="92" t="s">
        <v>2655</v>
      </c>
      <c r="B813" s="92" t="s">
        <v>2656</v>
      </c>
      <c r="C813" s="92" t="s">
        <v>2657</v>
      </c>
      <c r="D813" s="92" t="s">
        <v>100</v>
      </c>
      <c r="E813" s="92" t="s">
        <v>100</v>
      </c>
      <c r="F813" s="92" t="s">
        <v>287</v>
      </c>
      <c r="G813" s="92" t="s">
        <v>86</v>
      </c>
      <c r="H813" s="92" t="s">
        <v>87</v>
      </c>
      <c r="I813" s="93">
        <v>2.7599972400027595E-2</v>
      </c>
    </row>
    <row r="814" spans="1:9">
      <c r="A814" s="92" t="s">
        <v>2658</v>
      </c>
      <c r="B814" s="92" t="s">
        <v>2659</v>
      </c>
      <c r="C814" s="92" t="s">
        <v>2660</v>
      </c>
      <c r="D814" s="92" t="s">
        <v>94</v>
      </c>
      <c r="E814" s="92" t="s">
        <v>118</v>
      </c>
      <c r="F814" s="92" t="s">
        <v>119</v>
      </c>
      <c r="G814" s="92" t="s">
        <v>382</v>
      </c>
      <c r="H814" s="92" t="s">
        <v>210</v>
      </c>
      <c r="I814" s="93">
        <v>2.7599972400027595E-2</v>
      </c>
    </row>
    <row r="815" spans="1:9">
      <c r="A815" s="92" t="s">
        <v>2661</v>
      </c>
      <c r="B815" s="92" t="s">
        <v>2662</v>
      </c>
      <c r="C815" s="92" t="s">
        <v>2663</v>
      </c>
      <c r="D815" s="92" t="s">
        <v>80</v>
      </c>
      <c r="E815" s="92" t="s">
        <v>80</v>
      </c>
      <c r="F815" s="92" t="s">
        <v>104</v>
      </c>
      <c r="G815" s="92" t="s">
        <v>394</v>
      </c>
      <c r="H815" s="92" t="s">
        <v>219</v>
      </c>
      <c r="I815" s="93">
        <v>2.7599972400027595E-2</v>
      </c>
    </row>
    <row r="816" spans="1:9">
      <c r="A816" s="92" t="s">
        <v>2664</v>
      </c>
      <c r="B816" s="92" t="s">
        <v>2665</v>
      </c>
      <c r="C816" s="92" t="s">
        <v>2666</v>
      </c>
      <c r="D816" s="92" t="s">
        <v>94</v>
      </c>
      <c r="E816" s="92" t="s">
        <v>615</v>
      </c>
      <c r="F816" s="92" t="s">
        <v>616</v>
      </c>
      <c r="G816" s="92" t="s">
        <v>171</v>
      </c>
      <c r="H816" s="92" t="s">
        <v>138</v>
      </c>
      <c r="I816" s="93">
        <v>2.7599972400027595E-2</v>
      </c>
    </row>
    <row r="817" spans="1:9">
      <c r="A817" s="92" t="s">
        <v>2667</v>
      </c>
      <c r="B817" s="92" t="s">
        <v>2668</v>
      </c>
      <c r="C817" s="92" t="s">
        <v>2669</v>
      </c>
      <c r="D817" s="92" t="s">
        <v>71</v>
      </c>
      <c r="E817" s="92" t="s">
        <v>84</v>
      </c>
      <c r="F817" s="92" t="s">
        <v>85</v>
      </c>
      <c r="G817" s="92" t="s">
        <v>386</v>
      </c>
      <c r="H817" s="92" t="s">
        <v>215</v>
      </c>
      <c r="I817" s="93">
        <v>2.7599972400027595E-2</v>
      </c>
    </row>
    <row r="818" spans="1:9">
      <c r="A818" s="92" t="s">
        <v>2670</v>
      </c>
      <c r="B818" s="92" t="s">
        <v>2671</v>
      </c>
      <c r="C818" s="92" t="s">
        <v>2672</v>
      </c>
      <c r="D818" s="92" t="s">
        <v>105</v>
      </c>
      <c r="E818" s="92" t="s">
        <v>297</v>
      </c>
      <c r="F818" s="92" t="s">
        <v>298</v>
      </c>
      <c r="G818" s="92" t="s">
        <v>59</v>
      </c>
      <c r="H818" s="92" t="s">
        <v>60</v>
      </c>
      <c r="I818" s="93">
        <v>2.7499972500027496E-2</v>
      </c>
    </row>
    <row r="819" spans="1:9">
      <c r="A819" s="92" t="s">
        <v>2673</v>
      </c>
      <c r="B819" s="92" t="s">
        <v>2674</v>
      </c>
      <c r="C819" s="92" t="s">
        <v>2675</v>
      </c>
      <c r="D819" s="92" t="s">
        <v>71</v>
      </c>
      <c r="E819" s="92" t="s">
        <v>98</v>
      </c>
      <c r="F819" s="92" t="s">
        <v>882</v>
      </c>
      <c r="G819" s="92" t="s">
        <v>59</v>
      </c>
      <c r="H819" s="92" t="s">
        <v>60</v>
      </c>
      <c r="I819" s="93">
        <v>2.7499972500027496E-2</v>
      </c>
    </row>
    <row r="820" spans="1:9">
      <c r="A820" s="92" t="s">
        <v>2676</v>
      </c>
      <c r="B820" s="92" t="s">
        <v>2677</v>
      </c>
      <c r="C820" s="92" t="s">
        <v>2678</v>
      </c>
      <c r="D820" s="92" t="s">
        <v>105</v>
      </c>
      <c r="E820" s="92" t="s">
        <v>557</v>
      </c>
      <c r="F820" s="92" t="s">
        <v>1082</v>
      </c>
      <c r="G820" s="92" t="s">
        <v>185</v>
      </c>
      <c r="H820" s="92" t="s">
        <v>148</v>
      </c>
      <c r="I820" s="93">
        <v>2.7499972500027496E-2</v>
      </c>
    </row>
    <row r="821" spans="1:9">
      <c r="A821" s="92" t="s">
        <v>2679</v>
      </c>
      <c r="B821" s="92" t="s">
        <v>2680</v>
      </c>
      <c r="C821" s="92" t="s">
        <v>2681</v>
      </c>
      <c r="D821" s="92" t="s">
        <v>100</v>
      </c>
      <c r="E821" s="92" t="s">
        <v>100</v>
      </c>
      <c r="F821" s="92" t="s">
        <v>287</v>
      </c>
      <c r="G821" s="92" t="s">
        <v>200</v>
      </c>
      <c r="H821" s="92" t="s">
        <v>153</v>
      </c>
      <c r="I821" s="93">
        <v>2.7499972500027496E-2</v>
      </c>
    </row>
    <row r="822" spans="1:9">
      <c r="A822" s="92" t="s">
        <v>2682</v>
      </c>
      <c r="B822" s="92" t="s">
        <v>2683</v>
      </c>
      <c r="C822" s="92" t="s">
        <v>2684</v>
      </c>
      <c r="D822" s="92" t="s">
        <v>105</v>
      </c>
      <c r="E822" s="92" t="s">
        <v>297</v>
      </c>
      <c r="F822" s="92" t="s">
        <v>298</v>
      </c>
      <c r="G822" s="92" t="s">
        <v>59</v>
      </c>
      <c r="H822" s="92" t="s">
        <v>60</v>
      </c>
      <c r="I822" s="93">
        <v>2.7499972500027496E-2</v>
      </c>
    </row>
    <row r="823" spans="1:9">
      <c r="A823" s="92" t="s">
        <v>2685</v>
      </c>
      <c r="B823" s="92" t="s">
        <v>2686</v>
      </c>
      <c r="C823" s="92" t="s">
        <v>2687</v>
      </c>
      <c r="D823" s="92" t="s">
        <v>100</v>
      </c>
      <c r="E823" s="92" t="s">
        <v>100</v>
      </c>
      <c r="F823" s="92" t="s">
        <v>1417</v>
      </c>
      <c r="G823" s="92" t="s">
        <v>358</v>
      </c>
      <c r="H823" s="92" t="s">
        <v>186</v>
      </c>
      <c r="I823" s="93">
        <v>2.7399972600027397E-2</v>
      </c>
    </row>
    <row r="824" spans="1:9">
      <c r="A824" s="92" t="s">
        <v>2688</v>
      </c>
      <c r="B824" s="92" t="s">
        <v>2689</v>
      </c>
      <c r="C824" s="92" t="s">
        <v>2690</v>
      </c>
      <c r="D824" s="92" t="s">
        <v>76</v>
      </c>
      <c r="E824" s="92" t="s">
        <v>92</v>
      </c>
      <c r="F824" s="92" t="s">
        <v>93</v>
      </c>
      <c r="G824" s="92" t="s">
        <v>424</v>
      </c>
      <c r="H824" s="92" t="s">
        <v>242</v>
      </c>
      <c r="I824" s="93">
        <v>2.7399972600027397E-2</v>
      </c>
    </row>
    <row r="825" spans="1:9">
      <c r="A825" s="92" t="s">
        <v>2691</v>
      </c>
      <c r="B825" s="92" t="s">
        <v>2692</v>
      </c>
      <c r="C825" s="92" t="s">
        <v>2693</v>
      </c>
      <c r="D825" s="92" t="s">
        <v>111</v>
      </c>
      <c r="E825" s="92" t="s">
        <v>111</v>
      </c>
      <c r="F825" s="92" t="s">
        <v>1853</v>
      </c>
      <c r="G825" s="92" t="s">
        <v>345</v>
      </c>
      <c r="H825" s="92" t="s">
        <v>143</v>
      </c>
      <c r="I825" s="93">
        <v>2.7399972600027397E-2</v>
      </c>
    </row>
    <row r="826" spans="1:9">
      <c r="A826" s="92" t="s">
        <v>2694</v>
      </c>
      <c r="B826" s="92" t="s">
        <v>2695</v>
      </c>
      <c r="C826" s="92" t="s">
        <v>2696</v>
      </c>
      <c r="D826" s="92" t="s">
        <v>88</v>
      </c>
      <c r="E826" s="92" t="s">
        <v>109</v>
      </c>
      <c r="F826" s="92" t="s">
        <v>110</v>
      </c>
      <c r="G826" s="92" t="s">
        <v>59</v>
      </c>
      <c r="H826" s="92" t="s">
        <v>60</v>
      </c>
      <c r="I826" s="93">
        <v>2.7399972600027397E-2</v>
      </c>
    </row>
    <row r="827" spans="1:9">
      <c r="A827" s="92" t="s">
        <v>2697</v>
      </c>
      <c r="B827" s="92" t="s">
        <v>2698</v>
      </c>
      <c r="C827" s="92" t="s">
        <v>2699</v>
      </c>
      <c r="D827" s="92" t="s">
        <v>56</v>
      </c>
      <c r="E827" s="92" t="s">
        <v>152</v>
      </c>
      <c r="F827" s="92" t="s">
        <v>152</v>
      </c>
      <c r="G827" s="92" t="s">
        <v>59</v>
      </c>
      <c r="H827" s="92" t="s">
        <v>60</v>
      </c>
      <c r="I827" s="93">
        <v>2.7299972700027299E-2</v>
      </c>
    </row>
    <row r="828" spans="1:9">
      <c r="A828" s="92" t="s">
        <v>2700</v>
      </c>
      <c r="B828" s="92" t="s">
        <v>2701</v>
      </c>
      <c r="C828" s="92" t="s">
        <v>2702</v>
      </c>
      <c r="D828" s="92" t="s">
        <v>94</v>
      </c>
      <c r="E828" s="92" t="s">
        <v>133</v>
      </c>
      <c r="F828" s="92" t="s">
        <v>134</v>
      </c>
      <c r="G828" s="92" t="s">
        <v>59</v>
      </c>
      <c r="H828" s="92" t="s">
        <v>60</v>
      </c>
      <c r="I828" s="93">
        <v>2.7299972700027299E-2</v>
      </c>
    </row>
    <row r="829" spans="1:9">
      <c r="A829" s="92" t="s">
        <v>2703</v>
      </c>
      <c r="B829" s="92" t="s">
        <v>2704</v>
      </c>
      <c r="C829" s="92" t="s">
        <v>2705</v>
      </c>
      <c r="D829" s="92" t="s">
        <v>100</v>
      </c>
      <c r="E829" s="92" t="s">
        <v>100</v>
      </c>
      <c r="F829" s="92" t="s">
        <v>170</v>
      </c>
      <c r="G829" s="92" t="s">
        <v>200</v>
      </c>
      <c r="H829" s="92" t="s">
        <v>153</v>
      </c>
      <c r="I829" s="93">
        <v>2.7299972700027299E-2</v>
      </c>
    </row>
    <row r="830" spans="1:9">
      <c r="A830" s="92" t="s">
        <v>2706</v>
      </c>
      <c r="B830" s="92" t="s">
        <v>2707</v>
      </c>
      <c r="C830" s="92" t="s">
        <v>2708</v>
      </c>
      <c r="D830" s="92" t="s">
        <v>111</v>
      </c>
      <c r="E830" s="92" t="s">
        <v>111</v>
      </c>
      <c r="F830" s="92" t="s">
        <v>671</v>
      </c>
      <c r="G830" s="92" t="s">
        <v>59</v>
      </c>
      <c r="H830" s="92" t="s">
        <v>60</v>
      </c>
      <c r="I830" s="93">
        <v>2.7199972800027193E-2</v>
      </c>
    </row>
    <row r="831" spans="1:9">
      <c r="A831" s="92" t="s">
        <v>2709</v>
      </c>
      <c r="B831" s="92" t="s">
        <v>2710</v>
      </c>
      <c r="C831" s="92" t="s">
        <v>2711</v>
      </c>
      <c r="D831" s="92" t="s">
        <v>94</v>
      </c>
      <c r="E831" s="92" t="s">
        <v>118</v>
      </c>
      <c r="F831" s="92" t="s">
        <v>119</v>
      </c>
      <c r="G831" s="92" t="s">
        <v>59</v>
      </c>
      <c r="H831" s="92" t="s">
        <v>60</v>
      </c>
      <c r="I831" s="93">
        <v>2.7199972800027193E-2</v>
      </c>
    </row>
    <row r="832" spans="1:9">
      <c r="A832" s="92" t="s">
        <v>2712</v>
      </c>
      <c r="B832" s="92" t="s">
        <v>2713</v>
      </c>
      <c r="C832" s="92" t="s">
        <v>2714</v>
      </c>
      <c r="D832" s="92" t="s">
        <v>56</v>
      </c>
      <c r="E832" s="92" t="s">
        <v>69</v>
      </c>
      <c r="F832" s="92" t="s">
        <v>75</v>
      </c>
      <c r="G832" s="92" t="s">
        <v>59</v>
      </c>
      <c r="H832" s="92" t="s">
        <v>60</v>
      </c>
      <c r="I832" s="93">
        <v>2.7199972800027193E-2</v>
      </c>
    </row>
    <row r="833" spans="1:9">
      <c r="A833" s="92" t="s">
        <v>2715</v>
      </c>
      <c r="B833" s="92" t="s">
        <v>2716</v>
      </c>
      <c r="C833" s="92" t="s">
        <v>2717</v>
      </c>
      <c r="D833" s="92" t="s">
        <v>56</v>
      </c>
      <c r="E833" s="92" t="s">
        <v>152</v>
      </c>
      <c r="F833" s="92" t="s">
        <v>152</v>
      </c>
      <c r="G833" s="92" t="s">
        <v>59</v>
      </c>
      <c r="H833" s="92" t="s">
        <v>60</v>
      </c>
      <c r="I833" s="93">
        <v>2.7099972900027094E-2</v>
      </c>
    </row>
    <row r="834" spans="1:9">
      <c r="A834" s="92" t="s">
        <v>2718</v>
      </c>
      <c r="B834" s="92" t="s">
        <v>2719</v>
      </c>
      <c r="C834" s="92" t="s">
        <v>2720</v>
      </c>
      <c r="D834" s="92" t="s">
        <v>94</v>
      </c>
      <c r="E834" s="92" t="s">
        <v>133</v>
      </c>
      <c r="F834" s="92" t="s">
        <v>134</v>
      </c>
      <c r="G834" s="92" t="s">
        <v>378</v>
      </c>
      <c r="H834" s="92" t="s">
        <v>205</v>
      </c>
      <c r="I834" s="93">
        <v>2.7099972900027094E-2</v>
      </c>
    </row>
    <row r="835" spans="1:9">
      <c r="A835" s="92" t="s">
        <v>2721</v>
      </c>
      <c r="B835" s="92" t="s">
        <v>2722</v>
      </c>
      <c r="C835" s="92" t="s">
        <v>2723</v>
      </c>
      <c r="D835" s="92" t="s">
        <v>94</v>
      </c>
      <c r="E835" s="92" t="s">
        <v>118</v>
      </c>
      <c r="F835" s="92" t="s">
        <v>119</v>
      </c>
      <c r="G835" s="92" t="s">
        <v>185</v>
      </c>
      <c r="H835" s="92" t="s">
        <v>148</v>
      </c>
      <c r="I835" s="93">
        <v>2.6999973000026996E-2</v>
      </c>
    </row>
    <row r="836" spans="1:9">
      <c r="A836" s="92" t="s">
        <v>2724</v>
      </c>
      <c r="B836" s="92" t="s">
        <v>2725</v>
      </c>
      <c r="C836" s="92" t="s">
        <v>2726</v>
      </c>
      <c r="D836" s="92" t="s">
        <v>94</v>
      </c>
      <c r="E836" s="92" t="s">
        <v>118</v>
      </c>
      <c r="F836" s="92" t="s">
        <v>119</v>
      </c>
      <c r="G836" s="92" t="s">
        <v>59</v>
      </c>
      <c r="H836" s="92" t="s">
        <v>60</v>
      </c>
      <c r="I836" s="93">
        <v>2.6999973000026996E-2</v>
      </c>
    </row>
    <row r="837" spans="1:9">
      <c r="A837" s="92" t="s">
        <v>2727</v>
      </c>
      <c r="B837" s="92" t="s">
        <v>2728</v>
      </c>
      <c r="C837" s="92" t="s">
        <v>2729</v>
      </c>
      <c r="D837" s="92" t="s">
        <v>76</v>
      </c>
      <c r="E837" s="92" t="s">
        <v>92</v>
      </c>
      <c r="F837" s="92" t="s">
        <v>538</v>
      </c>
      <c r="G837" s="92" t="s">
        <v>59</v>
      </c>
      <c r="H837" s="92" t="s">
        <v>60</v>
      </c>
      <c r="I837" s="93">
        <v>2.6899973100026897E-2</v>
      </c>
    </row>
    <row r="838" spans="1:9">
      <c r="A838" s="92" t="s">
        <v>2730</v>
      </c>
      <c r="B838" s="92" t="s">
        <v>2731</v>
      </c>
      <c r="C838" s="92" t="s">
        <v>2732</v>
      </c>
      <c r="D838" s="92" t="s">
        <v>105</v>
      </c>
      <c r="E838" s="92" t="s">
        <v>297</v>
      </c>
      <c r="F838" s="92" t="s">
        <v>298</v>
      </c>
      <c r="G838" s="92" t="s">
        <v>333</v>
      </c>
      <c r="H838" s="92" t="s">
        <v>172</v>
      </c>
      <c r="I838" s="93">
        <v>2.6899973100026897E-2</v>
      </c>
    </row>
    <row r="839" spans="1:9">
      <c r="A839" s="92" t="s">
        <v>2733</v>
      </c>
      <c r="B839" s="92" t="s">
        <v>2734</v>
      </c>
      <c r="C839" s="92" t="s">
        <v>2735</v>
      </c>
      <c r="D839" s="92" t="s">
        <v>105</v>
      </c>
      <c r="E839" s="92" t="s">
        <v>302</v>
      </c>
      <c r="F839" s="92" t="s">
        <v>302</v>
      </c>
      <c r="G839" s="92" t="s">
        <v>282</v>
      </c>
      <c r="H839" s="92" t="s">
        <v>158</v>
      </c>
      <c r="I839" s="93">
        <v>2.6899973100026897E-2</v>
      </c>
    </row>
    <row r="840" spans="1:9">
      <c r="A840" s="92" t="s">
        <v>2736</v>
      </c>
      <c r="B840" s="92" t="s">
        <v>2737</v>
      </c>
      <c r="C840" s="92" t="s">
        <v>2738</v>
      </c>
      <c r="D840" s="92" t="s">
        <v>71</v>
      </c>
      <c r="E840" s="92" t="s">
        <v>209</v>
      </c>
      <c r="F840" s="92" t="s">
        <v>209</v>
      </c>
      <c r="G840" s="92" t="s">
        <v>200</v>
      </c>
      <c r="H840" s="92" t="s">
        <v>153</v>
      </c>
      <c r="I840" s="93">
        <v>2.6799973200026798E-2</v>
      </c>
    </row>
    <row r="841" spans="1:9">
      <c r="A841" s="92" t="s">
        <v>2739</v>
      </c>
      <c r="B841" s="92" t="s">
        <v>2740</v>
      </c>
      <c r="C841" s="92" t="s">
        <v>2741</v>
      </c>
      <c r="D841" s="92" t="s">
        <v>71</v>
      </c>
      <c r="E841" s="92" t="s">
        <v>84</v>
      </c>
      <c r="F841" s="92" t="s">
        <v>147</v>
      </c>
      <c r="G841" s="92" t="s">
        <v>59</v>
      </c>
      <c r="H841" s="92" t="s">
        <v>60</v>
      </c>
      <c r="I841" s="93">
        <v>2.6799973200026798E-2</v>
      </c>
    </row>
    <row r="842" spans="1:9">
      <c r="A842" s="92" t="s">
        <v>2742</v>
      </c>
      <c r="B842" s="92" t="s">
        <v>2743</v>
      </c>
      <c r="C842" s="92" t="s">
        <v>2744</v>
      </c>
      <c r="D842" s="92" t="s">
        <v>100</v>
      </c>
      <c r="E842" s="92" t="s">
        <v>100</v>
      </c>
      <c r="F842" s="92" t="s">
        <v>170</v>
      </c>
      <c r="G842" s="92" t="s">
        <v>416</v>
      </c>
      <c r="H842" s="92" t="s">
        <v>60</v>
      </c>
      <c r="I842" s="93">
        <v>2.6799973200026798E-2</v>
      </c>
    </row>
    <row r="843" spans="1:9">
      <c r="A843" s="92" t="s">
        <v>2745</v>
      </c>
      <c r="B843" s="92" t="s">
        <v>2746</v>
      </c>
      <c r="C843" s="92" t="s">
        <v>2747</v>
      </c>
      <c r="D843" s="92" t="s">
        <v>76</v>
      </c>
      <c r="E843" s="92" t="s">
        <v>441</v>
      </c>
      <c r="F843" s="92" t="s">
        <v>488</v>
      </c>
      <c r="G843" s="92" t="s">
        <v>59</v>
      </c>
      <c r="H843" s="92" t="s">
        <v>60</v>
      </c>
      <c r="I843" s="93">
        <v>2.6799973200026798E-2</v>
      </c>
    </row>
    <row r="844" spans="1:9">
      <c r="A844" s="92" t="s">
        <v>2748</v>
      </c>
      <c r="B844" s="92" t="s">
        <v>2749</v>
      </c>
      <c r="C844" s="92" t="s">
        <v>2750</v>
      </c>
      <c r="D844" s="92" t="s">
        <v>94</v>
      </c>
      <c r="E844" s="92" t="s">
        <v>317</v>
      </c>
      <c r="F844" s="92" t="s">
        <v>317</v>
      </c>
      <c r="G844" s="92" t="s">
        <v>59</v>
      </c>
      <c r="H844" s="92" t="s">
        <v>60</v>
      </c>
      <c r="I844" s="93">
        <v>2.6799973200026798E-2</v>
      </c>
    </row>
    <row r="845" spans="1:9">
      <c r="A845" s="92" t="s">
        <v>2751</v>
      </c>
      <c r="B845" s="92" t="s">
        <v>2752</v>
      </c>
      <c r="C845" s="92" t="s">
        <v>2753</v>
      </c>
      <c r="D845" s="92" t="s">
        <v>105</v>
      </c>
      <c r="E845" s="92" t="s">
        <v>297</v>
      </c>
      <c r="F845" s="92" t="s">
        <v>675</v>
      </c>
      <c r="G845" s="92" t="s">
        <v>120</v>
      </c>
      <c r="H845" s="92" t="s">
        <v>121</v>
      </c>
      <c r="I845" s="93">
        <v>2.6799973200026798E-2</v>
      </c>
    </row>
    <row r="846" spans="1:9">
      <c r="A846" s="92" t="s">
        <v>2754</v>
      </c>
      <c r="B846" s="92" t="s">
        <v>2755</v>
      </c>
      <c r="C846" s="92" t="s">
        <v>2756</v>
      </c>
      <c r="D846" s="92" t="s">
        <v>88</v>
      </c>
      <c r="E846" s="92" t="s">
        <v>406</v>
      </c>
      <c r="F846" s="92" t="s">
        <v>602</v>
      </c>
      <c r="G846" s="92" t="s">
        <v>59</v>
      </c>
      <c r="H846" s="92" t="s">
        <v>60</v>
      </c>
      <c r="I846" s="93">
        <v>2.6799973200026798E-2</v>
      </c>
    </row>
    <row r="847" spans="1:9">
      <c r="A847" s="92" t="s">
        <v>2757</v>
      </c>
      <c r="B847" s="92" t="s">
        <v>2758</v>
      </c>
      <c r="C847" s="92" t="s">
        <v>2759</v>
      </c>
      <c r="D847" s="92" t="s">
        <v>56</v>
      </c>
      <c r="E847" s="92" t="s">
        <v>152</v>
      </c>
      <c r="F847" s="92" t="s">
        <v>152</v>
      </c>
      <c r="G847" s="92" t="s">
        <v>59</v>
      </c>
      <c r="H847" s="92" t="s">
        <v>60</v>
      </c>
      <c r="I847" s="93">
        <v>2.6699973300026696E-2</v>
      </c>
    </row>
    <row r="848" spans="1:9">
      <c r="A848" s="92" t="s">
        <v>2760</v>
      </c>
      <c r="B848" s="92" t="s">
        <v>2761</v>
      </c>
      <c r="C848" s="92" t="s">
        <v>2762</v>
      </c>
      <c r="D848" s="92" t="s">
        <v>76</v>
      </c>
      <c r="E848" s="92" t="s">
        <v>92</v>
      </c>
      <c r="F848" s="92" t="s">
        <v>313</v>
      </c>
      <c r="G848" s="92" t="s">
        <v>59</v>
      </c>
      <c r="H848" s="92" t="s">
        <v>60</v>
      </c>
      <c r="I848" s="93">
        <v>2.6699973300026696E-2</v>
      </c>
    </row>
    <row r="849" spans="1:9">
      <c r="A849" s="92" t="s">
        <v>2763</v>
      </c>
      <c r="B849" s="92" t="s">
        <v>2764</v>
      </c>
      <c r="C849" s="92" t="s">
        <v>2765</v>
      </c>
      <c r="D849" s="92" t="s">
        <v>100</v>
      </c>
      <c r="E849" s="92" t="s">
        <v>100</v>
      </c>
      <c r="F849" s="92" t="s">
        <v>287</v>
      </c>
      <c r="G849" s="92" t="s">
        <v>59</v>
      </c>
      <c r="H849" s="92" t="s">
        <v>60</v>
      </c>
      <c r="I849" s="93">
        <v>2.6599973400026594E-2</v>
      </c>
    </row>
    <row r="850" spans="1:9">
      <c r="A850" s="92" t="s">
        <v>2766</v>
      </c>
      <c r="B850" s="92" t="s">
        <v>2767</v>
      </c>
      <c r="C850" s="92" t="s">
        <v>2768</v>
      </c>
      <c r="D850" s="92" t="s">
        <v>100</v>
      </c>
      <c r="E850" s="92" t="s">
        <v>100</v>
      </c>
      <c r="F850" s="92" t="s">
        <v>1417</v>
      </c>
      <c r="G850" s="92" t="s">
        <v>274</v>
      </c>
      <c r="H850" s="92" t="s">
        <v>143</v>
      </c>
      <c r="I850" s="93">
        <v>2.6599973400026594E-2</v>
      </c>
    </row>
    <row r="851" spans="1:9">
      <c r="A851" s="92" t="s">
        <v>2769</v>
      </c>
      <c r="B851" s="92" t="s">
        <v>2770</v>
      </c>
      <c r="C851" s="92" t="s">
        <v>2771</v>
      </c>
      <c r="D851" s="92" t="s">
        <v>100</v>
      </c>
      <c r="E851" s="92" t="s">
        <v>100</v>
      </c>
      <c r="F851" s="92" t="s">
        <v>170</v>
      </c>
      <c r="G851" s="92" t="s">
        <v>171</v>
      </c>
      <c r="H851" s="92" t="s">
        <v>138</v>
      </c>
      <c r="I851" s="93">
        <v>2.6499973500026495E-2</v>
      </c>
    </row>
    <row r="852" spans="1:9">
      <c r="A852" s="92" t="s">
        <v>2772</v>
      </c>
      <c r="B852" s="92" t="s">
        <v>2773</v>
      </c>
      <c r="C852" s="92" t="s">
        <v>2774</v>
      </c>
      <c r="D852" s="92" t="s">
        <v>64</v>
      </c>
      <c r="E852" s="92" t="s">
        <v>64</v>
      </c>
      <c r="F852" s="92" t="s">
        <v>65</v>
      </c>
      <c r="G852" s="92" t="s">
        <v>59</v>
      </c>
      <c r="H852" s="92" t="s">
        <v>60</v>
      </c>
      <c r="I852" s="93">
        <v>2.6399973600026397E-2</v>
      </c>
    </row>
    <row r="853" spans="1:9">
      <c r="A853" s="92" t="s">
        <v>2775</v>
      </c>
      <c r="B853" s="92" t="s">
        <v>2776</v>
      </c>
      <c r="C853" s="92" t="s">
        <v>2777</v>
      </c>
      <c r="D853" s="92" t="s">
        <v>64</v>
      </c>
      <c r="E853" s="92" t="s">
        <v>64</v>
      </c>
      <c r="F853" s="92" t="s">
        <v>65</v>
      </c>
      <c r="G853" s="92" t="s">
        <v>282</v>
      </c>
      <c r="H853" s="92" t="s">
        <v>158</v>
      </c>
      <c r="I853" s="93">
        <v>2.6399973600026397E-2</v>
      </c>
    </row>
    <row r="854" spans="1:9">
      <c r="A854" s="92" t="s">
        <v>2778</v>
      </c>
      <c r="B854" s="92" t="s">
        <v>2779</v>
      </c>
      <c r="C854" s="92" t="s">
        <v>2780</v>
      </c>
      <c r="D854" s="92" t="s">
        <v>105</v>
      </c>
      <c r="E854" s="92" t="s">
        <v>302</v>
      </c>
      <c r="F854" s="92" t="s">
        <v>302</v>
      </c>
      <c r="G854" s="92" t="s">
        <v>59</v>
      </c>
      <c r="H854" s="92" t="s">
        <v>60</v>
      </c>
      <c r="I854" s="93">
        <v>2.6399973600026397E-2</v>
      </c>
    </row>
    <row r="855" spans="1:9">
      <c r="A855" s="92" t="s">
        <v>2781</v>
      </c>
      <c r="B855" s="92" t="s">
        <v>2782</v>
      </c>
      <c r="C855" s="92" t="s">
        <v>2783</v>
      </c>
      <c r="D855" s="92" t="s">
        <v>76</v>
      </c>
      <c r="E855" s="92" t="s">
        <v>1463</v>
      </c>
      <c r="F855" s="92" t="s">
        <v>1510</v>
      </c>
      <c r="G855" s="92" t="s">
        <v>120</v>
      </c>
      <c r="H855" s="92" t="s">
        <v>121</v>
      </c>
      <c r="I855" s="93">
        <v>2.6299973700026298E-2</v>
      </c>
    </row>
    <row r="856" spans="1:9">
      <c r="A856" s="92" t="s">
        <v>2784</v>
      </c>
      <c r="B856" s="92" t="s">
        <v>2785</v>
      </c>
      <c r="C856" s="92" t="s">
        <v>2786</v>
      </c>
      <c r="D856" s="92" t="s">
        <v>100</v>
      </c>
      <c r="E856" s="92" t="s">
        <v>100</v>
      </c>
      <c r="F856" s="92" t="s">
        <v>170</v>
      </c>
      <c r="G856" s="92" t="s">
        <v>171</v>
      </c>
      <c r="H856" s="92" t="s">
        <v>138</v>
      </c>
      <c r="I856" s="93">
        <v>2.6299973700026298E-2</v>
      </c>
    </row>
    <row r="857" spans="1:9">
      <c r="A857" s="92" t="s">
        <v>2787</v>
      </c>
      <c r="B857" s="92" t="s">
        <v>2788</v>
      </c>
      <c r="C857" s="92" t="s">
        <v>2789</v>
      </c>
      <c r="D857" s="92" t="s">
        <v>71</v>
      </c>
      <c r="E857" s="92" t="s">
        <v>209</v>
      </c>
      <c r="F857" s="92" t="s">
        <v>209</v>
      </c>
      <c r="G857" s="92" t="s">
        <v>59</v>
      </c>
      <c r="H857" s="92" t="s">
        <v>60</v>
      </c>
      <c r="I857" s="93">
        <v>2.6299973700026298E-2</v>
      </c>
    </row>
    <row r="858" spans="1:9">
      <c r="A858" s="92" t="s">
        <v>2790</v>
      </c>
      <c r="B858" s="92" t="s">
        <v>2791</v>
      </c>
      <c r="C858" s="92" t="s">
        <v>2792</v>
      </c>
      <c r="D858" s="92" t="s">
        <v>94</v>
      </c>
      <c r="E858" s="92" t="s">
        <v>615</v>
      </c>
      <c r="F858" s="92" t="s">
        <v>616</v>
      </c>
      <c r="G858" s="92" t="s">
        <v>59</v>
      </c>
      <c r="H858" s="92" t="s">
        <v>60</v>
      </c>
      <c r="I858" s="93">
        <v>2.6199973800026196E-2</v>
      </c>
    </row>
    <row r="859" spans="1:9">
      <c r="A859" s="92" t="s">
        <v>2793</v>
      </c>
      <c r="B859" s="92" t="s">
        <v>2794</v>
      </c>
      <c r="C859" s="92" t="s">
        <v>2795</v>
      </c>
      <c r="D859" s="92" t="s">
        <v>64</v>
      </c>
      <c r="E859" s="92" t="s">
        <v>64</v>
      </c>
      <c r="F859" s="92" t="s">
        <v>65</v>
      </c>
      <c r="G859" s="92" t="s">
        <v>282</v>
      </c>
      <c r="H859" s="92" t="s">
        <v>158</v>
      </c>
      <c r="I859" s="93">
        <v>2.6099973900026097E-2</v>
      </c>
    </row>
    <row r="860" spans="1:9">
      <c r="A860" s="92" t="s">
        <v>2796</v>
      </c>
      <c r="B860" s="92" t="s">
        <v>2797</v>
      </c>
      <c r="C860" s="92" t="s">
        <v>2798</v>
      </c>
      <c r="D860" s="92" t="s">
        <v>100</v>
      </c>
      <c r="E860" s="92" t="s">
        <v>100</v>
      </c>
      <c r="F860" s="92" t="s">
        <v>287</v>
      </c>
      <c r="G860" s="92" t="s">
        <v>59</v>
      </c>
      <c r="H860" s="92" t="s">
        <v>60</v>
      </c>
      <c r="I860" s="93">
        <v>2.6099973900026097E-2</v>
      </c>
    </row>
    <row r="861" spans="1:9">
      <c r="A861" s="92" t="s">
        <v>2799</v>
      </c>
      <c r="B861" s="92" t="s">
        <v>2800</v>
      </c>
      <c r="C861" s="92" t="s">
        <v>2801</v>
      </c>
      <c r="D861" s="92" t="s">
        <v>100</v>
      </c>
      <c r="E861" s="92" t="s">
        <v>100</v>
      </c>
      <c r="F861" s="92" t="s">
        <v>170</v>
      </c>
      <c r="G861" s="92" t="s">
        <v>341</v>
      </c>
      <c r="H861" s="92" t="s">
        <v>181</v>
      </c>
      <c r="I861" s="93">
        <v>2.6099973900026097E-2</v>
      </c>
    </row>
    <row r="862" spans="1:9">
      <c r="A862" s="92" t="s">
        <v>2802</v>
      </c>
      <c r="B862" s="92" t="s">
        <v>2803</v>
      </c>
      <c r="C862" s="92" t="s">
        <v>2804</v>
      </c>
      <c r="D862" s="92" t="s">
        <v>94</v>
      </c>
      <c r="E862" s="92" t="s">
        <v>317</v>
      </c>
      <c r="F862" s="92" t="s">
        <v>317</v>
      </c>
      <c r="G862" s="92" t="s">
        <v>171</v>
      </c>
      <c r="H862" s="92" t="s">
        <v>138</v>
      </c>
      <c r="I862" s="93">
        <v>2.6099973900026097E-2</v>
      </c>
    </row>
    <row r="863" spans="1:9">
      <c r="A863" s="92" t="s">
        <v>2805</v>
      </c>
      <c r="B863" s="92" t="s">
        <v>2806</v>
      </c>
      <c r="C863" s="92" t="s">
        <v>2807</v>
      </c>
      <c r="D863" s="92" t="s">
        <v>71</v>
      </c>
      <c r="E863" s="92" t="s">
        <v>209</v>
      </c>
      <c r="F863" s="92" t="s">
        <v>209</v>
      </c>
      <c r="G863" s="92" t="s">
        <v>378</v>
      </c>
      <c r="H863" s="92" t="s">
        <v>205</v>
      </c>
      <c r="I863" s="93">
        <v>2.6099973900026097E-2</v>
      </c>
    </row>
    <row r="864" spans="1:9">
      <c r="A864" s="92" t="s">
        <v>2808</v>
      </c>
      <c r="B864" s="92" t="s">
        <v>2809</v>
      </c>
      <c r="C864" s="92" t="s">
        <v>2810</v>
      </c>
      <c r="D864" s="92" t="s">
        <v>64</v>
      </c>
      <c r="E864" s="92" t="s">
        <v>64</v>
      </c>
      <c r="F864" s="92" t="s">
        <v>65</v>
      </c>
      <c r="G864" s="92" t="s">
        <v>321</v>
      </c>
      <c r="H864" s="92" t="s">
        <v>162</v>
      </c>
      <c r="I864" s="93">
        <v>2.5999974000025995E-2</v>
      </c>
    </row>
    <row r="865" spans="1:9">
      <c r="A865" s="92" t="s">
        <v>2811</v>
      </c>
      <c r="B865" s="92" t="s">
        <v>2812</v>
      </c>
      <c r="C865" s="92" t="s">
        <v>2813</v>
      </c>
      <c r="D865" s="92" t="s">
        <v>64</v>
      </c>
      <c r="E865" s="92" t="s">
        <v>64</v>
      </c>
      <c r="F865" s="92" t="s">
        <v>65</v>
      </c>
      <c r="G865" s="92" t="s">
        <v>341</v>
      </c>
      <c r="H865" s="92" t="s">
        <v>181</v>
      </c>
      <c r="I865" s="93">
        <v>2.5999974000025995E-2</v>
      </c>
    </row>
    <row r="866" spans="1:9">
      <c r="A866" s="92" t="s">
        <v>2814</v>
      </c>
      <c r="B866" s="92" t="s">
        <v>2815</v>
      </c>
      <c r="C866" s="92" t="s">
        <v>2816</v>
      </c>
      <c r="D866" s="92" t="s">
        <v>76</v>
      </c>
      <c r="E866" s="92" t="s">
        <v>92</v>
      </c>
      <c r="F866" s="92" t="s">
        <v>313</v>
      </c>
      <c r="G866" s="92" t="s">
        <v>59</v>
      </c>
      <c r="H866" s="92" t="s">
        <v>60</v>
      </c>
      <c r="I866" s="93">
        <v>2.5899974100025897E-2</v>
      </c>
    </row>
    <row r="867" spans="1:9">
      <c r="A867" s="92" t="s">
        <v>2817</v>
      </c>
      <c r="B867" s="92" t="s">
        <v>2818</v>
      </c>
      <c r="C867" s="92" t="s">
        <v>2819</v>
      </c>
      <c r="D867" s="92" t="s">
        <v>76</v>
      </c>
      <c r="E867" s="92" t="s">
        <v>92</v>
      </c>
      <c r="F867" s="92" t="s">
        <v>306</v>
      </c>
      <c r="G867" s="92" t="s">
        <v>59</v>
      </c>
      <c r="H867" s="92" t="s">
        <v>60</v>
      </c>
      <c r="I867" s="93">
        <v>2.5899974100025897E-2</v>
      </c>
    </row>
    <row r="868" spans="1:9">
      <c r="A868" s="92" t="s">
        <v>2820</v>
      </c>
      <c r="B868" s="92" t="s">
        <v>2821</v>
      </c>
      <c r="C868" s="92" t="s">
        <v>2822</v>
      </c>
      <c r="D868" s="92" t="s">
        <v>94</v>
      </c>
      <c r="E868" s="92" t="s">
        <v>317</v>
      </c>
      <c r="F868" s="92" t="s">
        <v>317</v>
      </c>
      <c r="G868" s="92" t="s">
        <v>378</v>
      </c>
      <c r="H868" s="92" t="s">
        <v>205</v>
      </c>
      <c r="I868" s="93">
        <v>2.5899974100025897E-2</v>
      </c>
    </row>
    <row r="869" spans="1:9">
      <c r="A869" s="92" t="s">
        <v>2823</v>
      </c>
      <c r="B869" s="92" t="s">
        <v>2824</v>
      </c>
      <c r="C869" s="92" t="s">
        <v>2825</v>
      </c>
      <c r="D869" s="92" t="s">
        <v>80</v>
      </c>
      <c r="E869" s="92" t="s">
        <v>80</v>
      </c>
      <c r="F869" s="92" t="s">
        <v>157</v>
      </c>
      <c r="G869" s="92" t="s">
        <v>59</v>
      </c>
      <c r="H869" s="92" t="s">
        <v>60</v>
      </c>
      <c r="I869" s="93">
        <v>2.5899974100025897E-2</v>
      </c>
    </row>
    <row r="870" spans="1:9">
      <c r="A870" s="92" t="s">
        <v>2826</v>
      </c>
      <c r="B870" s="92" t="s">
        <v>2827</v>
      </c>
      <c r="C870" s="92" t="s">
        <v>2828</v>
      </c>
      <c r="D870" s="92" t="s">
        <v>71</v>
      </c>
      <c r="E870" s="92" t="s">
        <v>84</v>
      </c>
      <c r="F870" s="92" t="s">
        <v>147</v>
      </c>
      <c r="G870" s="92" t="s">
        <v>171</v>
      </c>
      <c r="H870" s="92" t="s">
        <v>138</v>
      </c>
      <c r="I870" s="93">
        <v>2.5799974200025798E-2</v>
      </c>
    </row>
    <row r="871" spans="1:9">
      <c r="A871" s="92" t="s">
        <v>2829</v>
      </c>
      <c r="B871" s="92" t="s">
        <v>2830</v>
      </c>
      <c r="C871" s="92" t="s">
        <v>2831</v>
      </c>
      <c r="D871" s="92" t="s">
        <v>76</v>
      </c>
      <c r="E871" s="92" t="s">
        <v>92</v>
      </c>
      <c r="F871" s="92" t="s">
        <v>93</v>
      </c>
      <c r="G871" s="92" t="s">
        <v>378</v>
      </c>
      <c r="H871" s="92" t="s">
        <v>205</v>
      </c>
      <c r="I871" s="93">
        <v>2.5699974300025696E-2</v>
      </c>
    </row>
    <row r="872" spans="1:9">
      <c r="A872" s="92" t="s">
        <v>2832</v>
      </c>
      <c r="B872" s="92" t="s">
        <v>2833</v>
      </c>
      <c r="C872" s="92" t="s">
        <v>2834</v>
      </c>
      <c r="D872" s="92" t="s">
        <v>76</v>
      </c>
      <c r="E872" s="92" t="s">
        <v>92</v>
      </c>
      <c r="F872" s="92" t="s">
        <v>306</v>
      </c>
      <c r="G872" s="92" t="s">
        <v>274</v>
      </c>
      <c r="H872" s="92" t="s">
        <v>143</v>
      </c>
      <c r="I872" s="93">
        <v>2.5699974300025696E-2</v>
      </c>
    </row>
    <row r="873" spans="1:9">
      <c r="A873" s="92" t="s">
        <v>2835</v>
      </c>
      <c r="B873" s="92" t="s">
        <v>2836</v>
      </c>
      <c r="C873" s="92" t="s">
        <v>2837</v>
      </c>
      <c r="D873" s="92" t="s">
        <v>76</v>
      </c>
      <c r="E873" s="92" t="s">
        <v>92</v>
      </c>
      <c r="F873" s="92" t="s">
        <v>1009</v>
      </c>
      <c r="G873" s="92" t="s">
        <v>366</v>
      </c>
      <c r="H873" s="92" t="s">
        <v>194</v>
      </c>
      <c r="I873" s="93">
        <v>2.5699974300025696E-2</v>
      </c>
    </row>
    <row r="874" spans="1:9">
      <c r="A874" s="92" t="s">
        <v>2838</v>
      </c>
      <c r="B874" s="92" t="s">
        <v>2839</v>
      </c>
      <c r="C874" s="92" t="s">
        <v>2840</v>
      </c>
      <c r="D874" s="92" t="s">
        <v>100</v>
      </c>
      <c r="E874" s="92" t="s">
        <v>100</v>
      </c>
      <c r="F874" s="92" t="s">
        <v>287</v>
      </c>
      <c r="G874" s="92" t="s">
        <v>354</v>
      </c>
      <c r="H874" s="92" t="s">
        <v>143</v>
      </c>
      <c r="I874" s="93">
        <v>2.5699974300025696E-2</v>
      </c>
    </row>
    <row r="875" spans="1:9">
      <c r="A875" s="92" t="s">
        <v>2841</v>
      </c>
      <c r="B875" s="92" t="s">
        <v>2842</v>
      </c>
      <c r="C875" s="92" t="s">
        <v>2843</v>
      </c>
      <c r="D875" s="92" t="s">
        <v>105</v>
      </c>
      <c r="E875" s="92" t="s">
        <v>198</v>
      </c>
      <c r="F875" s="92" t="s">
        <v>1050</v>
      </c>
      <c r="G875" s="92" t="s">
        <v>274</v>
      </c>
      <c r="H875" s="92" t="s">
        <v>143</v>
      </c>
      <c r="I875" s="93">
        <v>2.5599974400025597E-2</v>
      </c>
    </row>
    <row r="876" spans="1:9">
      <c r="A876" s="92" t="s">
        <v>2844</v>
      </c>
      <c r="B876" s="92" t="s">
        <v>2845</v>
      </c>
      <c r="C876" s="92" t="s">
        <v>2846</v>
      </c>
      <c r="D876" s="92" t="s">
        <v>64</v>
      </c>
      <c r="E876" s="92" t="s">
        <v>64</v>
      </c>
      <c r="F876" s="92" t="s">
        <v>65</v>
      </c>
      <c r="G876" s="92" t="s">
        <v>59</v>
      </c>
      <c r="H876" s="92" t="s">
        <v>60</v>
      </c>
      <c r="I876" s="93">
        <v>2.5499974500025495E-2</v>
      </c>
    </row>
    <row r="877" spans="1:9">
      <c r="A877" s="92" t="s">
        <v>2847</v>
      </c>
      <c r="B877" s="92" t="s">
        <v>2848</v>
      </c>
      <c r="C877" s="92" t="s">
        <v>2849</v>
      </c>
      <c r="D877" s="92" t="s">
        <v>105</v>
      </c>
      <c r="E877" s="92" t="s">
        <v>232</v>
      </c>
      <c r="F877" s="92" t="s">
        <v>233</v>
      </c>
      <c r="G877" s="92" t="s">
        <v>180</v>
      </c>
      <c r="H877" s="92" t="s">
        <v>143</v>
      </c>
      <c r="I877" s="93">
        <v>2.5499974500025495E-2</v>
      </c>
    </row>
    <row r="878" spans="1:9">
      <c r="A878" s="92" t="s">
        <v>2850</v>
      </c>
      <c r="B878" s="92" t="s">
        <v>2851</v>
      </c>
      <c r="C878" s="92" t="s">
        <v>2852</v>
      </c>
      <c r="D878" s="92" t="s">
        <v>100</v>
      </c>
      <c r="E878" s="92" t="s">
        <v>100</v>
      </c>
      <c r="F878" s="92" t="s">
        <v>1569</v>
      </c>
      <c r="G878" s="92" t="s">
        <v>390</v>
      </c>
      <c r="H878" s="92" t="s">
        <v>143</v>
      </c>
      <c r="I878" s="93">
        <v>2.5499974500025495E-2</v>
      </c>
    </row>
    <row r="879" spans="1:9">
      <c r="A879" s="92" t="s">
        <v>2853</v>
      </c>
      <c r="B879" s="92" t="s">
        <v>2854</v>
      </c>
      <c r="C879" s="92" t="s">
        <v>2855</v>
      </c>
      <c r="D879" s="92" t="s">
        <v>105</v>
      </c>
      <c r="E879" s="92" t="s">
        <v>297</v>
      </c>
      <c r="F879" s="92" t="s">
        <v>349</v>
      </c>
      <c r="G879" s="92" t="s">
        <v>200</v>
      </c>
      <c r="H879" s="92" t="s">
        <v>153</v>
      </c>
      <c r="I879" s="93">
        <v>2.5399974600025396E-2</v>
      </c>
    </row>
    <row r="880" spans="1:9">
      <c r="A880" s="92" t="s">
        <v>2856</v>
      </c>
      <c r="B880" s="92" t="s">
        <v>2857</v>
      </c>
      <c r="C880" s="92" t="s">
        <v>2858</v>
      </c>
      <c r="D880" s="92" t="s">
        <v>94</v>
      </c>
      <c r="E880" s="92" t="s">
        <v>118</v>
      </c>
      <c r="F880" s="92" t="s">
        <v>119</v>
      </c>
      <c r="G880" s="92" t="s">
        <v>59</v>
      </c>
      <c r="H880" s="92" t="s">
        <v>60</v>
      </c>
      <c r="I880" s="93">
        <v>2.5399974600025396E-2</v>
      </c>
    </row>
    <row r="881" spans="1:9">
      <c r="A881" s="92" t="s">
        <v>2859</v>
      </c>
      <c r="B881" s="92" t="s">
        <v>2860</v>
      </c>
      <c r="C881" s="92" t="s">
        <v>2861</v>
      </c>
      <c r="D881" s="92" t="s">
        <v>105</v>
      </c>
      <c r="E881" s="92" t="s">
        <v>302</v>
      </c>
      <c r="F881" s="92" t="s">
        <v>302</v>
      </c>
      <c r="G881" s="92" t="s">
        <v>180</v>
      </c>
      <c r="H881" s="92" t="s">
        <v>143</v>
      </c>
      <c r="I881" s="93">
        <v>2.5399974600025396E-2</v>
      </c>
    </row>
    <row r="882" spans="1:9">
      <c r="A882" s="92" t="s">
        <v>2862</v>
      </c>
      <c r="B882" s="92" t="s">
        <v>2863</v>
      </c>
      <c r="C882" s="92" t="s">
        <v>2864</v>
      </c>
      <c r="D882" s="92" t="s">
        <v>105</v>
      </c>
      <c r="E882" s="92" t="s">
        <v>232</v>
      </c>
      <c r="F882" s="92" t="s">
        <v>233</v>
      </c>
      <c r="G882" s="92" t="s">
        <v>408</v>
      </c>
      <c r="H882" s="92" t="s">
        <v>228</v>
      </c>
      <c r="I882" s="93">
        <v>2.5299974700025298E-2</v>
      </c>
    </row>
    <row r="883" spans="1:9">
      <c r="A883" s="92" t="s">
        <v>2865</v>
      </c>
      <c r="B883" s="92" t="s">
        <v>2866</v>
      </c>
      <c r="C883" s="92" t="s">
        <v>2867</v>
      </c>
      <c r="D883" s="92" t="s">
        <v>111</v>
      </c>
      <c r="E883" s="92" t="s">
        <v>111</v>
      </c>
      <c r="F883" s="92" t="s">
        <v>1853</v>
      </c>
      <c r="G883" s="92" t="s">
        <v>200</v>
      </c>
      <c r="H883" s="92" t="s">
        <v>153</v>
      </c>
      <c r="I883" s="93">
        <v>2.5299974700025298E-2</v>
      </c>
    </row>
    <row r="884" spans="1:9">
      <c r="A884" s="92" t="s">
        <v>2868</v>
      </c>
      <c r="B884" s="92" t="s">
        <v>2869</v>
      </c>
      <c r="C884" s="92" t="s">
        <v>2870</v>
      </c>
      <c r="D884" s="92" t="s">
        <v>76</v>
      </c>
      <c r="E884" s="92" t="s">
        <v>441</v>
      </c>
      <c r="F884" s="92" t="s">
        <v>488</v>
      </c>
      <c r="G884" s="92" t="s">
        <v>171</v>
      </c>
      <c r="H884" s="92" t="s">
        <v>138</v>
      </c>
      <c r="I884" s="93">
        <v>2.5299974700025298E-2</v>
      </c>
    </row>
    <row r="885" spans="1:9">
      <c r="A885" s="92" t="s">
        <v>2871</v>
      </c>
      <c r="B885" s="92" t="s">
        <v>2872</v>
      </c>
      <c r="C885" s="92" t="s">
        <v>2873</v>
      </c>
      <c r="D885" s="92" t="s">
        <v>94</v>
      </c>
      <c r="E885" s="92" t="s">
        <v>615</v>
      </c>
      <c r="F885" s="92" t="s">
        <v>616</v>
      </c>
      <c r="G885" s="92" t="s">
        <v>59</v>
      </c>
      <c r="H885" s="92" t="s">
        <v>60</v>
      </c>
      <c r="I885" s="93">
        <v>2.5199974800025195E-2</v>
      </c>
    </row>
    <row r="886" spans="1:9">
      <c r="A886" s="92" t="s">
        <v>2874</v>
      </c>
      <c r="B886" s="92" t="s">
        <v>2875</v>
      </c>
      <c r="C886" s="92" t="s">
        <v>2876</v>
      </c>
      <c r="D886" s="92" t="s">
        <v>71</v>
      </c>
      <c r="E886" s="92" t="s">
        <v>84</v>
      </c>
      <c r="F886" s="92" t="s">
        <v>142</v>
      </c>
      <c r="G886" s="92" t="s">
        <v>185</v>
      </c>
      <c r="H886" s="92" t="s">
        <v>148</v>
      </c>
      <c r="I886" s="93">
        <v>2.5199974800025195E-2</v>
      </c>
    </row>
    <row r="887" spans="1:9">
      <c r="A887" s="92" t="s">
        <v>2877</v>
      </c>
      <c r="B887" s="92" t="s">
        <v>2878</v>
      </c>
      <c r="C887" s="92" t="s">
        <v>2879</v>
      </c>
      <c r="D887" s="92" t="s">
        <v>105</v>
      </c>
      <c r="E887" s="92" t="s">
        <v>302</v>
      </c>
      <c r="F887" s="92" t="s">
        <v>302</v>
      </c>
      <c r="G887" s="92" t="s">
        <v>59</v>
      </c>
      <c r="H887" s="92" t="s">
        <v>60</v>
      </c>
      <c r="I887" s="93">
        <v>2.5199974800025195E-2</v>
      </c>
    </row>
    <row r="888" spans="1:9">
      <c r="A888" s="92" t="s">
        <v>2880</v>
      </c>
      <c r="B888" s="92" t="s">
        <v>2881</v>
      </c>
      <c r="C888" s="92" t="s">
        <v>2882</v>
      </c>
      <c r="D888" s="92" t="s">
        <v>71</v>
      </c>
      <c r="E888" s="92" t="s">
        <v>84</v>
      </c>
      <c r="F888" s="92" t="s">
        <v>147</v>
      </c>
      <c r="G888" s="92" t="s">
        <v>59</v>
      </c>
      <c r="H888" s="92" t="s">
        <v>60</v>
      </c>
      <c r="I888" s="93">
        <v>2.5199974800025195E-2</v>
      </c>
    </row>
    <row r="889" spans="1:9">
      <c r="A889" s="92" t="s">
        <v>2883</v>
      </c>
      <c r="B889" s="92" t="s">
        <v>2884</v>
      </c>
      <c r="C889" s="92" t="s">
        <v>2885</v>
      </c>
      <c r="D889" s="92" t="s">
        <v>76</v>
      </c>
      <c r="E889" s="92" t="s">
        <v>441</v>
      </c>
      <c r="F889" s="92" t="s">
        <v>2065</v>
      </c>
      <c r="G889" s="92" t="s">
        <v>86</v>
      </c>
      <c r="H889" s="92" t="s">
        <v>87</v>
      </c>
      <c r="I889" s="93">
        <v>2.4999975000024998E-2</v>
      </c>
    </row>
    <row r="890" spans="1:9">
      <c r="A890" s="92" t="s">
        <v>2886</v>
      </c>
      <c r="B890" s="92" t="s">
        <v>2887</v>
      </c>
      <c r="C890" s="92" t="s">
        <v>2888</v>
      </c>
      <c r="D890" s="92" t="s">
        <v>94</v>
      </c>
      <c r="E890" s="92" t="s">
        <v>615</v>
      </c>
      <c r="F890" s="92" t="s">
        <v>616</v>
      </c>
      <c r="G890" s="92" t="s">
        <v>59</v>
      </c>
      <c r="H890" s="92" t="s">
        <v>60</v>
      </c>
      <c r="I890" s="93">
        <v>2.4999975000024998E-2</v>
      </c>
    </row>
    <row r="891" spans="1:9">
      <c r="A891" s="92" t="s">
        <v>2889</v>
      </c>
      <c r="B891" s="92" t="s">
        <v>2890</v>
      </c>
      <c r="C891" s="92" t="s">
        <v>2891</v>
      </c>
      <c r="D891" s="92" t="s">
        <v>105</v>
      </c>
      <c r="E891" s="92" t="s">
        <v>297</v>
      </c>
      <c r="F891" s="92" t="s">
        <v>675</v>
      </c>
      <c r="G891" s="92" t="s">
        <v>59</v>
      </c>
      <c r="H891" s="92" t="s">
        <v>60</v>
      </c>
      <c r="I891" s="93">
        <v>2.4899975100024896E-2</v>
      </c>
    </row>
    <row r="892" spans="1:9">
      <c r="A892" s="92" t="s">
        <v>2892</v>
      </c>
      <c r="B892" s="92" t="s">
        <v>2893</v>
      </c>
      <c r="C892" s="92" t="s">
        <v>2894</v>
      </c>
      <c r="D892" s="92" t="s">
        <v>100</v>
      </c>
      <c r="E892" s="92" t="s">
        <v>100</v>
      </c>
      <c r="F892" s="92" t="s">
        <v>287</v>
      </c>
      <c r="G892" s="92" t="s">
        <v>59</v>
      </c>
      <c r="H892" s="92" t="s">
        <v>60</v>
      </c>
      <c r="I892" s="93">
        <v>2.4899975100024896E-2</v>
      </c>
    </row>
    <row r="893" spans="1:9">
      <c r="A893" s="92" t="s">
        <v>2895</v>
      </c>
      <c r="B893" s="92" t="s">
        <v>2896</v>
      </c>
      <c r="C893" s="92" t="s">
        <v>2897</v>
      </c>
      <c r="D893" s="92" t="s">
        <v>71</v>
      </c>
      <c r="E893" s="92" t="s">
        <v>98</v>
      </c>
      <c r="F893" s="92" t="s">
        <v>99</v>
      </c>
      <c r="G893" s="92" t="s">
        <v>274</v>
      </c>
      <c r="H893" s="92" t="s">
        <v>143</v>
      </c>
      <c r="I893" s="93">
        <v>2.4899975100024896E-2</v>
      </c>
    </row>
    <row r="894" spans="1:9">
      <c r="A894" s="92" t="s">
        <v>2898</v>
      </c>
      <c r="B894" s="92" t="s">
        <v>2899</v>
      </c>
      <c r="C894" s="92" t="s">
        <v>2900</v>
      </c>
      <c r="D894" s="92" t="s">
        <v>76</v>
      </c>
      <c r="E894" s="92" t="s">
        <v>1463</v>
      </c>
      <c r="F894" s="92" t="s">
        <v>1464</v>
      </c>
      <c r="G894" s="92" t="s">
        <v>59</v>
      </c>
      <c r="H894" s="92" t="s">
        <v>60</v>
      </c>
      <c r="I894" s="93">
        <v>2.4899975100024896E-2</v>
      </c>
    </row>
    <row r="895" spans="1:9">
      <c r="A895" s="92" t="s">
        <v>2901</v>
      </c>
      <c r="B895" s="92" t="s">
        <v>2902</v>
      </c>
      <c r="C895" s="92" t="s">
        <v>2903</v>
      </c>
      <c r="D895" s="92" t="s">
        <v>76</v>
      </c>
      <c r="E895" s="92" t="s">
        <v>92</v>
      </c>
      <c r="F895" s="92" t="s">
        <v>306</v>
      </c>
      <c r="G895" s="92" t="s">
        <v>120</v>
      </c>
      <c r="H895" s="92" t="s">
        <v>121</v>
      </c>
      <c r="I895" s="93">
        <v>2.4899975100024896E-2</v>
      </c>
    </row>
    <row r="896" spans="1:9">
      <c r="A896" s="92" t="s">
        <v>2904</v>
      </c>
      <c r="B896" s="92" t="s">
        <v>2905</v>
      </c>
      <c r="C896" s="92" t="s">
        <v>2906</v>
      </c>
      <c r="D896" s="92" t="s">
        <v>94</v>
      </c>
      <c r="E896" s="92" t="s">
        <v>615</v>
      </c>
      <c r="F896" s="92" t="s">
        <v>616</v>
      </c>
      <c r="G896" s="92" t="s">
        <v>59</v>
      </c>
      <c r="H896" s="92" t="s">
        <v>60</v>
      </c>
      <c r="I896" s="93">
        <v>2.4799975200024797E-2</v>
      </c>
    </row>
    <row r="897" spans="1:9">
      <c r="A897" s="92" t="s">
        <v>2907</v>
      </c>
      <c r="B897" s="92" t="s">
        <v>2908</v>
      </c>
      <c r="C897" s="92" t="s">
        <v>2909</v>
      </c>
      <c r="D897" s="92" t="s">
        <v>64</v>
      </c>
      <c r="E897" s="92" t="s">
        <v>64</v>
      </c>
      <c r="F897" s="92" t="s">
        <v>65</v>
      </c>
      <c r="G897" s="92" t="s">
        <v>59</v>
      </c>
      <c r="H897" s="92" t="s">
        <v>60</v>
      </c>
      <c r="I897" s="93">
        <v>2.4799975200024797E-2</v>
      </c>
    </row>
    <row r="898" spans="1:9">
      <c r="A898" s="92" t="s">
        <v>2910</v>
      </c>
      <c r="B898" s="92" t="s">
        <v>2911</v>
      </c>
      <c r="C898" s="92" t="s">
        <v>2912</v>
      </c>
      <c r="D898" s="92" t="s">
        <v>88</v>
      </c>
      <c r="E898" s="92" t="s">
        <v>109</v>
      </c>
      <c r="F898" s="92" t="s">
        <v>110</v>
      </c>
      <c r="G898" s="92" t="s">
        <v>200</v>
      </c>
      <c r="H898" s="92" t="s">
        <v>153</v>
      </c>
      <c r="I898" s="93">
        <v>2.4799975200024797E-2</v>
      </c>
    </row>
    <row r="899" spans="1:9">
      <c r="A899" s="92" t="s">
        <v>2913</v>
      </c>
      <c r="B899" s="92" t="s">
        <v>2914</v>
      </c>
      <c r="C899" s="92" t="s">
        <v>2915</v>
      </c>
      <c r="D899" s="92" t="s">
        <v>64</v>
      </c>
      <c r="E899" s="92" t="s">
        <v>64</v>
      </c>
      <c r="F899" s="92" t="s">
        <v>65</v>
      </c>
      <c r="G899" s="92" t="s">
        <v>412</v>
      </c>
      <c r="H899" s="92" t="s">
        <v>234</v>
      </c>
      <c r="I899" s="93">
        <v>2.4799975200024797E-2</v>
      </c>
    </row>
    <row r="900" spans="1:9">
      <c r="A900" s="92" t="s">
        <v>2916</v>
      </c>
      <c r="B900" s="92" t="s">
        <v>2917</v>
      </c>
      <c r="C900" s="92" t="s">
        <v>2918</v>
      </c>
      <c r="D900" s="92" t="s">
        <v>105</v>
      </c>
      <c r="E900" s="92" t="s">
        <v>557</v>
      </c>
      <c r="F900" s="92" t="s">
        <v>1082</v>
      </c>
      <c r="G900" s="92" t="s">
        <v>200</v>
      </c>
      <c r="H900" s="92" t="s">
        <v>153</v>
      </c>
      <c r="I900" s="93">
        <v>2.4799975200024797E-2</v>
      </c>
    </row>
    <row r="901" spans="1:9">
      <c r="A901" s="92" t="s">
        <v>2919</v>
      </c>
      <c r="B901" s="92" t="s">
        <v>2920</v>
      </c>
      <c r="C901" s="92" t="s">
        <v>2921</v>
      </c>
      <c r="D901" s="92" t="s">
        <v>76</v>
      </c>
      <c r="E901" s="92" t="s">
        <v>441</v>
      </c>
      <c r="F901" s="92" t="s">
        <v>2648</v>
      </c>
      <c r="G901" s="92" t="s">
        <v>341</v>
      </c>
      <c r="H901" s="92" t="s">
        <v>181</v>
      </c>
      <c r="I901" s="93">
        <v>2.4699975300024695E-2</v>
      </c>
    </row>
    <row r="902" spans="1:9">
      <c r="A902" s="92" t="s">
        <v>2922</v>
      </c>
      <c r="B902" s="92" t="s">
        <v>2923</v>
      </c>
      <c r="C902" s="92" t="s">
        <v>2924</v>
      </c>
      <c r="D902" s="92" t="s">
        <v>80</v>
      </c>
      <c r="E902" s="92" t="s">
        <v>80</v>
      </c>
      <c r="F902" s="92" t="s">
        <v>104</v>
      </c>
      <c r="G902" s="92" t="s">
        <v>59</v>
      </c>
      <c r="H902" s="92" t="s">
        <v>60</v>
      </c>
      <c r="I902" s="93">
        <v>2.4699975300024695E-2</v>
      </c>
    </row>
    <row r="903" spans="1:9">
      <c r="A903" s="92" t="s">
        <v>2925</v>
      </c>
      <c r="B903" s="92" t="s">
        <v>2926</v>
      </c>
      <c r="C903" s="92" t="s">
        <v>2927</v>
      </c>
      <c r="D903" s="92" t="s">
        <v>100</v>
      </c>
      <c r="E903" s="92" t="s">
        <v>100</v>
      </c>
      <c r="F903" s="92" t="s">
        <v>170</v>
      </c>
      <c r="G903" s="92" t="s">
        <v>200</v>
      </c>
      <c r="H903" s="92" t="s">
        <v>153</v>
      </c>
      <c r="I903" s="93">
        <v>2.4599975400024596E-2</v>
      </c>
    </row>
    <row r="904" spans="1:9">
      <c r="A904" s="92" t="s">
        <v>2928</v>
      </c>
      <c r="B904" s="92" t="s">
        <v>2929</v>
      </c>
      <c r="C904" s="92" t="s">
        <v>2930</v>
      </c>
      <c r="D904" s="92" t="s">
        <v>76</v>
      </c>
      <c r="E904" s="92" t="s">
        <v>92</v>
      </c>
      <c r="F904" s="92" t="s">
        <v>306</v>
      </c>
      <c r="G904" s="92" t="s">
        <v>366</v>
      </c>
      <c r="H904" s="92" t="s">
        <v>194</v>
      </c>
      <c r="I904" s="93">
        <v>2.4499975500024498E-2</v>
      </c>
    </row>
    <row r="905" spans="1:9">
      <c r="A905" s="92" t="s">
        <v>2931</v>
      </c>
      <c r="B905" s="92" t="s">
        <v>2932</v>
      </c>
      <c r="C905" s="92" t="s">
        <v>2933</v>
      </c>
      <c r="D905" s="92" t="s">
        <v>94</v>
      </c>
      <c r="E905" s="92" t="s">
        <v>118</v>
      </c>
      <c r="F905" s="92" t="s">
        <v>119</v>
      </c>
      <c r="G905" s="92" t="s">
        <v>341</v>
      </c>
      <c r="H905" s="92" t="s">
        <v>181</v>
      </c>
      <c r="I905" s="93">
        <v>2.4499975500024498E-2</v>
      </c>
    </row>
    <row r="906" spans="1:9">
      <c r="A906" s="92" t="s">
        <v>2934</v>
      </c>
      <c r="B906" s="92" t="s">
        <v>2935</v>
      </c>
      <c r="C906" s="92" t="s">
        <v>2936</v>
      </c>
      <c r="D906" s="92" t="s">
        <v>111</v>
      </c>
      <c r="E906" s="92" t="s">
        <v>111</v>
      </c>
      <c r="F906" s="92" t="s">
        <v>571</v>
      </c>
      <c r="G906" s="92" t="s">
        <v>428</v>
      </c>
      <c r="H906" s="92" t="s">
        <v>246</v>
      </c>
      <c r="I906" s="93">
        <v>2.4499975500024498E-2</v>
      </c>
    </row>
    <row r="907" spans="1:9">
      <c r="A907" s="92" t="s">
        <v>2937</v>
      </c>
      <c r="B907" s="92" t="s">
        <v>2938</v>
      </c>
      <c r="C907" s="92" t="s">
        <v>2939</v>
      </c>
      <c r="D907" s="92" t="s">
        <v>76</v>
      </c>
      <c r="E907" s="92" t="s">
        <v>92</v>
      </c>
      <c r="F907" s="92" t="s">
        <v>1203</v>
      </c>
      <c r="G907" s="92" t="s">
        <v>200</v>
      </c>
      <c r="H907" s="92" t="s">
        <v>153</v>
      </c>
      <c r="I907" s="93">
        <v>2.4499975500024498E-2</v>
      </c>
    </row>
    <row r="908" spans="1:9">
      <c r="A908" s="92" t="s">
        <v>2940</v>
      </c>
      <c r="B908" s="92" t="s">
        <v>2941</v>
      </c>
      <c r="C908" s="92" t="s">
        <v>2942</v>
      </c>
      <c r="D908" s="92" t="s">
        <v>56</v>
      </c>
      <c r="E908" s="92" t="s">
        <v>69</v>
      </c>
      <c r="F908" s="92" t="s">
        <v>75</v>
      </c>
      <c r="G908" s="92" t="s">
        <v>341</v>
      </c>
      <c r="H908" s="92" t="s">
        <v>181</v>
      </c>
      <c r="I908" s="93">
        <v>2.4499975500024498E-2</v>
      </c>
    </row>
    <row r="909" spans="1:9">
      <c r="A909" s="92" t="s">
        <v>2943</v>
      </c>
      <c r="B909" s="92" t="s">
        <v>2944</v>
      </c>
      <c r="C909" s="92" t="s">
        <v>2945</v>
      </c>
      <c r="D909" s="92" t="s">
        <v>94</v>
      </c>
      <c r="E909" s="92" t="s">
        <v>317</v>
      </c>
      <c r="F909" s="92" t="s">
        <v>317</v>
      </c>
      <c r="G909" s="92" t="s">
        <v>59</v>
      </c>
      <c r="H909" s="92" t="s">
        <v>60</v>
      </c>
      <c r="I909" s="93">
        <v>2.4499975500024498E-2</v>
      </c>
    </row>
    <row r="910" spans="1:9">
      <c r="A910" s="92" t="s">
        <v>2946</v>
      </c>
      <c r="B910" s="92" t="s">
        <v>2947</v>
      </c>
      <c r="C910" s="92" t="s">
        <v>2948</v>
      </c>
      <c r="D910" s="92" t="s">
        <v>111</v>
      </c>
      <c r="E910" s="92" t="s">
        <v>111</v>
      </c>
      <c r="F910" s="92" t="s">
        <v>671</v>
      </c>
      <c r="G910" s="92" t="s">
        <v>171</v>
      </c>
      <c r="H910" s="92" t="s">
        <v>138</v>
      </c>
      <c r="I910" s="93">
        <v>2.4399975600024399E-2</v>
      </c>
    </row>
    <row r="911" spans="1:9">
      <c r="A911" s="92" t="s">
        <v>2949</v>
      </c>
      <c r="B911" s="92" t="s">
        <v>2950</v>
      </c>
      <c r="C911" s="92" t="s">
        <v>2951</v>
      </c>
      <c r="D911" s="92" t="s">
        <v>76</v>
      </c>
      <c r="E911" s="92" t="s">
        <v>441</v>
      </c>
      <c r="F911" s="92" t="s">
        <v>488</v>
      </c>
      <c r="G911" s="92" t="s">
        <v>200</v>
      </c>
      <c r="H911" s="92" t="s">
        <v>153</v>
      </c>
      <c r="I911" s="93">
        <v>2.4399975600024399E-2</v>
      </c>
    </row>
    <row r="912" spans="1:9">
      <c r="A912" s="92" t="s">
        <v>2952</v>
      </c>
      <c r="B912" s="92" t="s">
        <v>2953</v>
      </c>
      <c r="C912" s="92" t="s">
        <v>2954</v>
      </c>
      <c r="D912" s="92" t="s">
        <v>76</v>
      </c>
      <c r="E912" s="92" t="s">
        <v>92</v>
      </c>
      <c r="F912" s="92" t="s">
        <v>313</v>
      </c>
      <c r="G912" s="92" t="s">
        <v>282</v>
      </c>
      <c r="H912" s="92" t="s">
        <v>158</v>
      </c>
      <c r="I912" s="93">
        <v>2.4299975700024297E-2</v>
      </c>
    </row>
    <row r="913" spans="1:9">
      <c r="A913" s="92" t="s">
        <v>2955</v>
      </c>
      <c r="B913" s="92" t="s">
        <v>2956</v>
      </c>
      <c r="C913" s="92" t="s">
        <v>2957</v>
      </c>
      <c r="D913" s="92" t="s">
        <v>105</v>
      </c>
      <c r="E913" s="92" t="s">
        <v>297</v>
      </c>
      <c r="F913" s="92" t="s">
        <v>298</v>
      </c>
      <c r="G913" s="92" t="s">
        <v>59</v>
      </c>
      <c r="H913" s="92" t="s">
        <v>60</v>
      </c>
      <c r="I913" s="93">
        <v>2.4299975700024297E-2</v>
      </c>
    </row>
    <row r="914" spans="1:9">
      <c r="A914" s="92" t="s">
        <v>2958</v>
      </c>
      <c r="B914" s="92" t="s">
        <v>2959</v>
      </c>
      <c r="C914" s="92" t="s">
        <v>2960</v>
      </c>
      <c r="D914" s="92" t="s">
        <v>111</v>
      </c>
      <c r="E914" s="92" t="s">
        <v>111</v>
      </c>
      <c r="F914" s="92" t="s">
        <v>2383</v>
      </c>
      <c r="G914" s="92" t="s">
        <v>59</v>
      </c>
      <c r="H914" s="92" t="s">
        <v>60</v>
      </c>
      <c r="I914" s="93">
        <v>2.4299975700024297E-2</v>
      </c>
    </row>
    <row r="915" spans="1:9">
      <c r="A915" s="92" t="s">
        <v>2961</v>
      </c>
      <c r="B915" s="92" t="s">
        <v>2962</v>
      </c>
      <c r="C915" s="92" t="s">
        <v>2963</v>
      </c>
      <c r="D915" s="92" t="s">
        <v>100</v>
      </c>
      <c r="E915" s="92" t="s">
        <v>100</v>
      </c>
      <c r="F915" s="92" t="s">
        <v>170</v>
      </c>
      <c r="G915" s="92" t="s">
        <v>358</v>
      </c>
      <c r="H915" s="92" t="s">
        <v>186</v>
      </c>
      <c r="I915" s="93">
        <v>2.4299975700024297E-2</v>
      </c>
    </row>
    <row r="916" spans="1:9">
      <c r="A916" s="92" t="s">
        <v>2964</v>
      </c>
      <c r="B916" s="92" t="s">
        <v>2965</v>
      </c>
      <c r="C916" s="92" t="s">
        <v>2966</v>
      </c>
      <c r="D916" s="92" t="s">
        <v>64</v>
      </c>
      <c r="E916" s="92" t="s">
        <v>64</v>
      </c>
      <c r="F916" s="92" t="s">
        <v>65</v>
      </c>
      <c r="G916" s="92" t="s">
        <v>59</v>
      </c>
      <c r="H916" s="92" t="s">
        <v>60</v>
      </c>
      <c r="I916" s="93">
        <v>2.4199975800024195E-2</v>
      </c>
    </row>
    <row r="917" spans="1:9">
      <c r="A917" s="92" t="s">
        <v>2967</v>
      </c>
      <c r="B917" s="92" t="s">
        <v>2968</v>
      </c>
      <c r="C917" s="92" t="s">
        <v>2969</v>
      </c>
      <c r="D917" s="92" t="s">
        <v>94</v>
      </c>
      <c r="E917" s="92" t="s">
        <v>133</v>
      </c>
      <c r="F917" s="92" t="s">
        <v>467</v>
      </c>
      <c r="G917" s="92" t="s">
        <v>200</v>
      </c>
      <c r="H917" s="92" t="s">
        <v>153</v>
      </c>
      <c r="I917" s="93">
        <v>2.4199975800024195E-2</v>
      </c>
    </row>
    <row r="918" spans="1:9">
      <c r="A918" s="92" t="s">
        <v>2970</v>
      </c>
      <c r="B918" s="92" t="s">
        <v>2971</v>
      </c>
      <c r="C918" s="92" t="s">
        <v>2972</v>
      </c>
      <c r="D918" s="92" t="s">
        <v>94</v>
      </c>
      <c r="E918" s="92" t="s">
        <v>118</v>
      </c>
      <c r="F918" s="92" t="s">
        <v>119</v>
      </c>
      <c r="G918" s="92" t="s">
        <v>432</v>
      </c>
      <c r="H918" s="92" t="s">
        <v>250</v>
      </c>
      <c r="I918" s="93">
        <v>2.4199975800024195E-2</v>
      </c>
    </row>
    <row r="919" spans="1:9">
      <c r="A919" s="92" t="s">
        <v>2973</v>
      </c>
      <c r="B919" s="92" t="s">
        <v>2974</v>
      </c>
      <c r="C919" s="92" t="s">
        <v>2975</v>
      </c>
      <c r="D919" s="92" t="s">
        <v>94</v>
      </c>
      <c r="E919" s="92" t="s">
        <v>317</v>
      </c>
      <c r="F919" s="92" t="s">
        <v>317</v>
      </c>
      <c r="G919" s="92" t="s">
        <v>282</v>
      </c>
      <c r="H919" s="92" t="s">
        <v>158</v>
      </c>
      <c r="I919" s="93">
        <v>2.4199975800024195E-2</v>
      </c>
    </row>
    <row r="920" spans="1:9">
      <c r="A920" s="92" t="s">
        <v>2976</v>
      </c>
      <c r="B920" s="92" t="s">
        <v>2977</v>
      </c>
      <c r="C920" s="92" t="s">
        <v>2978</v>
      </c>
      <c r="D920" s="92" t="s">
        <v>94</v>
      </c>
      <c r="E920" s="92" t="s">
        <v>118</v>
      </c>
      <c r="F920" s="92" t="s">
        <v>119</v>
      </c>
      <c r="G920" s="92" t="s">
        <v>329</v>
      </c>
      <c r="H920" s="92" t="s">
        <v>166</v>
      </c>
      <c r="I920" s="93">
        <v>2.4099975900024096E-2</v>
      </c>
    </row>
    <row r="921" spans="1:9">
      <c r="A921" s="92" t="s">
        <v>2979</v>
      </c>
      <c r="B921" s="92" t="s">
        <v>2980</v>
      </c>
      <c r="C921" s="92" t="s">
        <v>2981</v>
      </c>
      <c r="D921" s="92" t="s">
        <v>71</v>
      </c>
      <c r="E921" s="92" t="s">
        <v>98</v>
      </c>
      <c r="F921" s="92" t="s">
        <v>99</v>
      </c>
      <c r="G921" s="92" t="s">
        <v>382</v>
      </c>
      <c r="H921" s="92" t="s">
        <v>210</v>
      </c>
      <c r="I921" s="93">
        <v>2.4099975900024096E-2</v>
      </c>
    </row>
    <row r="922" spans="1:9">
      <c r="A922" s="92" t="s">
        <v>2982</v>
      </c>
      <c r="B922" s="92" t="s">
        <v>2983</v>
      </c>
      <c r="C922" s="92" t="s">
        <v>2984</v>
      </c>
      <c r="D922" s="92" t="s">
        <v>56</v>
      </c>
      <c r="E922" s="92" t="s">
        <v>152</v>
      </c>
      <c r="F922" s="92" t="s">
        <v>152</v>
      </c>
      <c r="G922" s="92" t="s">
        <v>59</v>
      </c>
      <c r="H922" s="92" t="s">
        <v>60</v>
      </c>
      <c r="I922" s="93">
        <v>2.4099975900024096E-2</v>
      </c>
    </row>
    <row r="923" spans="1:9">
      <c r="A923" s="92" t="s">
        <v>2985</v>
      </c>
      <c r="B923" s="92" t="s">
        <v>2986</v>
      </c>
      <c r="C923" s="92" t="s">
        <v>2987</v>
      </c>
      <c r="D923" s="92" t="s">
        <v>100</v>
      </c>
      <c r="E923" s="92" t="s">
        <v>100</v>
      </c>
      <c r="F923" s="92" t="s">
        <v>287</v>
      </c>
      <c r="G923" s="92" t="s">
        <v>337</v>
      </c>
      <c r="H923" s="92" t="s">
        <v>176</v>
      </c>
      <c r="I923" s="93">
        <v>2.4099975900024096E-2</v>
      </c>
    </row>
    <row r="924" spans="1:9">
      <c r="A924" s="92" t="s">
        <v>2988</v>
      </c>
      <c r="B924" s="92" t="s">
        <v>2989</v>
      </c>
      <c r="C924" s="92" t="s">
        <v>2990</v>
      </c>
      <c r="D924" s="92" t="s">
        <v>64</v>
      </c>
      <c r="E924" s="92" t="s">
        <v>64</v>
      </c>
      <c r="F924" s="92" t="s">
        <v>65</v>
      </c>
      <c r="G924" s="92" t="s">
        <v>59</v>
      </c>
      <c r="H924" s="92" t="s">
        <v>60</v>
      </c>
      <c r="I924" s="93">
        <v>2.4099975900024096E-2</v>
      </c>
    </row>
    <row r="925" spans="1:9">
      <c r="A925" s="92" t="s">
        <v>2991</v>
      </c>
      <c r="B925" s="92" t="s">
        <v>2992</v>
      </c>
      <c r="C925" s="92" t="s">
        <v>2993</v>
      </c>
      <c r="D925" s="92" t="s">
        <v>71</v>
      </c>
      <c r="E925" s="92" t="s">
        <v>84</v>
      </c>
      <c r="F925" s="92" t="s">
        <v>147</v>
      </c>
      <c r="G925" s="92" t="s">
        <v>59</v>
      </c>
      <c r="H925" s="92" t="s">
        <v>60</v>
      </c>
      <c r="I925" s="93">
        <v>2.3999976000023997E-2</v>
      </c>
    </row>
    <row r="926" spans="1:9">
      <c r="A926" s="92" t="s">
        <v>2994</v>
      </c>
      <c r="B926" s="92" t="s">
        <v>2995</v>
      </c>
      <c r="C926" s="92" t="s">
        <v>2996</v>
      </c>
      <c r="D926" s="92" t="s">
        <v>71</v>
      </c>
      <c r="E926" s="92" t="s">
        <v>98</v>
      </c>
      <c r="F926" s="92" t="s">
        <v>99</v>
      </c>
      <c r="G926" s="92" t="s">
        <v>59</v>
      </c>
      <c r="H926" s="92" t="s">
        <v>60</v>
      </c>
      <c r="I926" s="93">
        <v>2.3999976000023997E-2</v>
      </c>
    </row>
    <row r="927" spans="1:9">
      <c r="A927" s="92" t="s">
        <v>2997</v>
      </c>
      <c r="B927" s="92" t="s">
        <v>2998</v>
      </c>
      <c r="C927" s="92" t="s">
        <v>2999</v>
      </c>
      <c r="D927" s="92" t="s">
        <v>105</v>
      </c>
      <c r="E927" s="92" t="s">
        <v>232</v>
      </c>
      <c r="F927" s="92" t="s">
        <v>233</v>
      </c>
      <c r="G927" s="92" t="s">
        <v>59</v>
      </c>
      <c r="H927" s="92" t="s">
        <v>60</v>
      </c>
      <c r="I927" s="93">
        <v>2.3999976000023997E-2</v>
      </c>
    </row>
    <row r="928" spans="1:9">
      <c r="A928" s="92" t="s">
        <v>3000</v>
      </c>
      <c r="B928" s="92" t="s">
        <v>3001</v>
      </c>
      <c r="C928" s="92" t="s">
        <v>3002</v>
      </c>
      <c r="D928" s="92" t="s">
        <v>88</v>
      </c>
      <c r="E928" s="92" t="s">
        <v>406</v>
      </c>
      <c r="F928" s="92" t="s">
        <v>407</v>
      </c>
      <c r="G928" s="92" t="s">
        <v>59</v>
      </c>
      <c r="H928" s="92" t="s">
        <v>60</v>
      </c>
      <c r="I928" s="93">
        <v>2.3999976000023997E-2</v>
      </c>
    </row>
    <row r="929" spans="1:9">
      <c r="A929" s="92" t="s">
        <v>3003</v>
      </c>
      <c r="B929" s="92" t="s">
        <v>3004</v>
      </c>
      <c r="C929" s="92" t="s">
        <v>3005</v>
      </c>
      <c r="D929" s="92" t="s">
        <v>100</v>
      </c>
      <c r="E929" s="92" t="s">
        <v>100</v>
      </c>
      <c r="F929" s="92" t="s">
        <v>287</v>
      </c>
      <c r="G929" s="92" t="s">
        <v>200</v>
      </c>
      <c r="H929" s="92" t="s">
        <v>153</v>
      </c>
      <c r="I929" s="93">
        <v>2.3999976000023997E-2</v>
      </c>
    </row>
    <row r="930" spans="1:9">
      <c r="A930" s="92" t="s">
        <v>3006</v>
      </c>
      <c r="B930" s="92" t="s">
        <v>3007</v>
      </c>
      <c r="C930" s="92" t="s">
        <v>3008</v>
      </c>
      <c r="D930" s="92" t="s">
        <v>71</v>
      </c>
      <c r="E930" s="92" t="s">
        <v>84</v>
      </c>
      <c r="F930" s="92" t="s">
        <v>85</v>
      </c>
      <c r="G930" s="92" t="s">
        <v>120</v>
      </c>
      <c r="H930" s="92" t="s">
        <v>121</v>
      </c>
      <c r="I930" s="93">
        <v>2.3899976100023899E-2</v>
      </c>
    </row>
    <row r="931" spans="1:9">
      <c r="A931" s="92" t="s">
        <v>3009</v>
      </c>
      <c r="B931" s="92" t="s">
        <v>3010</v>
      </c>
      <c r="C931" s="92" t="s">
        <v>3011</v>
      </c>
      <c r="D931" s="92" t="s">
        <v>64</v>
      </c>
      <c r="E931" s="92" t="s">
        <v>64</v>
      </c>
      <c r="F931" s="92" t="s">
        <v>65</v>
      </c>
      <c r="G931" s="92" t="s">
        <v>59</v>
      </c>
      <c r="H931" s="92" t="s">
        <v>60</v>
      </c>
      <c r="I931" s="93">
        <v>2.3899976100023899E-2</v>
      </c>
    </row>
    <row r="932" spans="1:9">
      <c r="A932" s="92" t="s">
        <v>3012</v>
      </c>
      <c r="B932" s="92" t="s">
        <v>3013</v>
      </c>
      <c r="C932" s="92" t="s">
        <v>3014</v>
      </c>
      <c r="D932" s="92" t="s">
        <v>100</v>
      </c>
      <c r="E932" s="92" t="s">
        <v>100</v>
      </c>
      <c r="F932" s="92" t="s">
        <v>287</v>
      </c>
      <c r="G932" s="92" t="s">
        <v>200</v>
      </c>
      <c r="H932" s="92" t="s">
        <v>153</v>
      </c>
      <c r="I932" s="93">
        <v>2.3899976100023899E-2</v>
      </c>
    </row>
    <row r="933" spans="1:9">
      <c r="A933" s="92" t="s">
        <v>3015</v>
      </c>
      <c r="B933" s="92" t="s">
        <v>3016</v>
      </c>
      <c r="C933" s="92" t="s">
        <v>3017</v>
      </c>
      <c r="D933" s="92" t="s">
        <v>76</v>
      </c>
      <c r="E933" s="92" t="s">
        <v>92</v>
      </c>
      <c r="F933" s="92" t="s">
        <v>93</v>
      </c>
      <c r="G933" s="92" t="s">
        <v>120</v>
      </c>
      <c r="H933" s="92" t="s">
        <v>121</v>
      </c>
      <c r="I933" s="93">
        <v>2.3899976100023899E-2</v>
      </c>
    </row>
    <row r="934" spans="1:9">
      <c r="A934" s="92" t="s">
        <v>3018</v>
      </c>
      <c r="B934" s="92" t="s">
        <v>3019</v>
      </c>
      <c r="C934" s="92" t="s">
        <v>3020</v>
      </c>
      <c r="D934" s="92" t="s">
        <v>64</v>
      </c>
      <c r="E934" s="92" t="s">
        <v>64</v>
      </c>
      <c r="F934" s="92" t="s">
        <v>223</v>
      </c>
      <c r="G934" s="92" t="s">
        <v>370</v>
      </c>
      <c r="H934" s="92" t="s">
        <v>201</v>
      </c>
      <c r="I934" s="93">
        <v>2.37999762000238E-2</v>
      </c>
    </row>
    <row r="935" spans="1:9">
      <c r="A935" s="92" t="s">
        <v>3021</v>
      </c>
      <c r="B935" s="92" t="s">
        <v>3022</v>
      </c>
      <c r="C935" s="92" t="s">
        <v>3023</v>
      </c>
      <c r="D935" s="92" t="s">
        <v>94</v>
      </c>
      <c r="E935" s="92" t="s">
        <v>317</v>
      </c>
      <c r="F935" s="92" t="s">
        <v>317</v>
      </c>
      <c r="G935" s="92" t="s">
        <v>200</v>
      </c>
      <c r="H935" s="92" t="s">
        <v>153</v>
      </c>
      <c r="I935" s="93">
        <v>2.37999762000238E-2</v>
      </c>
    </row>
    <row r="936" spans="1:9">
      <c r="A936" s="92" t="s">
        <v>3024</v>
      </c>
      <c r="B936" s="92" t="s">
        <v>3025</v>
      </c>
      <c r="C936" s="92" t="s">
        <v>3026</v>
      </c>
      <c r="D936" s="92" t="s">
        <v>105</v>
      </c>
      <c r="E936" s="92" t="s">
        <v>198</v>
      </c>
      <c r="F936" s="92" t="s">
        <v>1050</v>
      </c>
      <c r="G936" s="92" t="s">
        <v>200</v>
      </c>
      <c r="H936" s="92" t="s">
        <v>153</v>
      </c>
      <c r="I936" s="93">
        <v>2.3699976300023694E-2</v>
      </c>
    </row>
    <row r="937" spans="1:9">
      <c r="A937" s="92" t="s">
        <v>3027</v>
      </c>
      <c r="B937" s="92" t="s">
        <v>3028</v>
      </c>
      <c r="C937" s="92" t="s">
        <v>3029</v>
      </c>
      <c r="D937" s="92" t="s">
        <v>64</v>
      </c>
      <c r="E937" s="92" t="s">
        <v>64</v>
      </c>
      <c r="F937" s="92" t="s">
        <v>65</v>
      </c>
      <c r="G937" s="92" t="s">
        <v>282</v>
      </c>
      <c r="H937" s="92" t="s">
        <v>158</v>
      </c>
      <c r="I937" s="93">
        <v>2.3699976300023694E-2</v>
      </c>
    </row>
    <row r="938" spans="1:9">
      <c r="A938" s="92" t="s">
        <v>3030</v>
      </c>
      <c r="B938" s="92" t="s">
        <v>3031</v>
      </c>
      <c r="C938" s="92" t="s">
        <v>3032</v>
      </c>
      <c r="D938" s="92" t="s">
        <v>105</v>
      </c>
      <c r="E938" s="92" t="s">
        <v>198</v>
      </c>
      <c r="F938" s="92" t="s">
        <v>199</v>
      </c>
      <c r="G938" s="92" t="s">
        <v>200</v>
      </c>
      <c r="H938" s="92" t="s">
        <v>153</v>
      </c>
      <c r="I938" s="93">
        <v>2.3599976400023596E-2</v>
      </c>
    </row>
    <row r="939" spans="1:9">
      <c r="A939" s="92" t="s">
        <v>3033</v>
      </c>
      <c r="B939" s="92" t="s">
        <v>3034</v>
      </c>
      <c r="C939" s="92" t="s">
        <v>3035</v>
      </c>
      <c r="D939" s="92" t="s">
        <v>105</v>
      </c>
      <c r="E939" s="92" t="s">
        <v>557</v>
      </c>
      <c r="F939" s="92" t="s">
        <v>558</v>
      </c>
      <c r="G939" s="92" t="s">
        <v>59</v>
      </c>
      <c r="H939" s="92" t="s">
        <v>60</v>
      </c>
      <c r="I939" s="93">
        <v>2.3599976400023596E-2</v>
      </c>
    </row>
    <row r="940" spans="1:9">
      <c r="A940" s="92" t="s">
        <v>3036</v>
      </c>
      <c r="B940" s="92" t="s">
        <v>3037</v>
      </c>
      <c r="C940" s="92" t="s">
        <v>3038</v>
      </c>
      <c r="D940" s="92" t="s">
        <v>111</v>
      </c>
      <c r="E940" s="92" t="s">
        <v>111</v>
      </c>
      <c r="F940" s="92" t="s">
        <v>671</v>
      </c>
      <c r="G940" s="92" t="s">
        <v>59</v>
      </c>
      <c r="H940" s="92" t="s">
        <v>60</v>
      </c>
      <c r="I940" s="93">
        <v>2.3599976400023596E-2</v>
      </c>
    </row>
    <row r="941" spans="1:9">
      <c r="A941" s="92" t="s">
        <v>3039</v>
      </c>
      <c r="B941" s="92" t="s">
        <v>3040</v>
      </c>
      <c r="C941" s="92" t="s">
        <v>3041</v>
      </c>
      <c r="D941" s="92" t="s">
        <v>71</v>
      </c>
      <c r="E941" s="92" t="s">
        <v>98</v>
      </c>
      <c r="F941" s="92" t="s">
        <v>882</v>
      </c>
      <c r="G941" s="92" t="s">
        <v>333</v>
      </c>
      <c r="H941" s="92" t="s">
        <v>172</v>
      </c>
      <c r="I941" s="93">
        <v>2.3499976500023497E-2</v>
      </c>
    </row>
    <row r="942" spans="1:9">
      <c r="A942" s="92" t="s">
        <v>3042</v>
      </c>
      <c r="B942" s="92" t="s">
        <v>3043</v>
      </c>
      <c r="C942" s="92" t="s">
        <v>3044</v>
      </c>
      <c r="D942" s="92" t="s">
        <v>100</v>
      </c>
      <c r="E942" s="92" t="s">
        <v>100</v>
      </c>
      <c r="F942" s="92" t="s">
        <v>170</v>
      </c>
      <c r="G942" s="92" t="s">
        <v>432</v>
      </c>
      <c r="H942" s="92" t="s">
        <v>250</v>
      </c>
      <c r="I942" s="93">
        <v>2.3499976500023497E-2</v>
      </c>
    </row>
    <row r="943" spans="1:9">
      <c r="A943" s="92" t="s">
        <v>3045</v>
      </c>
      <c r="B943" s="92" t="s">
        <v>3046</v>
      </c>
      <c r="C943" s="92" t="s">
        <v>3047</v>
      </c>
      <c r="D943" s="92" t="s">
        <v>88</v>
      </c>
      <c r="E943" s="92" t="s">
        <v>109</v>
      </c>
      <c r="F943" s="92" t="s">
        <v>110</v>
      </c>
      <c r="G943" s="92" t="s">
        <v>274</v>
      </c>
      <c r="H943" s="92" t="s">
        <v>143</v>
      </c>
      <c r="I943" s="93">
        <v>2.3499976500023497E-2</v>
      </c>
    </row>
    <row r="944" spans="1:9">
      <c r="A944" s="92" t="s">
        <v>3048</v>
      </c>
      <c r="B944" s="92" t="s">
        <v>3049</v>
      </c>
      <c r="C944" s="92" t="s">
        <v>3050</v>
      </c>
      <c r="D944" s="92" t="s">
        <v>56</v>
      </c>
      <c r="E944" s="92" t="s">
        <v>57</v>
      </c>
      <c r="F944" s="92" t="s">
        <v>214</v>
      </c>
      <c r="G944" s="92" t="s">
        <v>282</v>
      </c>
      <c r="H944" s="92" t="s">
        <v>158</v>
      </c>
      <c r="I944" s="93">
        <v>2.3499976500023497E-2</v>
      </c>
    </row>
    <row r="945" spans="1:9">
      <c r="A945" s="92" t="s">
        <v>3051</v>
      </c>
      <c r="B945" s="92" t="s">
        <v>3052</v>
      </c>
      <c r="C945" s="92" t="s">
        <v>3053</v>
      </c>
      <c r="D945" s="92" t="s">
        <v>94</v>
      </c>
      <c r="E945" s="92" t="s">
        <v>317</v>
      </c>
      <c r="F945" s="92" t="s">
        <v>317</v>
      </c>
      <c r="G945" s="92" t="s">
        <v>185</v>
      </c>
      <c r="H945" s="92" t="s">
        <v>148</v>
      </c>
      <c r="I945" s="93">
        <v>2.3499976500023497E-2</v>
      </c>
    </row>
    <row r="946" spans="1:9">
      <c r="A946" s="92" t="s">
        <v>3054</v>
      </c>
      <c r="B946" s="92" t="s">
        <v>3055</v>
      </c>
      <c r="C946" s="92" t="s">
        <v>3056</v>
      </c>
      <c r="D946" s="92" t="s">
        <v>94</v>
      </c>
      <c r="E946" s="92" t="s">
        <v>118</v>
      </c>
      <c r="F946" s="92" t="s">
        <v>119</v>
      </c>
      <c r="G946" s="92" t="s">
        <v>412</v>
      </c>
      <c r="H946" s="92" t="s">
        <v>234</v>
      </c>
      <c r="I946" s="93">
        <v>2.3499976500023497E-2</v>
      </c>
    </row>
    <row r="947" spans="1:9">
      <c r="A947" s="92" t="s">
        <v>3057</v>
      </c>
      <c r="B947" s="92" t="s">
        <v>3058</v>
      </c>
      <c r="C947" s="92" t="s">
        <v>3059</v>
      </c>
      <c r="D947" s="92" t="s">
        <v>76</v>
      </c>
      <c r="E947" s="92" t="s">
        <v>1463</v>
      </c>
      <c r="F947" s="92" t="s">
        <v>1510</v>
      </c>
      <c r="G947" s="92" t="s">
        <v>86</v>
      </c>
      <c r="H947" s="92" t="s">
        <v>87</v>
      </c>
      <c r="I947" s="93">
        <v>2.3399976600023398E-2</v>
      </c>
    </row>
    <row r="948" spans="1:9">
      <c r="A948" s="92" t="s">
        <v>3060</v>
      </c>
      <c r="B948" s="92" t="s">
        <v>3061</v>
      </c>
      <c r="C948" s="92" t="s">
        <v>3062</v>
      </c>
      <c r="D948" s="92" t="s">
        <v>94</v>
      </c>
      <c r="E948" s="92" t="s">
        <v>118</v>
      </c>
      <c r="F948" s="92" t="s">
        <v>119</v>
      </c>
      <c r="G948" s="92" t="s">
        <v>358</v>
      </c>
      <c r="H948" s="92" t="s">
        <v>186</v>
      </c>
      <c r="I948" s="93">
        <v>2.3399976600023398E-2</v>
      </c>
    </row>
    <row r="949" spans="1:9">
      <c r="A949" s="92" t="s">
        <v>3063</v>
      </c>
      <c r="B949" s="92" t="s">
        <v>3064</v>
      </c>
      <c r="C949" s="92" t="s">
        <v>3065</v>
      </c>
      <c r="D949" s="92" t="s">
        <v>80</v>
      </c>
      <c r="E949" s="92" t="s">
        <v>80</v>
      </c>
      <c r="F949" s="92" t="s">
        <v>104</v>
      </c>
      <c r="G949" s="92" t="s">
        <v>321</v>
      </c>
      <c r="H949" s="92" t="s">
        <v>162</v>
      </c>
      <c r="I949" s="93">
        <v>2.3399976600023398E-2</v>
      </c>
    </row>
    <row r="950" spans="1:9">
      <c r="A950" s="92" t="s">
        <v>3066</v>
      </c>
      <c r="B950" s="92" t="s">
        <v>3067</v>
      </c>
      <c r="C950" s="92" t="s">
        <v>3068</v>
      </c>
      <c r="D950" s="92" t="s">
        <v>76</v>
      </c>
      <c r="E950" s="92" t="s">
        <v>441</v>
      </c>
      <c r="F950" s="92" t="s">
        <v>2648</v>
      </c>
      <c r="G950" s="92" t="s">
        <v>325</v>
      </c>
      <c r="H950" s="92" t="s">
        <v>143</v>
      </c>
      <c r="I950" s="93">
        <v>2.3299976700023296E-2</v>
      </c>
    </row>
    <row r="951" spans="1:9">
      <c r="A951" s="92" t="s">
        <v>3069</v>
      </c>
      <c r="B951" s="92" t="s">
        <v>3070</v>
      </c>
      <c r="C951" s="92" t="s">
        <v>3071</v>
      </c>
      <c r="D951" s="92" t="s">
        <v>56</v>
      </c>
      <c r="E951" s="92" t="s">
        <v>69</v>
      </c>
      <c r="F951" s="92" t="s">
        <v>126</v>
      </c>
      <c r="G951" s="92" t="s">
        <v>59</v>
      </c>
      <c r="H951" s="92" t="s">
        <v>60</v>
      </c>
      <c r="I951" s="93">
        <v>2.3299976700023296E-2</v>
      </c>
    </row>
    <row r="952" spans="1:9">
      <c r="A952" s="92" t="s">
        <v>3072</v>
      </c>
      <c r="B952" s="92" t="s">
        <v>3073</v>
      </c>
      <c r="C952" s="92" t="s">
        <v>3074</v>
      </c>
      <c r="D952" s="92" t="s">
        <v>94</v>
      </c>
      <c r="E952" s="92" t="s">
        <v>317</v>
      </c>
      <c r="F952" s="92" t="s">
        <v>317</v>
      </c>
      <c r="G952" s="92" t="s">
        <v>282</v>
      </c>
      <c r="H952" s="92" t="s">
        <v>158</v>
      </c>
      <c r="I952" s="93">
        <v>2.3299976700023296E-2</v>
      </c>
    </row>
    <row r="953" spans="1:9">
      <c r="A953" s="92" t="s">
        <v>3075</v>
      </c>
      <c r="B953" s="92" t="s">
        <v>3076</v>
      </c>
      <c r="C953" s="92" t="s">
        <v>3077</v>
      </c>
      <c r="D953" s="92" t="s">
        <v>105</v>
      </c>
      <c r="E953" s="92" t="s">
        <v>232</v>
      </c>
      <c r="F953" s="92" t="s">
        <v>233</v>
      </c>
      <c r="G953" s="92" t="s">
        <v>120</v>
      </c>
      <c r="H953" s="92" t="s">
        <v>121</v>
      </c>
      <c r="I953" s="93">
        <v>2.3299976700023296E-2</v>
      </c>
    </row>
    <row r="954" spans="1:9">
      <c r="A954" s="92" t="s">
        <v>3078</v>
      </c>
      <c r="B954" s="92" t="s">
        <v>3079</v>
      </c>
      <c r="C954" s="92" t="s">
        <v>3080</v>
      </c>
      <c r="D954" s="92" t="s">
        <v>111</v>
      </c>
      <c r="E954" s="92" t="s">
        <v>111</v>
      </c>
      <c r="F954" s="92" t="s">
        <v>3081</v>
      </c>
      <c r="G954" s="92" t="s">
        <v>120</v>
      </c>
      <c r="H954" s="92" t="s">
        <v>121</v>
      </c>
      <c r="I954" s="93">
        <v>2.3299976700023296E-2</v>
      </c>
    </row>
    <row r="955" spans="1:9">
      <c r="A955" s="92" t="s">
        <v>3082</v>
      </c>
      <c r="B955" s="92" t="s">
        <v>3083</v>
      </c>
      <c r="C955" s="92" t="s">
        <v>3084</v>
      </c>
      <c r="D955" s="92" t="s">
        <v>94</v>
      </c>
      <c r="E955" s="92" t="s">
        <v>118</v>
      </c>
      <c r="F955" s="92" t="s">
        <v>119</v>
      </c>
      <c r="G955" s="92" t="s">
        <v>394</v>
      </c>
      <c r="H955" s="92" t="s">
        <v>219</v>
      </c>
      <c r="I955" s="93">
        <v>2.3199976800023194E-2</v>
      </c>
    </row>
    <row r="956" spans="1:9">
      <c r="A956" s="92" t="s">
        <v>3085</v>
      </c>
      <c r="B956" s="92" t="s">
        <v>3086</v>
      </c>
      <c r="C956" s="92" t="s">
        <v>3087</v>
      </c>
      <c r="D956" s="92" t="s">
        <v>76</v>
      </c>
      <c r="E956" s="92" t="s">
        <v>92</v>
      </c>
      <c r="F956" s="92" t="s">
        <v>306</v>
      </c>
      <c r="G956" s="92" t="s">
        <v>59</v>
      </c>
      <c r="H956" s="92" t="s">
        <v>60</v>
      </c>
      <c r="I956" s="93">
        <v>2.3199976800023194E-2</v>
      </c>
    </row>
    <row r="957" spans="1:9">
      <c r="A957" s="92" t="s">
        <v>3088</v>
      </c>
      <c r="B957" s="92" t="s">
        <v>3089</v>
      </c>
      <c r="C957" s="92" t="s">
        <v>3090</v>
      </c>
      <c r="D957" s="92" t="s">
        <v>64</v>
      </c>
      <c r="E957" s="92" t="s">
        <v>64</v>
      </c>
      <c r="F957" s="92" t="s">
        <v>223</v>
      </c>
      <c r="G957" s="92" t="s">
        <v>120</v>
      </c>
      <c r="H957" s="92" t="s">
        <v>121</v>
      </c>
      <c r="I957" s="93">
        <v>2.3099976900023095E-2</v>
      </c>
    </row>
    <row r="958" spans="1:9">
      <c r="A958" s="92" t="s">
        <v>3091</v>
      </c>
      <c r="B958" s="92" t="s">
        <v>3092</v>
      </c>
      <c r="C958" s="92" t="s">
        <v>3093</v>
      </c>
      <c r="D958" s="92" t="s">
        <v>56</v>
      </c>
      <c r="E958" s="92" t="s">
        <v>69</v>
      </c>
      <c r="F958" s="92" t="s">
        <v>70</v>
      </c>
      <c r="G958" s="92" t="s">
        <v>59</v>
      </c>
      <c r="H958" s="92" t="s">
        <v>60</v>
      </c>
      <c r="I958" s="93">
        <v>2.2999977000022997E-2</v>
      </c>
    </row>
    <row r="959" spans="1:9">
      <c r="A959" s="92" t="s">
        <v>3094</v>
      </c>
      <c r="B959" s="92" t="s">
        <v>3095</v>
      </c>
      <c r="C959" s="92" t="s">
        <v>3096</v>
      </c>
      <c r="D959" s="92" t="s">
        <v>105</v>
      </c>
      <c r="E959" s="92" t="s">
        <v>302</v>
      </c>
      <c r="F959" s="92" t="s">
        <v>302</v>
      </c>
      <c r="G959" s="92" t="s">
        <v>59</v>
      </c>
      <c r="H959" s="92" t="s">
        <v>60</v>
      </c>
      <c r="I959" s="93">
        <v>2.2999977000022997E-2</v>
      </c>
    </row>
    <row r="960" spans="1:9">
      <c r="A960" s="92" t="s">
        <v>3097</v>
      </c>
      <c r="B960" s="92" t="s">
        <v>3098</v>
      </c>
      <c r="C960" s="92" t="s">
        <v>3099</v>
      </c>
      <c r="D960" s="92" t="s">
        <v>64</v>
      </c>
      <c r="E960" s="92" t="s">
        <v>64</v>
      </c>
      <c r="F960" s="92" t="s">
        <v>223</v>
      </c>
      <c r="G960" s="92" t="s">
        <v>59</v>
      </c>
      <c r="H960" s="92" t="s">
        <v>60</v>
      </c>
      <c r="I960" s="93">
        <v>2.2999977000022997E-2</v>
      </c>
    </row>
    <row r="961" spans="1:9">
      <c r="A961" s="92" t="s">
        <v>3100</v>
      </c>
      <c r="B961" s="92" t="s">
        <v>3101</v>
      </c>
      <c r="C961" s="92" t="s">
        <v>3102</v>
      </c>
      <c r="D961" s="92" t="s">
        <v>71</v>
      </c>
      <c r="E961" s="92" t="s">
        <v>209</v>
      </c>
      <c r="F961" s="92" t="s">
        <v>209</v>
      </c>
      <c r="G961" s="92" t="s">
        <v>321</v>
      </c>
      <c r="H961" s="92" t="s">
        <v>60</v>
      </c>
      <c r="I961" s="93">
        <v>2.2999977000022997E-2</v>
      </c>
    </row>
    <row r="962" spans="1:9">
      <c r="A962" s="92" t="s">
        <v>3103</v>
      </c>
      <c r="B962" s="92" t="s">
        <v>3104</v>
      </c>
      <c r="C962" s="92" t="s">
        <v>3105</v>
      </c>
      <c r="D962" s="92" t="s">
        <v>56</v>
      </c>
      <c r="E962" s="92" t="s">
        <v>69</v>
      </c>
      <c r="F962" s="92" t="s">
        <v>70</v>
      </c>
      <c r="G962" s="92" t="s">
        <v>120</v>
      </c>
      <c r="H962" s="92" t="s">
        <v>121</v>
      </c>
      <c r="I962" s="93">
        <v>2.2999977000022997E-2</v>
      </c>
    </row>
    <row r="963" spans="1:9">
      <c r="A963" s="92" t="s">
        <v>3106</v>
      </c>
      <c r="B963" s="92" t="s">
        <v>3107</v>
      </c>
      <c r="C963" s="92" t="s">
        <v>3108</v>
      </c>
      <c r="D963" s="92" t="s">
        <v>56</v>
      </c>
      <c r="E963" s="92" t="s">
        <v>152</v>
      </c>
      <c r="F963" s="92" t="s">
        <v>152</v>
      </c>
      <c r="G963" s="92" t="s">
        <v>329</v>
      </c>
      <c r="H963" s="92" t="s">
        <v>166</v>
      </c>
      <c r="I963" s="93">
        <v>2.2999977000022997E-2</v>
      </c>
    </row>
    <row r="964" spans="1:9">
      <c r="A964" s="92" t="s">
        <v>3109</v>
      </c>
      <c r="B964" s="92" t="s">
        <v>3110</v>
      </c>
      <c r="C964" s="92" t="s">
        <v>3111</v>
      </c>
      <c r="D964" s="92" t="s">
        <v>56</v>
      </c>
      <c r="E964" s="92" t="s">
        <v>69</v>
      </c>
      <c r="F964" s="92" t="s">
        <v>75</v>
      </c>
      <c r="G964" s="92" t="s">
        <v>180</v>
      </c>
      <c r="H964" s="92" t="s">
        <v>143</v>
      </c>
      <c r="I964" s="93">
        <v>2.2899977100022898E-2</v>
      </c>
    </row>
    <row r="965" spans="1:9">
      <c r="A965" s="92" t="s">
        <v>3112</v>
      </c>
      <c r="B965" s="92" t="s">
        <v>3113</v>
      </c>
      <c r="C965" s="92" t="s">
        <v>3114</v>
      </c>
      <c r="D965" s="92" t="s">
        <v>105</v>
      </c>
      <c r="E965" s="92" t="s">
        <v>557</v>
      </c>
      <c r="F965" s="92" t="s">
        <v>558</v>
      </c>
      <c r="G965" s="92" t="s">
        <v>59</v>
      </c>
      <c r="H965" s="92" t="s">
        <v>60</v>
      </c>
      <c r="I965" s="93">
        <v>2.2899977100022898E-2</v>
      </c>
    </row>
    <row r="966" spans="1:9">
      <c r="A966" s="92" t="s">
        <v>3115</v>
      </c>
      <c r="B966" s="92" t="s">
        <v>3116</v>
      </c>
      <c r="C966" s="92" t="s">
        <v>3117</v>
      </c>
      <c r="D966" s="92" t="s">
        <v>105</v>
      </c>
      <c r="E966" s="92" t="s">
        <v>297</v>
      </c>
      <c r="F966" s="92" t="s">
        <v>675</v>
      </c>
      <c r="G966" s="92" t="s">
        <v>59</v>
      </c>
      <c r="H966" s="92" t="s">
        <v>60</v>
      </c>
      <c r="I966" s="93">
        <v>2.2799977200022796E-2</v>
      </c>
    </row>
    <row r="967" spans="1:9">
      <c r="A967" s="92" t="s">
        <v>3118</v>
      </c>
      <c r="B967" s="92" t="s">
        <v>3119</v>
      </c>
      <c r="C967" s="92" t="s">
        <v>3120</v>
      </c>
      <c r="D967" s="92" t="s">
        <v>76</v>
      </c>
      <c r="E967" s="92" t="s">
        <v>1463</v>
      </c>
      <c r="F967" s="92" t="s">
        <v>1464</v>
      </c>
      <c r="G967" s="92" t="s">
        <v>120</v>
      </c>
      <c r="H967" s="92" t="s">
        <v>121</v>
      </c>
      <c r="I967" s="93">
        <v>2.2799977200022796E-2</v>
      </c>
    </row>
    <row r="968" spans="1:9">
      <c r="A968" s="92" t="s">
        <v>3121</v>
      </c>
      <c r="B968" s="92" t="s">
        <v>3122</v>
      </c>
      <c r="C968" s="92" t="s">
        <v>3123</v>
      </c>
      <c r="D968" s="92" t="s">
        <v>80</v>
      </c>
      <c r="E968" s="92" t="s">
        <v>80</v>
      </c>
      <c r="F968" s="92" t="s">
        <v>104</v>
      </c>
      <c r="G968" s="92" t="s">
        <v>366</v>
      </c>
      <c r="H968" s="92" t="s">
        <v>194</v>
      </c>
      <c r="I968" s="93">
        <v>2.2799977200022796E-2</v>
      </c>
    </row>
    <row r="969" spans="1:9">
      <c r="A969" s="92" t="s">
        <v>3124</v>
      </c>
      <c r="B969" s="92" t="s">
        <v>3125</v>
      </c>
      <c r="C969" s="92" t="s">
        <v>3126</v>
      </c>
      <c r="D969" s="92" t="s">
        <v>94</v>
      </c>
      <c r="E969" s="92" t="s">
        <v>118</v>
      </c>
      <c r="F969" s="92" t="s">
        <v>119</v>
      </c>
      <c r="G969" s="92" t="s">
        <v>321</v>
      </c>
      <c r="H969" s="92" t="s">
        <v>162</v>
      </c>
      <c r="I969" s="93">
        <v>2.2699977300022697E-2</v>
      </c>
    </row>
    <row r="970" spans="1:9">
      <c r="A970" s="92" t="s">
        <v>3127</v>
      </c>
      <c r="B970" s="92" t="s">
        <v>3128</v>
      </c>
      <c r="C970" s="92" t="s">
        <v>3129</v>
      </c>
      <c r="D970" s="92" t="s">
        <v>76</v>
      </c>
      <c r="E970" s="92" t="s">
        <v>92</v>
      </c>
      <c r="F970" s="92" t="s">
        <v>93</v>
      </c>
      <c r="G970" s="92" t="s">
        <v>370</v>
      </c>
      <c r="H970" s="92" t="s">
        <v>201</v>
      </c>
      <c r="I970" s="93">
        <v>2.2599977400022595E-2</v>
      </c>
    </row>
    <row r="971" spans="1:9">
      <c r="A971" s="92" t="s">
        <v>3130</v>
      </c>
      <c r="B971" s="92" t="s">
        <v>3131</v>
      </c>
      <c r="C971" s="92" t="s">
        <v>3132</v>
      </c>
      <c r="D971" s="92" t="s">
        <v>76</v>
      </c>
      <c r="E971" s="92" t="s">
        <v>92</v>
      </c>
      <c r="F971" s="92" t="s">
        <v>306</v>
      </c>
      <c r="G971" s="92" t="s">
        <v>366</v>
      </c>
      <c r="H971" s="92" t="s">
        <v>194</v>
      </c>
      <c r="I971" s="93">
        <v>2.2599977400022595E-2</v>
      </c>
    </row>
    <row r="972" spans="1:9">
      <c r="A972" s="92" t="s">
        <v>3133</v>
      </c>
      <c r="B972" s="92" t="s">
        <v>3134</v>
      </c>
      <c r="C972" s="92" t="s">
        <v>3135</v>
      </c>
      <c r="D972" s="92" t="s">
        <v>56</v>
      </c>
      <c r="E972" s="92" t="s">
        <v>57</v>
      </c>
      <c r="F972" s="92" t="s">
        <v>767</v>
      </c>
      <c r="G972" s="92" t="s">
        <v>200</v>
      </c>
      <c r="H972" s="92" t="s">
        <v>153</v>
      </c>
      <c r="I972" s="93">
        <v>2.2599977400022595E-2</v>
      </c>
    </row>
    <row r="973" spans="1:9">
      <c r="A973" s="92" t="s">
        <v>3136</v>
      </c>
      <c r="B973" s="92" t="s">
        <v>3137</v>
      </c>
      <c r="C973" s="92" t="s">
        <v>3138</v>
      </c>
      <c r="D973" s="92" t="s">
        <v>71</v>
      </c>
      <c r="E973" s="92" t="s">
        <v>84</v>
      </c>
      <c r="F973" s="92" t="s">
        <v>85</v>
      </c>
      <c r="G973" s="92" t="s">
        <v>59</v>
      </c>
      <c r="H973" s="92" t="s">
        <v>60</v>
      </c>
      <c r="I973" s="93">
        <v>2.2499977500022496E-2</v>
      </c>
    </row>
    <row r="974" spans="1:9">
      <c r="A974" s="92" t="s">
        <v>3139</v>
      </c>
      <c r="B974" s="92" t="s">
        <v>3140</v>
      </c>
      <c r="C974" s="92" t="s">
        <v>3141</v>
      </c>
      <c r="D974" s="92" t="s">
        <v>94</v>
      </c>
      <c r="E974" s="92" t="s">
        <v>118</v>
      </c>
      <c r="F974" s="92" t="s">
        <v>119</v>
      </c>
      <c r="G974" s="92" t="s">
        <v>180</v>
      </c>
      <c r="H974" s="92" t="s">
        <v>143</v>
      </c>
      <c r="I974" s="93">
        <v>2.2499977500022496E-2</v>
      </c>
    </row>
    <row r="975" spans="1:9">
      <c r="A975" s="92" t="s">
        <v>3142</v>
      </c>
      <c r="B975" s="92" t="s">
        <v>3143</v>
      </c>
      <c r="C975" s="92" t="s">
        <v>3144</v>
      </c>
      <c r="D975" s="92" t="s">
        <v>94</v>
      </c>
      <c r="E975" s="92" t="s">
        <v>615</v>
      </c>
      <c r="F975" s="92" t="s">
        <v>1031</v>
      </c>
      <c r="G975" s="92" t="s">
        <v>200</v>
      </c>
      <c r="H975" s="92" t="s">
        <v>153</v>
      </c>
      <c r="I975" s="93">
        <v>2.2499977500022496E-2</v>
      </c>
    </row>
    <row r="976" spans="1:9">
      <c r="A976" s="92" t="s">
        <v>3145</v>
      </c>
      <c r="B976" s="92" t="s">
        <v>3146</v>
      </c>
      <c r="C976" s="92" t="s">
        <v>3147</v>
      </c>
      <c r="D976" s="92" t="s">
        <v>56</v>
      </c>
      <c r="E976" s="92" t="s">
        <v>57</v>
      </c>
      <c r="F976" s="92" t="s">
        <v>58</v>
      </c>
      <c r="G976" s="92" t="s">
        <v>329</v>
      </c>
      <c r="H976" s="92" t="s">
        <v>166</v>
      </c>
      <c r="I976" s="93">
        <v>2.2299977700022296E-2</v>
      </c>
    </row>
    <row r="977" spans="1:9">
      <c r="A977" s="92" t="s">
        <v>3148</v>
      </c>
      <c r="B977" s="92" t="s">
        <v>3149</v>
      </c>
      <c r="C977" s="92" t="s">
        <v>3150</v>
      </c>
      <c r="D977" s="92" t="s">
        <v>88</v>
      </c>
      <c r="E977" s="92" t="s">
        <v>109</v>
      </c>
      <c r="F977" s="92" t="s">
        <v>1075</v>
      </c>
      <c r="G977" s="92" t="s">
        <v>59</v>
      </c>
      <c r="H977" s="92" t="s">
        <v>60</v>
      </c>
      <c r="I977" s="93">
        <v>2.2299977700022296E-2</v>
      </c>
    </row>
    <row r="978" spans="1:9">
      <c r="A978" s="92" t="s">
        <v>3151</v>
      </c>
      <c r="B978" s="92" t="s">
        <v>3152</v>
      </c>
      <c r="C978" s="92" t="s">
        <v>3153</v>
      </c>
      <c r="D978" s="92" t="s">
        <v>111</v>
      </c>
      <c r="E978" s="92" t="s">
        <v>111</v>
      </c>
      <c r="F978" s="92" t="s">
        <v>571</v>
      </c>
      <c r="G978" s="92" t="s">
        <v>59</v>
      </c>
      <c r="H978" s="92" t="s">
        <v>60</v>
      </c>
      <c r="I978" s="93">
        <v>2.2299977700022296E-2</v>
      </c>
    </row>
    <row r="979" spans="1:9">
      <c r="A979" s="92" t="s">
        <v>3154</v>
      </c>
      <c r="B979" s="92" t="s">
        <v>3155</v>
      </c>
      <c r="C979" s="92" t="s">
        <v>3156</v>
      </c>
      <c r="D979" s="92" t="s">
        <v>71</v>
      </c>
      <c r="E979" s="92" t="s">
        <v>98</v>
      </c>
      <c r="F979" s="92" t="s">
        <v>882</v>
      </c>
      <c r="G979" s="92" t="s">
        <v>274</v>
      </c>
      <c r="H979" s="92" t="s">
        <v>143</v>
      </c>
      <c r="I979" s="93">
        <v>2.2199977800022197E-2</v>
      </c>
    </row>
    <row r="980" spans="1:9">
      <c r="A980" s="92" t="s">
        <v>3157</v>
      </c>
      <c r="B980" s="92" t="s">
        <v>3158</v>
      </c>
      <c r="C980" s="92" t="s">
        <v>3159</v>
      </c>
      <c r="D980" s="92" t="s">
        <v>94</v>
      </c>
      <c r="E980" s="92" t="s">
        <v>615</v>
      </c>
      <c r="F980" s="92" t="s">
        <v>616</v>
      </c>
      <c r="G980" s="92" t="s">
        <v>120</v>
      </c>
      <c r="H980" s="92" t="s">
        <v>121</v>
      </c>
      <c r="I980" s="93">
        <v>2.2199977800022197E-2</v>
      </c>
    </row>
    <row r="981" spans="1:9">
      <c r="A981" s="92" t="s">
        <v>3160</v>
      </c>
      <c r="B981" s="92" t="s">
        <v>3161</v>
      </c>
      <c r="C981" s="92" t="s">
        <v>3162</v>
      </c>
      <c r="D981" s="92" t="s">
        <v>94</v>
      </c>
      <c r="E981" s="92" t="s">
        <v>615</v>
      </c>
      <c r="F981" s="92" t="s">
        <v>1031</v>
      </c>
      <c r="G981" s="92" t="s">
        <v>386</v>
      </c>
      <c r="H981" s="92" t="s">
        <v>215</v>
      </c>
      <c r="I981" s="93">
        <v>2.2199977800022197E-2</v>
      </c>
    </row>
    <row r="982" spans="1:9">
      <c r="A982" s="92" t="s">
        <v>3163</v>
      </c>
      <c r="B982" s="92" t="s">
        <v>3164</v>
      </c>
      <c r="C982" s="92" t="s">
        <v>3165</v>
      </c>
      <c r="D982" s="92" t="s">
        <v>105</v>
      </c>
      <c r="E982" s="92" t="s">
        <v>297</v>
      </c>
      <c r="F982" s="92" t="s">
        <v>298</v>
      </c>
      <c r="G982" s="92" t="s">
        <v>358</v>
      </c>
      <c r="H982" s="92" t="s">
        <v>186</v>
      </c>
      <c r="I982" s="93">
        <v>2.2199977800022197E-2</v>
      </c>
    </row>
    <row r="983" spans="1:9">
      <c r="A983" s="92" t="s">
        <v>3166</v>
      </c>
      <c r="B983" s="92" t="s">
        <v>3167</v>
      </c>
      <c r="C983" s="92" t="s">
        <v>3168</v>
      </c>
      <c r="D983" s="92" t="s">
        <v>105</v>
      </c>
      <c r="E983" s="92" t="s">
        <v>297</v>
      </c>
      <c r="F983" s="92" t="s">
        <v>675</v>
      </c>
      <c r="G983" s="92" t="s">
        <v>59</v>
      </c>
      <c r="H983" s="92" t="s">
        <v>60</v>
      </c>
      <c r="I983" s="93">
        <v>2.2199977800022197E-2</v>
      </c>
    </row>
    <row r="984" spans="1:9">
      <c r="A984" s="92" t="s">
        <v>3169</v>
      </c>
      <c r="B984" s="92" t="s">
        <v>3170</v>
      </c>
      <c r="C984" s="92" t="s">
        <v>3171</v>
      </c>
      <c r="D984" s="92" t="s">
        <v>56</v>
      </c>
      <c r="E984" s="92" t="s">
        <v>69</v>
      </c>
      <c r="F984" s="92" t="s">
        <v>70</v>
      </c>
      <c r="G984" s="92" t="s">
        <v>59</v>
      </c>
      <c r="H984" s="92" t="s">
        <v>60</v>
      </c>
      <c r="I984" s="93">
        <v>2.2199977800022197E-2</v>
      </c>
    </row>
    <row r="985" spans="1:9">
      <c r="A985" s="92" t="s">
        <v>3172</v>
      </c>
      <c r="B985" s="92" t="s">
        <v>3173</v>
      </c>
      <c r="C985" s="92" t="s">
        <v>3174</v>
      </c>
      <c r="D985" s="92" t="s">
        <v>94</v>
      </c>
      <c r="E985" s="92" t="s">
        <v>615</v>
      </c>
      <c r="F985" s="92" t="s">
        <v>616</v>
      </c>
      <c r="G985" s="92" t="s">
        <v>59</v>
      </c>
      <c r="H985" s="92" t="s">
        <v>60</v>
      </c>
      <c r="I985" s="93">
        <v>2.2199977800022197E-2</v>
      </c>
    </row>
    <row r="986" spans="1:9">
      <c r="A986" s="92" t="s">
        <v>3175</v>
      </c>
      <c r="B986" s="92" t="s">
        <v>3176</v>
      </c>
      <c r="C986" s="92" t="s">
        <v>3177</v>
      </c>
      <c r="D986" s="92" t="s">
        <v>76</v>
      </c>
      <c r="E986" s="92" t="s">
        <v>92</v>
      </c>
      <c r="F986" s="92" t="s">
        <v>1009</v>
      </c>
      <c r="G986" s="92" t="s">
        <v>185</v>
      </c>
      <c r="H986" s="92" t="s">
        <v>148</v>
      </c>
      <c r="I986" s="93">
        <v>2.2199977800022197E-2</v>
      </c>
    </row>
    <row r="987" spans="1:9">
      <c r="A987" s="92" t="s">
        <v>3178</v>
      </c>
      <c r="B987" s="92" t="s">
        <v>3179</v>
      </c>
      <c r="C987" s="92" t="s">
        <v>3180</v>
      </c>
      <c r="D987" s="92" t="s">
        <v>105</v>
      </c>
      <c r="E987" s="92" t="s">
        <v>297</v>
      </c>
      <c r="F987" s="92" t="s">
        <v>298</v>
      </c>
      <c r="G987" s="92" t="s">
        <v>59</v>
      </c>
      <c r="H987" s="92" t="s">
        <v>60</v>
      </c>
      <c r="I987" s="93">
        <v>2.2099977900022098E-2</v>
      </c>
    </row>
    <row r="988" spans="1:9">
      <c r="A988" s="92" t="s">
        <v>3181</v>
      </c>
      <c r="B988" s="92" t="s">
        <v>3182</v>
      </c>
      <c r="C988" s="92" t="s">
        <v>3183</v>
      </c>
      <c r="D988" s="92" t="s">
        <v>76</v>
      </c>
      <c r="E988" s="92" t="s">
        <v>441</v>
      </c>
      <c r="F988" s="92" t="s">
        <v>442</v>
      </c>
      <c r="G988" s="92" t="s">
        <v>200</v>
      </c>
      <c r="H988" s="92" t="s">
        <v>153</v>
      </c>
      <c r="I988" s="93">
        <v>2.2099977900022098E-2</v>
      </c>
    </row>
    <row r="989" spans="1:9">
      <c r="A989" s="92" t="s">
        <v>3184</v>
      </c>
      <c r="B989" s="92" t="s">
        <v>3185</v>
      </c>
      <c r="C989" s="92" t="s">
        <v>3186</v>
      </c>
      <c r="D989" s="92" t="s">
        <v>88</v>
      </c>
      <c r="E989" s="92" t="s">
        <v>109</v>
      </c>
      <c r="F989" s="92" t="s">
        <v>110</v>
      </c>
      <c r="G989" s="92" t="s">
        <v>398</v>
      </c>
      <c r="H989" s="92" t="s">
        <v>143</v>
      </c>
      <c r="I989" s="93">
        <v>2.1999978000021996E-2</v>
      </c>
    </row>
    <row r="990" spans="1:9">
      <c r="A990" s="92" t="s">
        <v>3187</v>
      </c>
      <c r="B990" s="92" t="s">
        <v>3188</v>
      </c>
      <c r="C990" s="92" t="s">
        <v>3189</v>
      </c>
      <c r="D990" s="92" t="s">
        <v>105</v>
      </c>
      <c r="E990" s="92" t="s">
        <v>297</v>
      </c>
      <c r="F990" s="92" t="s">
        <v>298</v>
      </c>
      <c r="G990" s="92" t="s">
        <v>59</v>
      </c>
      <c r="H990" s="92" t="s">
        <v>60</v>
      </c>
      <c r="I990" s="93">
        <v>2.1999978000021996E-2</v>
      </c>
    </row>
    <row r="991" spans="1:9">
      <c r="A991" s="92" t="s">
        <v>3190</v>
      </c>
      <c r="B991" s="92" t="s">
        <v>3191</v>
      </c>
      <c r="C991" s="92" t="s">
        <v>3192</v>
      </c>
      <c r="D991" s="92" t="s">
        <v>71</v>
      </c>
      <c r="E991" s="92" t="s">
        <v>98</v>
      </c>
      <c r="F991" s="92" t="s">
        <v>882</v>
      </c>
      <c r="G991" s="92" t="s">
        <v>200</v>
      </c>
      <c r="H991" s="92" t="s">
        <v>153</v>
      </c>
      <c r="I991" s="93">
        <v>2.1999978000021996E-2</v>
      </c>
    </row>
    <row r="992" spans="1:9">
      <c r="A992" s="92" t="s">
        <v>3193</v>
      </c>
      <c r="B992" s="92" t="s">
        <v>3194</v>
      </c>
      <c r="C992" s="92" t="s">
        <v>3195</v>
      </c>
      <c r="D992" s="92" t="s">
        <v>94</v>
      </c>
      <c r="E992" s="92" t="s">
        <v>317</v>
      </c>
      <c r="F992" s="92" t="s">
        <v>317</v>
      </c>
      <c r="G992" s="92" t="s">
        <v>333</v>
      </c>
      <c r="H992" s="92" t="s">
        <v>172</v>
      </c>
      <c r="I992" s="93">
        <v>2.1899978100021898E-2</v>
      </c>
    </row>
    <row r="993" spans="1:9">
      <c r="A993" s="92" t="s">
        <v>3196</v>
      </c>
      <c r="B993" s="92" t="s">
        <v>3197</v>
      </c>
      <c r="C993" s="92" t="s">
        <v>3198</v>
      </c>
      <c r="D993" s="92" t="s">
        <v>100</v>
      </c>
      <c r="E993" s="92" t="s">
        <v>100</v>
      </c>
      <c r="F993" s="92" t="s">
        <v>287</v>
      </c>
      <c r="G993" s="92" t="s">
        <v>274</v>
      </c>
      <c r="H993" s="92" t="s">
        <v>143</v>
      </c>
      <c r="I993" s="93">
        <v>2.1899978100021898E-2</v>
      </c>
    </row>
    <row r="994" spans="1:9">
      <c r="A994" s="92" t="s">
        <v>3199</v>
      </c>
      <c r="B994" s="92" t="s">
        <v>3200</v>
      </c>
      <c r="C994" s="92" t="s">
        <v>3201</v>
      </c>
      <c r="D994" s="92" t="s">
        <v>64</v>
      </c>
      <c r="E994" s="92" t="s">
        <v>64</v>
      </c>
      <c r="F994" s="92" t="s">
        <v>223</v>
      </c>
      <c r="G994" s="92" t="s">
        <v>59</v>
      </c>
      <c r="H994" s="92" t="s">
        <v>60</v>
      </c>
      <c r="I994" s="93">
        <v>2.1899978100021898E-2</v>
      </c>
    </row>
    <row r="995" spans="1:9">
      <c r="A995" s="92" t="s">
        <v>3202</v>
      </c>
      <c r="B995" s="92" t="s">
        <v>3203</v>
      </c>
      <c r="C995" s="92" t="s">
        <v>3204</v>
      </c>
      <c r="D995" s="92" t="s">
        <v>100</v>
      </c>
      <c r="E995" s="92" t="s">
        <v>100</v>
      </c>
      <c r="F995" s="92" t="s">
        <v>2268</v>
      </c>
      <c r="G995" s="92" t="s">
        <v>59</v>
      </c>
      <c r="H995" s="92" t="s">
        <v>60</v>
      </c>
      <c r="I995" s="93">
        <v>2.1799978200021795E-2</v>
      </c>
    </row>
    <row r="996" spans="1:9">
      <c r="A996" s="92" t="s">
        <v>3205</v>
      </c>
      <c r="B996" s="92" t="s">
        <v>3206</v>
      </c>
      <c r="C996" s="92" t="s">
        <v>3207</v>
      </c>
      <c r="D996" s="92" t="s">
        <v>94</v>
      </c>
      <c r="E996" s="92" t="s">
        <v>118</v>
      </c>
      <c r="F996" s="92" t="s">
        <v>119</v>
      </c>
      <c r="G996" s="92" t="s">
        <v>374</v>
      </c>
      <c r="H996" s="92" t="s">
        <v>172</v>
      </c>
      <c r="I996" s="93">
        <v>2.1799978200021795E-2</v>
      </c>
    </row>
    <row r="997" spans="1:9">
      <c r="A997" s="92" t="s">
        <v>3208</v>
      </c>
      <c r="B997" s="92" t="s">
        <v>3209</v>
      </c>
      <c r="C997" s="92" t="s">
        <v>3210</v>
      </c>
      <c r="D997" s="92" t="s">
        <v>94</v>
      </c>
      <c r="E997" s="92" t="s">
        <v>615</v>
      </c>
      <c r="F997" s="92" t="s">
        <v>1031</v>
      </c>
      <c r="G997" s="92" t="s">
        <v>200</v>
      </c>
      <c r="H997" s="92" t="s">
        <v>153</v>
      </c>
      <c r="I997" s="93">
        <v>2.1799978200021795E-2</v>
      </c>
    </row>
    <row r="998" spans="1:9">
      <c r="A998" s="92" t="s">
        <v>3211</v>
      </c>
      <c r="B998" s="92" t="s">
        <v>3212</v>
      </c>
      <c r="C998" s="92" t="s">
        <v>3213</v>
      </c>
      <c r="D998" s="92" t="s">
        <v>76</v>
      </c>
      <c r="E998" s="92" t="s">
        <v>441</v>
      </c>
      <c r="F998" s="92" t="s">
        <v>488</v>
      </c>
      <c r="G998" s="92" t="s">
        <v>200</v>
      </c>
      <c r="H998" s="92" t="s">
        <v>153</v>
      </c>
      <c r="I998" s="93">
        <v>2.1799978200021795E-2</v>
      </c>
    </row>
    <row r="999" spans="1:9">
      <c r="A999" s="92" t="s">
        <v>3214</v>
      </c>
      <c r="B999" s="92" t="s">
        <v>3215</v>
      </c>
      <c r="C999" s="92" t="s">
        <v>3216</v>
      </c>
      <c r="D999" s="92" t="s">
        <v>64</v>
      </c>
      <c r="E999" s="92" t="s">
        <v>64</v>
      </c>
      <c r="F999" s="92" t="s">
        <v>65</v>
      </c>
      <c r="G999" s="92" t="s">
        <v>59</v>
      </c>
      <c r="H999" s="92" t="s">
        <v>60</v>
      </c>
      <c r="I999" s="93">
        <v>2.1799978200021795E-2</v>
      </c>
    </row>
    <row r="1000" spans="1:9">
      <c r="A1000" s="92" t="s">
        <v>3217</v>
      </c>
      <c r="B1000" s="92" t="s">
        <v>3218</v>
      </c>
      <c r="C1000" s="92" t="s">
        <v>3219</v>
      </c>
      <c r="D1000" s="92" t="s">
        <v>56</v>
      </c>
      <c r="E1000" s="92" t="s">
        <v>69</v>
      </c>
      <c r="F1000" s="92" t="s">
        <v>75</v>
      </c>
      <c r="G1000" s="92" t="s">
        <v>59</v>
      </c>
      <c r="H1000" s="92" t="s">
        <v>60</v>
      </c>
      <c r="I1000" s="93">
        <v>2.1699978300021697E-2</v>
      </c>
    </row>
    <row r="1001" spans="1:9">
      <c r="A1001" s="92" t="s">
        <v>3220</v>
      </c>
      <c r="B1001" s="92" t="s">
        <v>3221</v>
      </c>
      <c r="C1001" s="92" t="s">
        <v>3222</v>
      </c>
      <c r="D1001" s="92" t="s">
        <v>56</v>
      </c>
      <c r="E1001" s="92" t="s">
        <v>57</v>
      </c>
      <c r="F1001" s="92" t="s">
        <v>498</v>
      </c>
      <c r="G1001" s="92" t="s">
        <v>200</v>
      </c>
      <c r="H1001" s="92" t="s">
        <v>153</v>
      </c>
      <c r="I1001" s="93">
        <v>2.1699978300021697E-2</v>
      </c>
    </row>
    <row r="1002" spans="1:9">
      <c r="A1002" s="92" t="s">
        <v>3223</v>
      </c>
      <c r="B1002" s="92" t="s">
        <v>3224</v>
      </c>
      <c r="C1002" s="92" t="s">
        <v>3225</v>
      </c>
      <c r="D1002" s="92" t="s">
        <v>94</v>
      </c>
      <c r="E1002" s="92" t="s">
        <v>317</v>
      </c>
      <c r="F1002" s="92" t="s">
        <v>317</v>
      </c>
      <c r="G1002" s="92" t="s">
        <v>59</v>
      </c>
      <c r="H1002" s="92" t="s">
        <v>60</v>
      </c>
      <c r="I1002" s="93">
        <v>2.1699978300021697E-2</v>
      </c>
    </row>
    <row r="1003" spans="1:9">
      <c r="A1003" s="92" t="s">
        <v>3226</v>
      </c>
      <c r="B1003" s="92" t="s">
        <v>3227</v>
      </c>
      <c r="C1003" s="92" t="s">
        <v>3228</v>
      </c>
      <c r="D1003" s="92" t="s">
        <v>94</v>
      </c>
      <c r="E1003" s="92" t="s">
        <v>118</v>
      </c>
      <c r="F1003" s="92" t="s">
        <v>119</v>
      </c>
      <c r="G1003" s="92" t="s">
        <v>378</v>
      </c>
      <c r="H1003" s="92" t="s">
        <v>205</v>
      </c>
      <c r="I1003" s="93">
        <v>2.1599978400021598E-2</v>
      </c>
    </row>
    <row r="1004" spans="1:9">
      <c r="A1004" s="92" t="s">
        <v>3229</v>
      </c>
      <c r="B1004" s="92" t="s">
        <v>3230</v>
      </c>
      <c r="C1004" s="92" t="s">
        <v>3231</v>
      </c>
      <c r="D1004" s="92" t="s">
        <v>100</v>
      </c>
      <c r="E1004" s="92" t="s">
        <v>100</v>
      </c>
      <c r="F1004" s="92" t="s">
        <v>170</v>
      </c>
      <c r="G1004" s="92" t="s">
        <v>282</v>
      </c>
      <c r="H1004" s="92" t="s">
        <v>158</v>
      </c>
      <c r="I1004" s="93">
        <v>2.1599978400021598E-2</v>
      </c>
    </row>
    <row r="1005" spans="1:9">
      <c r="A1005" s="92" t="s">
        <v>3232</v>
      </c>
      <c r="B1005" s="92" t="s">
        <v>3233</v>
      </c>
      <c r="C1005" s="92" t="s">
        <v>3234</v>
      </c>
      <c r="D1005" s="92" t="s">
        <v>111</v>
      </c>
      <c r="E1005" s="92" t="s">
        <v>111</v>
      </c>
      <c r="F1005" s="92" t="s">
        <v>571</v>
      </c>
      <c r="G1005" s="92" t="s">
        <v>282</v>
      </c>
      <c r="H1005" s="92" t="s">
        <v>158</v>
      </c>
      <c r="I1005" s="93">
        <v>2.1599978400021598E-2</v>
      </c>
    </row>
    <row r="1006" spans="1:9">
      <c r="A1006" s="92" t="s">
        <v>3235</v>
      </c>
      <c r="B1006" s="92" t="s">
        <v>3236</v>
      </c>
      <c r="C1006" s="92" t="s">
        <v>3237</v>
      </c>
      <c r="D1006" s="92" t="s">
        <v>100</v>
      </c>
      <c r="E1006" s="92" t="s">
        <v>100</v>
      </c>
      <c r="F1006" s="92" t="s">
        <v>170</v>
      </c>
      <c r="G1006" s="92" t="s">
        <v>378</v>
      </c>
      <c r="H1006" s="92" t="s">
        <v>205</v>
      </c>
      <c r="I1006" s="93">
        <v>2.1599978400021598E-2</v>
      </c>
    </row>
    <row r="1007" spans="1:9">
      <c r="A1007" s="92" t="s">
        <v>3238</v>
      </c>
      <c r="B1007" s="92" t="s">
        <v>3239</v>
      </c>
      <c r="C1007" s="92" t="s">
        <v>3240</v>
      </c>
      <c r="D1007" s="92" t="s">
        <v>56</v>
      </c>
      <c r="E1007" s="92" t="s">
        <v>57</v>
      </c>
      <c r="F1007" s="92" t="s">
        <v>767</v>
      </c>
      <c r="G1007" s="92" t="s">
        <v>185</v>
      </c>
      <c r="H1007" s="92" t="s">
        <v>148</v>
      </c>
      <c r="I1007" s="93">
        <v>2.1599978400021598E-2</v>
      </c>
    </row>
    <row r="1008" spans="1:9">
      <c r="A1008" s="92" t="s">
        <v>3241</v>
      </c>
      <c r="B1008" s="92" t="s">
        <v>3242</v>
      </c>
      <c r="C1008" s="92" t="s">
        <v>3243</v>
      </c>
      <c r="D1008" s="92" t="s">
        <v>94</v>
      </c>
      <c r="E1008" s="92" t="s">
        <v>118</v>
      </c>
      <c r="F1008" s="92" t="s">
        <v>119</v>
      </c>
      <c r="G1008" s="92" t="s">
        <v>329</v>
      </c>
      <c r="H1008" s="92" t="s">
        <v>166</v>
      </c>
      <c r="I1008" s="93">
        <v>2.1599978400021598E-2</v>
      </c>
    </row>
    <row r="1009" spans="1:9">
      <c r="A1009" s="92" t="s">
        <v>3244</v>
      </c>
      <c r="B1009" s="92" t="s">
        <v>3245</v>
      </c>
      <c r="C1009" s="92" t="s">
        <v>3246</v>
      </c>
      <c r="D1009" s="92" t="s">
        <v>56</v>
      </c>
      <c r="E1009" s="92" t="s">
        <v>57</v>
      </c>
      <c r="F1009" s="92" t="s">
        <v>58</v>
      </c>
      <c r="G1009" s="92" t="s">
        <v>329</v>
      </c>
      <c r="H1009" s="92" t="s">
        <v>166</v>
      </c>
      <c r="I1009" s="93">
        <v>2.1599978400021598E-2</v>
      </c>
    </row>
    <row r="1010" spans="1:9">
      <c r="A1010" s="92" t="s">
        <v>3247</v>
      </c>
      <c r="B1010" s="92" t="s">
        <v>3248</v>
      </c>
      <c r="C1010" s="92" t="s">
        <v>3249</v>
      </c>
      <c r="D1010" s="92" t="s">
        <v>94</v>
      </c>
      <c r="E1010" s="92" t="s">
        <v>317</v>
      </c>
      <c r="F1010" s="92" t="s">
        <v>317</v>
      </c>
      <c r="G1010" s="92" t="s">
        <v>120</v>
      </c>
      <c r="H1010" s="92" t="s">
        <v>121</v>
      </c>
      <c r="I1010" s="93">
        <v>2.1599978400021598E-2</v>
      </c>
    </row>
    <row r="1011" spans="1:9">
      <c r="A1011" s="92" t="s">
        <v>3250</v>
      </c>
      <c r="B1011" s="92" t="s">
        <v>3251</v>
      </c>
      <c r="C1011" s="92" t="s">
        <v>3252</v>
      </c>
      <c r="D1011" s="92" t="s">
        <v>56</v>
      </c>
      <c r="E1011" s="92" t="s">
        <v>69</v>
      </c>
      <c r="F1011" s="92" t="s">
        <v>70</v>
      </c>
      <c r="G1011" s="92" t="s">
        <v>59</v>
      </c>
      <c r="H1011" s="92" t="s">
        <v>60</v>
      </c>
      <c r="I1011" s="93">
        <v>2.1499978500021496E-2</v>
      </c>
    </row>
    <row r="1012" spans="1:9">
      <c r="A1012" s="92" t="s">
        <v>3253</v>
      </c>
      <c r="B1012" s="92" t="s">
        <v>3254</v>
      </c>
      <c r="C1012" s="92" t="s">
        <v>3255</v>
      </c>
      <c r="D1012" s="92" t="s">
        <v>94</v>
      </c>
      <c r="E1012" s="92" t="s">
        <v>317</v>
      </c>
      <c r="F1012" s="92" t="s">
        <v>317</v>
      </c>
      <c r="G1012" s="92" t="s">
        <v>120</v>
      </c>
      <c r="H1012" s="92" t="s">
        <v>121</v>
      </c>
      <c r="I1012" s="93">
        <v>2.1499978500021496E-2</v>
      </c>
    </row>
    <row r="1013" spans="1:9">
      <c r="A1013" s="92" t="s">
        <v>3256</v>
      </c>
      <c r="B1013" s="92" t="s">
        <v>3257</v>
      </c>
      <c r="C1013" s="92" t="s">
        <v>3258</v>
      </c>
      <c r="D1013" s="92" t="s">
        <v>64</v>
      </c>
      <c r="E1013" s="92" t="s">
        <v>64</v>
      </c>
      <c r="F1013" s="92" t="s">
        <v>223</v>
      </c>
      <c r="G1013" s="92" t="s">
        <v>171</v>
      </c>
      <c r="H1013" s="92" t="s">
        <v>138</v>
      </c>
      <c r="I1013" s="93">
        <v>2.1499978500021496E-2</v>
      </c>
    </row>
    <row r="1014" spans="1:9">
      <c r="A1014" s="92" t="s">
        <v>3259</v>
      </c>
      <c r="B1014" s="92" t="s">
        <v>3260</v>
      </c>
      <c r="C1014" s="92" t="s">
        <v>3261</v>
      </c>
      <c r="D1014" s="92" t="s">
        <v>76</v>
      </c>
      <c r="E1014" s="92" t="s">
        <v>92</v>
      </c>
      <c r="F1014" s="92" t="s">
        <v>306</v>
      </c>
      <c r="G1014" s="92" t="s">
        <v>390</v>
      </c>
      <c r="H1014" s="92" t="s">
        <v>143</v>
      </c>
      <c r="I1014" s="93">
        <v>2.1399978600021397E-2</v>
      </c>
    </row>
    <row r="1015" spans="1:9">
      <c r="A1015" s="92" t="s">
        <v>3262</v>
      </c>
      <c r="B1015" s="92" t="s">
        <v>3263</v>
      </c>
      <c r="C1015" s="92" t="s">
        <v>3264</v>
      </c>
      <c r="D1015" s="92" t="s">
        <v>64</v>
      </c>
      <c r="E1015" s="92" t="s">
        <v>64</v>
      </c>
      <c r="F1015" s="92" t="s">
        <v>65</v>
      </c>
      <c r="G1015" s="92" t="s">
        <v>437</v>
      </c>
      <c r="H1015" s="92" t="s">
        <v>143</v>
      </c>
      <c r="I1015" s="93">
        <v>2.1399978600021397E-2</v>
      </c>
    </row>
    <row r="1016" spans="1:9">
      <c r="A1016" s="92" t="s">
        <v>3265</v>
      </c>
      <c r="B1016" s="92" t="s">
        <v>3266</v>
      </c>
      <c r="C1016" s="92" t="s">
        <v>3267</v>
      </c>
      <c r="D1016" s="92" t="s">
        <v>94</v>
      </c>
      <c r="E1016" s="92" t="s">
        <v>317</v>
      </c>
      <c r="F1016" s="92" t="s">
        <v>317</v>
      </c>
      <c r="G1016" s="92" t="s">
        <v>432</v>
      </c>
      <c r="H1016" s="92" t="s">
        <v>250</v>
      </c>
      <c r="I1016" s="93">
        <v>2.1399978600021397E-2</v>
      </c>
    </row>
    <row r="1017" spans="1:9">
      <c r="A1017" s="92" t="s">
        <v>3268</v>
      </c>
      <c r="B1017" s="92" t="s">
        <v>3269</v>
      </c>
      <c r="C1017" s="92" t="s">
        <v>3270</v>
      </c>
      <c r="D1017" s="92" t="s">
        <v>94</v>
      </c>
      <c r="E1017" s="92" t="s">
        <v>133</v>
      </c>
      <c r="F1017" s="92" t="s">
        <v>134</v>
      </c>
      <c r="G1017" s="92" t="s">
        <v>354</v>
      </c>
      <c r="H1017" s="92" t="s">
        <v>143</v>
      </c>
      <c r="I1017" s="93">
        <v>2.1299978700021295E-2</v>
      </c>
    </row>
    <row r="1018" spans="1:9">
      <c r="A1018" s="92" t="s">
        <v>3271</v>
      </c>
      <c r="B1018" s="92" t="s">
        <v>3272</v>
      </c>
      <c r="C1018" s="92" t="s">
        <v>3273</v>
      </c>
      <c r="D1018" s="92" t="s">
        <v>105</v>
      </c>
      <c r="E1018" s="92" t="s">
        <v>302</v>
      </c>
      <c r="F1018" s="92" t="s">
        <v>302</v>
      </c>
      <c r="G1018" s="92" t="s">
        <v>59</v>
      </c>
      <c r="H1018" s="92" t="s">
        <v>60</v>
      </c>
      <c r="I1018" s="93">
        <v>2.1199978800021196E-2</v>
      </c>
    </row>
    <row r="1019" spans="1:9">
      <c r="A1019" s="92" t="s">
        <v>3274</v>
      </c>
      <c r="B1019" s="92" t="s">
        <v>3275</v>
      </c>
      <c r="C1019" s="92" t="s">
        <v>3276</v>
      </c>
      <c r="D1019" s="92" t="s">
        <v>111</v>
      </c>
      <c r="E1019" s="92" t="s">
        <v>111</v>
      </c>
      <c r="F1019" s="92" t="s">
        <v>571</v>
      </c>
      <c r="G1019" s="92" t="s">
        <v>180</v>
      </c>
      <c r="H1019" s="92" t="s">
        <v>143</v>
      </c>
      <c r="I1019" s="93">
        <v>2.1199978800021196E-2</v>
      </c>
    </row>
    <row r="1020" spans="1:9">
      <c r="A1020" s="92" t="s">
        <v>3277</v>
      </c>
      <c r="B1020" s="92" t="s">
        <v>3278</v>
      </c>
      <c r="C1020" s="92" t="s">
        <v>3279</v>
      </c>
      <c r="D1020" s="92" t="s">
        <v>71</v>
      </c>
      <c r="E1020" s="92" t="s">
        <v>84</v>
      </c>
      <c r="F1020" s="92" t="s">
        <v>85</v>
      </c>
      <c r="G1020" s="92" t="s">
        <v>59</v>
      </c>
      <c r="H1020" s="92" t="s">
        <v>60</v>
      </c>
      <c r="I1020" s="93">
        <v>2.1199978800021196E-2</v>
      </c>
    </row>
    <row r="1021" spans="1:9">
      <c r="A1021" s="92" t="s">
        <v>3280</v>
      </c>
      <c r="B1021" s="92" t="s">
        <v>3281</v>
      </c>
      <c r="C1021" s="92" t="s">
        <v>3282</v>
      </c>
      <c r="D1021" s="92" t="s">
        <v>64</v>
      </c>
      <c r="E1021" s="92" t="s">
        <v>64</v>
      </c>
      <c r="F1021" s="92" t="s">
        <v>65</v>
      </c>
      <c r="G1021" s="92" t="s">
        <v>59</v>
      </c>
      <c r="H1021" s="92" t="s">
        <v>60</v>
      </c>
      <c r="I1021" s="93">
        <v>2.1199978800021196E-2</v>
      </c>
    </row>
    <row r="1022" spans="1:9">
      <c r="A1022" s="92" t="s">
        <v>3283</v>
      </c>
      <c r="B1022" s="92" t="s">
        <v>3284</v>
      </c>
      <c r="C1022" s="92" t="s">
        <v>3285</v>
      </c>
      <c r="D1022" s="92" t="s">
        <v>111</v>
      </c>
      <c r="E1022" s="92" t="s">
        <v>111</v>
      </c>
      <c r="F1022" s="92" t="s">
        <v>3081</v>
      </c>
      <c r="G1022" s="92" t="s">
        <v>59</v>
      </c>
      <c r="H1022" s="92" t="s">
        <v>60</v>
      </c>
      <c r="I1022" s="93">
        <v>2.1099978900021098E-2</v>
      </c>
    </row>
    <row r="1023" spans="1:9">
      <c r="A1023" s="92" t="s">
        <v>3286</v>
      </c>
      <c r="B1023" s="92" t="s">
        <v>3287</v>
      </c>
      <c r="C1023" s="92" t="s">
        <v>3288</v>
      </c>
      <c r="D1023" s="92" t="s">
        <v>94</v>
      </c>
      <c r="E1023" s="92" t="s">
        <v>118</v>
      </c>
      <c r="F1023" s="92" t="s">
        <v>119</v>
      </c>
      <c r="G1023" s="92" t="s">
        <v>333</v>
      </c>
      <c r="H1023" s="92" t="s">
        <v>172</v>
      </c>
      <c r="I1023" s="93">
        <v>2.1099978900021098E-2</v>
      </c>
    </row>
    <row r="1024" spans="1:9">
      <c r="A1024" s="92" t="s">
        <v>3289</v>
      </c>
      <c r="B1024" s="92" t="s">
        <v>3290</v>
      </c>
      <c r="C1024" s="92" t="s">
        <v>3291</v>
      </c>
      <c r="D1024" s="92" t="s">
        <v>76</v>
      </c>
      <c r="E1024" s="92" t="s">
        <v>92</v>
      </c>
      <c r="F1024" s="92" t="s">
        <v>1009</v>
      </c>
      <c r="G1024" s="92" t="s">
        <v>180</v>
      </c>
      <c r="H1024" s="92" t="s">
        <v>143</v>
      </c>
      <c r="I1024" s="93">
        <v>2.1099978900021098E-2</v>
      </c>
    </row>
    <row r="1025" spans="1:9">
      <c r="A1025" s="92" t="s">
        <v>3292</v>
      </c>
      <c r="B1025" s="92" t="s">
        <v>3293</v>
      </c>
      <c r="C1025" s="92" t="s">
        <v>3294</v>
      </c>
      <c r="D1025" s="92" t="s">
        <v>76</v>
      </c>
      <c r="E1025" s="92" t="s">
        <v>92</v>
      </c>
      <c r="F1025" s="92" t="s">
        <v>1009</v>
      </c>
      <c r="G1025" s="92" t="s">
        <v>200</v>
      </c>
      <c r="H1025" s="92" t="s">
        <v>153</v>
      </c>
      <c r="I1025" s="93">
        <v>2.1099978900021098E-2</v>
      </c>
    </row>
    <row r="1026" spans="1:9">
      <c r="A1026" s="92" t="s">
        <v>3295</v>
      </c>
      <c r="B1026" s="92" t="s">
        <v>3296</v>
      </c>
      <c r="C1026" s="92" t="s">
        <v>3297</v>
      </c>
      <c r="D1026" s="92" t="s">
        <v>71</v>
      </c>
      <c r="E1026" s="92" t="s">
        <v>84</v>
      </c>
      <c r="F1026" s="92" t="s">
        <v>85</v>
      </c>
      <c r="G1026" s="92" t="s">
        <v>398</v>
      </c>
      <c r="H1026" s="92" t="s">
        <v>143</v>
      </c>
      <c r="I1026" s="93">
        <v>2.1099978900021098E-2</v>
      </c>
    </row>
    <row r="1027" spans="1:9">
      <c r="A1027" s="92" t="s">
        <v>3298</v>
      </c>
      <c r="B1027" s="92" t="s">
        <v>3299</v>
      </c>
      <c r="C1027" s="92" t="s">
        <v>3300</v>
      </c>
      <c r="D1027" s="92" t="s">
        <v>76</v>
      </c>
      <c r="E1027" s="92" t="s">
        <v>92</v>
      </c>
      <c r="F1027" s="92" t="s">
        <v>306</v>
      </c>
      <c r="G1027" s="92" t="s">
        <v>86</v>
      </c>
      <c r="H1027" s="92" t="s">
        <v>87</v>
      </c>
      <c r="I1027" s="93">
        <v>2.1099978900021098E-2</v>
      </c>
    </row>
    <row r="1028" spans="1:9">
      <c r="A1028" s="92" t="s">
        <v>3301</v>
      </c>
      <c r="B1028" s="92" t="s">
        <v>3302</v>
      </c>
      <c r="C1028" s="92" t="s">
        <v>3303</v>
      </c>
      <c r="D1028" s="92" t="s">
        <v>56</v>
      </c>
      <c r="E1028" s="92" t="s">
        <v>69</v>
      </c>
      <c r="F1028" s="92" t="s">
        <v>75</v>
      </c>
      <c r="G1028" s="92" t="s">
        <v>325</v>
      </c>
      <c r="H1028" s="92" t="s">
        <v>143</v>
      </c>
      <c r="I1028" s="93">
        <v>2.0999979000020999E-2</v>
      </c>
    </row>
    <row r="1029" spans="1:9">
      <c r="A1029" s="92" t="s">
        <v>3304</v>
      </c>
      <c r="B1029" s="92" t="s">
        <v>3305</v>
      </c>
      <c r="C1029" s="92" t="s">
        <v>3306</v>
      </c>
      <c r="D1029" s="92" t="s">
        <v>94</v>
      </c>
      <c r="E1029" s="92" t="s">
        <v>615</v>
      </c>
      <c r="F1029" s="92" t="s">
        <v>616</v>
      </c>
      <c r="G1029" s="92" t="s">
        <v>59</v>
      </c>
      <c r="H1029" s="92" t="s">
        <v>60</v>
      </c>
      <c r="I1029" s="93">
        <v>2.0999979000020999E-2</v>
      </c>
    </row>
    <row r="1030" spans="1:9">
      <c r="A1030" s="92" t="s">
        <v>3307</v>
      </c>
      <c r="B1030" s="92" t="s">
        <v>3308</v>
      </c>
      <c r="C1030" s="92" t="s">
        <v>3309</v>
      </c>
      <c r="D1030" s="92" t="s">
        <v>76</v>
      </c>
      <c r="E1030" s="92" t="s">
        <v>441</v>
      </c>
      <c r="F1030" s="92" t="s">
        <v>488</v>
      </c>
      <c r="G1030" s="92" t="s">
        <v>200</v>
      </c>
      <c r="H1030" s="92" t="s">
        <v>153</v>
      </c>
      <c r="I1030" s="93">
        <v>2.0999979000020999E-2</v>
      </c>
    </row>
    <row r="1031" spans="1:9">
      <c r="A1031" s="92" t="s">
        <v>3310</v>
      </c>
      <c r="B1031" s="92" t="s">
        <v>3311</v>
      </c>
      <c r="C1031" s="92" t="s">
        <v>3312</v>
      </c>
      <c r="D1031" s="92" t="s">
        <v>94</v>
      </c>
      <c r="E1031" s="92" t="s">
        <v>118</v>
      </c>
      <c r="F1031" s="92" t="s">
        <v>119</v>
      </c>
      <c r="G1031" s="92" t="s">
        <v>59</v>
      </c>
      <c r="H1031" s="92" t="s">
        <v>60</v>
      </c>
      <c r="I1031" s="93">
        <v>2.0899979100020897E-2</v>
      </c>
    </row>
    <row r="1032" spans="1:9">
      <c r="A1032" s="92" t="s">
        <v>3313</v>
      </c>
      <c r="B1032" s="92" t="s">
        <v>3314</v>
      </c>
      <c r="C1032" s="92" t="s">
        <v>3315</v>
      </c>
      <c r="D1032" s="92" t="s">
        <v>111</v>
      </c>
      <c r="E1032" s="92" t="s">
        <v>111</v>
      </c>
      <c r="F1032" s="92" t="s">
        <v>571</v>
      </c>
      <c r="G1032" s="92" t="s">
        <v>200</v>
      </c>
      <c r="H1032" s="92" t="s">
        <v>153</v>
      </c>
      <c r="I1032" s="93">
        <v>2.0899979100020897E-2</v>
      </c>
    </row>
    <row r="1033" spans="1:9">
      <c r="A1033" s="92" t="s">
        <v>3316</v>
      </c>
      <c r="B1033" s="92" t="s">
        <v>3317</v>
      </c>
      <c r="C1033" s="92" t="s">
        <v>3318</v>
      </c>
      <c r="D1033" s="92" t="s">
        <v>111</v>
      </c>
      <c r="E1033" s="92" t="s">
        <v>111</v>
      </c>
      <c r="F1033" s="92" t="s">
        <v>3081</v>
      </c>
      <c r="G1033" s="92" t="s">
        <v>120</v>
      </c>
      <c r="H1033" s="92" t="s">
        <v>121</v>
      </c>
      <c r="I1033" s="93">
        <v>2.0899979100020897E-2</v>
      </c>
    </row>
    <row r="1034" spans="1:9">
      <c r="A1034" s="92" t="s">
        <v>3319</v>
      </c>
      <c r="B1034" s="92" t="s">
        <v>3320</v>
      </c>
      <c r="C1034" s="92" t="s">
        <v>3321</v>
      </c>
      <c r="D1034" s="92" t="s">
        <v>100</v>
      </c>
      <c r="E1034" s="92" t="s">
        <v>100</v>
      </c>
      <c r="F1034" s="92" t="s">
        <v>287</v>
      </c>
      <c r="G1034" s="92" t="s">
        <v>354</v>
      </c>
      <c r="H1034" s="92" t="s">
        <v>143</v>
      </c>
      <c r="I1034" s="93">
        <v>2.0899979100020897E-2</v>
      </c>
    </row>
    <row r="1035" spans="1:9">
      <c r="A1035" s="92" t="s">
        <v>3322</v>
      </c>
      <c r="B1035" s="92" t="s">
        <v>3323</v>
      </c>
      <c r="C1035" s="92" t="s">
        <v>3324</v>
      </c>
      <c r="D1035" s="92" t="s">
        <v>105</v>
      </c>
      <c r="E1035" s="92" t="s">
        <v>198</v>
      </c>
      <c r="F1035" s="92" t="s">
        <v>1050</v>
      </c>
      <c r="G1035" s="92" t="s">
        <v>59</v>
      </c>
      <c r="H1035" s="92" t="s">
        <v>60</v>
      </c>
      <c r="I1035" s="93">
        <v>2.0799979200020795E-2</v>
      </c>
    </row>
    <row r="1036" spans="1:9">
      <c r="A1036" s="92" t="s">
        <v>3325</v>
      </c>
      <c r="B1036" s="92" t="s">
        <v>3326</v>
      </c>
      <c r="C1036" s="92" t="s">
        <v>3327</v>
      </c>
      <c r="D1036" s="92" t="s">
        <v>94</v>
      </c>
      <c r="E1036" s="92" t="s">
        <v>118</v>
      </c>
      <c r="F1036" s="92" t="s">
        <v>119</v>
      </c>
      <c r="G1036" s="92" t="s">
        <v>200</v>
      </c>
      <c r="H1036" s="92" t="s">
        <v>153</v>
      </c>
      <c r="I1036" s="93">
        <v>2.0799979200020795E-2</v>
      </c>
    </row>
    <row r="1037" spans="1:9">
      <c r="A1037" s="92" t="s">
        <v>3328</v>
      </c>
      <c r="B1037" s="92" t="s">
        <v>3329</v>
      </c>
      <c r="C1037" s="92" t="s">
        <v>3330</v>
      </c>
      <c r="D1037" s="92" t="s">
        <v>94</v>
      </c>
      <c r="E1037" s="92" t="s">
        <v>118</v>
      </c>
      <c r="F1037" s="92" t="s">
        <v>119</v>
      </c>
      <c r="G1037" s="92" t="s">
        <v>432</v>
      </c>
      <c r="H1037" s="92" t="s">
        <v>250</v>
      </c>
      <c r="I1037" s="93">
        <v>2.0799979200020795E-2</v>
      </c>
    </row>
    <row r="1038" spans="1:9">
      <c r="A1038" s="92" t="s">
        <v>3331</v>
      </c>
      <c r="B1038" s="92" t="s">
        <v>3332</v>
      </c>
      <c r="C1038" s="92" t="s">
        <v>3333</v>
      </c>
      <c r="D1038" s="92" t="s">
        <v>76</v>
      </c>
      <c r="E1038" s="92" t="s">
        <v>92</v>
      </c>
      <c r="F1038" s="92" t="s">
        <v>306</v>
      </c>
      <c r="G1038" s="92" t="s">
        <v>274</v>
      </c>
      <c r="H1038" s="92" t="s">
        <v>143</v>
      </c>
      <c r="I1038" s="93">
        <v>2.0799979200020795E-2</v>
      </c>
    </row>
    <row r="1039" spans="1:9">
      <c r="A1039" s="92" t="s">
        <v>3334</v>
      </c>
      <c r="B1039" s="92" t="s">
        <v>3335</v>
      </c>
      <c r="C1039" s="92" t="s">
        <v>3336</v>
      </c>
      <c r="D1039" s="92" t="s">
        <v>94</v>
      </c>
      <c r="E1039" s="92" t="s">
        <v>615</v>
      </c>
      <c r="F1039" s="92" t="s">
        <v>1031</v>
      </c>
      <c r="G1039" s="92" t="s">
        <v>374</v>
      </c>
      <c r="H1039" s="92" t="s">
        <v>172</v>
      </c>
      <c r="I1039" s="93">
        <v>2.0799979200020795E-2</v>
      </c>
    </row>
    <row r="1040" spans="1:9">
      <c r="A1040" s="92" t="s">
        <v>3337</v>
      </c>
      <c r="B1040" s="92" t="s">
        <v>3338</v>
      </c>
      <c r="C1040" s="92" t="s">
        <v>3339</v>
      </c>
      <c r="D1040" s="92" t="s">
        <v>94</v>
      </c>
      <c r="E1040" s="92" t="s">
        <v>615</v>
      </c>
      <c r="F1040" s="92" t="s">
        <v>1031</v>
      </c>
      <c r="G1040" s="92" t="s">
        <v>374</v>
      </c>
      <c r="H1040" s="92" t="s">
        <v>172</v>
      </c>
      <c r="I1040" s="93">
        <v>2.0799979200020795E-2</v>
      </c>
    </row>
    <row r="1041" spans="1:9">
      <c r="A1041" s="92" t="s">
        <v>3340</v>
      </c>
      <c r="B1041" s="92" t="s">
        <v>3341</v>
      </c>
      <c r="C1041" s="92" t="s">
        <v>3342</v>
      </c>
      <c r="D1041" s="92" t="s">
        <v>76</v>
      </c>
      <c r="E1041" s="92" t="s">
        <v>1463</v>
      </c>
      <c r="F1041" s="92" t="s">
        <v>1510</v>
      </c>
      <c r="G1041" s="92" t="s">
        <v>120</v>
      </c>
      <c r="H1041" s="92" t="s">
        <v>121</v>
      </c>
      <c r="I1041" s="93">
        <v>2.0799979200020795E-2</v>
      </c>
    </row>
    <row r="1042" spans="1:9">
      <c r="A1042" s="92" t="s">
        <v>3343</v>
      </c>
      <c r="B1042" s="92" t="s">
        <v>3344</v>
      </c>
      <c r="C1042" s="92" t="s">
        <v>3345</v>
      </c>
      <c r="D1042" s="92" t="s">
        <v>94</v>
      </c>
      <c r="E1042" s="92" t="s">
        <v>133</v>
      </c>
      <c r="F1042" s="92" t="s">
        <v>134</v>
      </c>
      <c r="G1042" s="92" t="s">
        <v>59</v>
      </c>
      <c r="H1042" s="92" t="s">
        <v>60</v>
      </c>
      <c r="I1042" s="93">
        <v>2.0799979200020795E-2</v>
      </c>
    </row>
    <row r="1043" spans="1:9">
      <c r="A1043" s="92" t="s">
        <v>3346</v>
      </c>
      <c r="B1043" s="92" t="s">
        <v>3347</v>
      </c>
      <c r="C1043" s="92" t="s">
        <v>3348</v>
      </c>
      <c r="D1043" s="92" t="s">
        <v>76</v>
      </c>
      <c r="E1043" s="92" t="s">
        <v>92</v>
      </c>
      <c r="F1043" s="92" t="s">
        <v>93</v>
      </c>
      <c r="G1043" s="92" t="s">
        <v>185</v>
      </c>
      <c r="H1043" s="92" t="s">
        <v>148</v>
      </c>
      <c r="I1043" s="93">
        <v>2.0799979200020795E-2</v>
      </c>
    </row>
    <row r="1044" spans="1:9">
      <c r="A1044" s="92" t="s">
        <v>3349</v>
      </c>
      <c r="B1044" s="92" t="s">
        <v>3350</v>
      </c>
      <c r="C1044" s="92" t="s">
        <v>3351</v>
      </c>
      <c r="D1044" s="92" t="s">
        <v>71</v>
      </c>
      <c r="E1044" s="92" t="s">
        <v>84</v>
      </c>
      <c r="F1044" s="92" t="s">
        <v>85</v>
      </c>
      <c r="G1044" s="92" t="s">
        <v>282</v>
      </c>
      <c r="H1044" s="92" t="s">
        <v>158</v>
      </c>
      <c r="I1044" s="93">
        <v>2.0799979200020795E-2</v>
      </c>
    </row>
    <row r="1045" spans="1:9">
      <c r="A1045" s="92" t="s">
        <v>3352</v>
      </c>
      <c r="B1045" s="92" t="s">
        <v>3353</v>
      </c>
      <c r="C1045" s="92" t="s">
        <v>3354</v>
      </c>
      <c r="D1045" s="92" t="s">
        <v>94</v>
      </c>
      <c r="E1045" s="92" t="s">
        <v>118</v>
      </c>
      <c r="F1045" s="92" t="s">
        <v>119</v>
      </c>
      <c r="G1045" s="92" t="s">
        <v>200</v>
      </c>
      <c r="H1045" s="92" t="s">
        <v>153</v>
      </c>
      <c r="I1045" s="93">
        <v>2.0799979200020795E-2</v>
      </c>
    </row>
    <row r="1046" spans="1:9">
      <c r="A1046" s="92" t="s">
        <v>3355</v>
      </c>
      <c r="B1046" s="92" t="s">
        <v>3356</v>
      </c>
      <c r="C1046" s="92" t="s">
        <v>3357</v>
      </c>
      <c r="D1046" s="92" t="s">
        <v>71</v>
      </c>
      <c r="E1046" s="92" t="s">
        <v>84</v>
      </c>
      <c r="F1046" s="92" t="s">
        <v>85</v>
      </c>
      <c r="G1046" s="92" t="s">
        <v>333</v>
      </c>
      <c r="H1046" s="92" t="s">
        <v>172</v>
      </c>
      <c r="I1046" s="93">
        <v>2.0799979200020795E-2</v>
      </c>
    </row>
    <row r="1047" spans="1:9">
      <c r="A1047" s="92" t="s">
        <v>3358</v>
      </c>
      <c r="B1047" s="92" t="s">
        <v>3359</v>
      </c>
      <c r="C1047" s="92" t="s">
        <v>3360</v>
      </c>
      <c r="D1047" s="92" t="s">
        <v>100</v>
      </c>
      <c r="E1047" s="92" t="s">
        <v>100</v>
      </c>
      <c r="F1047" s="92" t="s">
        <v>287</v>
      </c>
      <c r="G1047" s="92" t="s">
        <v>59</v>
      </c>
      <c r="H1047" s="92" t="s">
        <v>60</v>
      </c>
      <c r="I1047" s="93">
        <v>2.0699979300020696E-2</v>
      </c>
    </row>
    <row r="1048" spans="1:9">
      <c r="A1048" s="92" t="s">
        <v>3361</v>
      </c>
      <c r="B1048" s="92" t="s">
        <v>3362</v>
      </c>
      <c r="C1048" s="92" t="s">
        <v>3363</v>
      </c>
      <c r="D1048" s="92" t="s">
        <v>71</v>
      </c>
      <c r="E1048" s="92" t="s">
        <v>209</v>
      </c>
      <c r="F1048" s="92" t="s">
        <v>209</v>
      </c>
      <c r="G1048" s="92" t="s">
        <v>424</v>
      </c>
      <c r="H1048" s="92" t="s">
        <v>242</v>
      </c>
      <c r="I1048" s="93">
        <v>2.0699979300020696E-2</v>
      </c>
    </row>
    <row r="1049" spans="1:9">
      <c r="A1049" s="92" t="s">
        <v>3364</v>
      </c>
      <c r="B1049" s="92" t="s">
        <v>3365</v>
      </c>
      <c r="C1049" s="92" t="s">
        <v>3366</v>
      </c>
      <c r="D1049" s="92" t="s">
        <v>111</v>
      </c>
      <c r="E1049" s="92" t="s">
        <v>111</v>
      </c>
      <c r="F1049" s="92" t="s">
        <v>1853</v>
      </c>
      <c r="G1049" s="92" t="s">
        <v>325</v>
      </c>
      <c r="H1049" s="92" t="s">
        <v>143</v>
      </c>
      <c r="I1049" s="93">
        <v>2.0699979300020696E-2</v>
      </c>
    </row>
    <row r="1050" spans="1:9">
      <c r="A1050" s="92" t="s">
        <v>3367</v>
      </c>
      <c r="B1050" s="92" t="s">
        <v>3368</v>
      </c>
      <c r="C1050" s="92" t="s">
        <v>3369</v>
      </c>
      <c r="D1050" s="92" t="s">
        <v>94</v>
      </c>
      <c r="E1050" s="92" t="s">
        <v>615</v>
      </c>
      <c r="F1050" s="92" t="s">
        <v>616</v>
      </c>
      <c r="G1050" s="92" t="s">
        <v>171</v>
      </c>
      <c r="H1050" s="92" t="s">
        <v>138</v>
      </c>
      <c r="I1050" s="93">
        <v>2.0699979300020696E-2</v>
      </c>
    </row>
    <row r="1051" spans="1:9">
      <c r="A1051" s="92" t="s">
        <v>3370</v>
      </c>
      <c r="B1051" s="92" t="s">
        <v>3371</v>
      </c>
      <c r="C1051" s="92" t="s">
        <v>3372</v>
      </c>
      <c r="D1051" s="92" t="s">
        <v>76</v>
      </c>
      <c r="E1051" s="92" t="s">
        <v>92</v>
      </c>
      <c r="F1051" s="92" t="s">
        <v>1009</v>
      </c>
      <c r="G1051" s="92" t="s">
        <v>59</v>
      </c>
      <c r="H1051" s="92" t="s">
        <v>60</v>
      </c>
      <c r="I1051" s="93">
        <v>2.0699979300020696E-2</v>
      </c>
    </row>
    <row r="1052" spans="1:9">
      <c r="A1052" s="92" t="s">
        <v>3373</v>
      </c>
      <c r="B1052" s="92" t="s">
        <v>3374</v>
      </c>
      <c r="C1052" s="92" t="s">
        <v>3375</v>
      </c>
      <c r="D1052" s="92" t="s">
        <v>71</v>
      </c>
      <c r="E1052" s="92" t="s">
        <v>98</v>
      </c>
      <c r="F1052" s="92" t="s">
        <v>99</v>
      </c>
      <c r="G1052" s="92" t="s">
        <v>200</v>
      </c>
      <c r="H1052" s="92" t="s">
        <v>153</v>
      </c>
      <c r="I1052" s="93">
        <v>2.0699979300020696E-2</v>
      </c>
    </row>
    <row r="1053" spans="1:9">
      <c r="A1053" s="92" t="s">
        <v>3376</v>
      </c>
      <c r="B1053" s="92" t="s">
        <v>3377</v>
      </c>
      <c r="C1053" s="92" t="s">
        <v>3378</v>
      </c>
      <c r="D1053" s="92" t="s">
        <v>71</v>
      </c>
      <c r="E1053" s="92" t="s">
        <v>84</v>
      </c>
      <c r="F1053" s="92" t="s">
        <v>85</v>
      </c>
      <c r="G1053" s="92" t="s">
        <v>329</v>
      </c>
      <c r="H1053" s="92" t="s">
        <v>166</v>
      </c>
      <c r="I1053" s="93">
        <v>2.0699979300020696E-2</v>
      </c>
    </row>
    <row r="1054" spans="1:9">
      <c r="A1054" s="92" t="s">
        <v>3379</v>
      </c>
      <c r="B1054" s="92" t="s">
        <v>3380</v>
      </c>
      <c r="C1054" s="92" t="s">
        <v>3381</v>
      </c>
      <c r="D1054" s="92" t="s">
        <v>94</v>
      </c>
      <c r="E1054" s="92" t="s">
        <v>317</v>
      </c>
      <c r="F1054" s="92" t="s">
        <v>317</v>
      </c>
      <c r="G1054" s="92" t="s">
        <v>59</v>
      </c>
      <c r="H1054" s="92" t="s">
        <v>60</v>
      </c>
      <c r="I1054" s="93">
        <v>2.0699979300020696E-2</v>
      </c>
    </row>
    <row r="1055" spans="1:9">
      <c r="A1055" s="92" t="s">
        <v>3382</v>
      </c>
      <c r="B1055" s="92" t="s">
        <v>3383</v>
      </c>
      <c r="C1055" s="92" t="s">
        <v>3384</v>
      </c>
      <c r="D1055" s="92" t="s">
        <v>64</v>
      </c>
      <c r="E1055" s="92" t="s">
        <v>64</v>
      </c>
      <c r="F1055" s="92" t="s">
        <v>223</v>
      </c>
      <c r="G1055" s="92" t="s">
        <v>120</v>
      </c>
      <c r="H1055" s="92" t="s">
        <v>121</v>
      </c>
      <c r="I1055" s="93">
        <v>2.0599979400020597E-2</v>
      </c>
    </row>
    <row r="1056" spans="1:9">
      <c r="A1056" s="92" t="s">
        <v>3385</v>
      </c>
      <c r="B1056" s="92" t="s">
        <v>3386</v>
      </c>
      <c r="C1056" s="92" t="s">
        <v>3387</v>
      </c>
      <c r="D1056" s="92" t="s">
        <v>88</v>
      </c>
      <c r="E1056" s="92" t="s">
        <v>109</v>
      </c>
      <c r="F1056" s="92" t="s">
        <v>110</v>
      </c>
      <c r="G1056" s="92" t="s">
        <v>59</v>
      </c>
      <c r="H1056" s="92" t="s">
        <v>60</v>
      </c>
      <c r="I1056" s="93">
        <v>2.0599979400020597E-2</v>
      </c>
    </row>
    <row r="1057" spans="1:9">
      <c r="A1057" s="92" t="s">
        <v>3388</v>
      </c>
      <c r="B1057" s="92" t="s">
        <v>3389</v>
      </c>
      <c r="C1057" s="92" t="s">
        <v>3390</v>
      </c>
      <c r="D1057" s="92" t="s">
        <v>76</v>
      </c>
      <c r="E1057" s="92" t="s">
        <v>92</v>
      </c>
      <c r="F1057" s="92" t="s">
        <v>306</v>
      </c>
      <c r="G1057" s="92" t="s">
        <v>185</v>
      </c>
      <c r="H1057" s="92" t="s">
        <v>148</v>
      </c>
      <c r="I1057" s="93">
        <v>2.0599979400020597E-2</v>
      </c>
    </row>
    <row r="1058" spans="1:9">
      <c r="A1058" s="92" t="s">
        <v>3391</v>
      </c>
      <c r="B1058" s="92" t="s">
        <v>3392</v>
      </c>
      <c r="C1058" s="92" t="s">
        <v>3393</v>
      </c>
      <c r="D1058" s="92" t="s">
        <v>56</v>
      </c>
      <c r="E1058" s="92" t="s">
        <v>57</v>
      </c>
      <c r="F1058" s="92" t="s">
        <v>214</v>
      </c>
      <c r="G1058" s="92" t="s">
        <v>180</v>
      </c>
      <c r="H1058" s="92" t="s">
        <v>143</v>
      </c>
      <c r="I1058" s="93">
        <v>2.0499979500020499E-2</v>
      </c>
    </row>
    <row r="1059" spans="1:9">
      <c r="A1059" s="92" t="s">
        <v>3394</v>
      </c>
      <c r="B1059" s="92" t="s">
        <v>3395</v>
      </c>
      <c r="C1059" s="92" t="s">
        <v>3396</v>
      </c>
      <c r="D1059" s="92" t="s">
        <v>94</v>
      </c>
      <c r="E1059" s="92" t="s">
        <v>133</v>
      </c>
      <c r="F1059" s="92" t="s">
        <v>134</v>
      </c>
      <c r="G1059" s="92" t="s">
        <v>171</v>
      </c>
      <c r="H1059" s="92" t="s">
        <v>138</v>
      </c>
      <c r="I1059" s="93">
        <v>2.0499979500020499E-2</v>
      </c>
    </row>
    <row r="1060" spans="1:9">
      <c r="A1060" s="92" t="s">
        <v>3397</v>
      </c>
      <c r="B1060" s="92" t="s">
        <v>3398</v>
      </c>
      <c r="C1060" s="92" t="s">
        <v>3399</v>
      </c>
      <c r="D1060" s="92" t="s">
        <v>94</v>
      </c>
      <c r="E1060" s="92" t="s">
        <v>615</v>
      </c>
      <c r="F1060" s="92" t="s">
        <v>616</v>
      </c>
      <c r="G1060" s="92" t="s">
        <v>200</v>
      </c>
      <c r="H1060" s="92" t="s">
        <v>153</v>
      </c>
      <c r="I1060" s="93">
        <v>2.0499979500020499E-2</v>
      </c>
    </row>
    <row r="1061" spans="1:9">
      <c r="A1061" s="92" t="s">
        <v>3400</v>
      </c>
      <c r="B1061" s="92" t="s">
        <v>3401</v>
      </c>
      <c r="C1061" s="92" t="s">
        <v>3402</v>
      </c>
      <c r="D1061" s="92" t="s">
        <v>56</v>
      </c>
      <c r="E1061" s="92" t="s">
        <v>69</v>
      </c>
      <c r="F1061" s="92" t="s">
        <v>126</v>
      </c>
      <c r="G1061" s="92" t="s">
        <v>59</v>
      </c>
      <c r="H1061" s="92" t="s">
        <v>60</v>
      </c>
      <c r="I1061" s="93">
        <v>2.0499979500020499E-2</v>
      </c>
    </row>
    <row r="1062" spans="1:9">
      <c r="A1062" s="92" t="s">
        <v>3403</v>
      </c>
      <c r="B1062" s="92" t="s">
        <v>3404</v>
      </c>
      <c r="C1062" s="92" t="s">
        <v>3405</v>
      </c>
      <c r="D1062" s="92" t="s">
        <v>111</v>
      </c>
      <c r="E1062" s="92" t="s">
        <v>111</v>
      </c>
      <c r="F1062" s="92" t="s">
        <v>671</v>
      </c>
      <c r="G1062" s="92" t="s">
        <v>282</v>
      </c>
      <c r="H1062" s="92" t="s">
        <v>158</v>
      </c>
      <c r="I1062" s="93">
        <v>2.03999796000204E-2</v>
      </c>
    </row>
    <row r="1063" spans="1:9">
      <c r="A1063" s="92" t="s">
        <v>3406</v>
      </c>
      <c r="B1063" s="92" t="s">
        <v>3407</v>
      </c>
      <c r="C1063" s="92" t="s">
        <v>3408</v>
      </c>
      <c r="D1063" s="92" t="s">
        <v>94</v>
      </c>
      <c r="E1063" s="92" t="s">
        <v>133</v>
      </c>
      <c r="F1063" s="92" t="s">
        <v>134</v>
      </c>
      <c r="G1063" s="92" t="s">
        <v>329</v>
      </c>
      <c r="H1063" s="92" t="s">
        <v>166</v>
      </c>
      <c r="I1063" s="93">
        <v>2.03999796000204E-2</v>
      </c>
    </row>
    <row r="1064" spans="1:9">
      <c r="A1064" s="92" t="s">
        <v>3409</v>
      </c>
      <c r="B1064" s="92" t="s">
        <v>3410</v>
      </c>
      <c r="C1064" s="92" t="s">
        <v>3411</v>
      </c>
      <c r="D1064" s="92" t="s">
        <v>105</v>
      </c>
      <c r="E1064" s="92" t="s">
        <v>297</v>
      </c>
      <c r="F1064" s="92" t="s">
        <v>349</v>
      </c>
      <c r="G1064" s="92" t="s">
        <v>59</v>
      </c>
      <c r="H1064" s="92" t="s">
        <v>60</v>
      </c>
      <c r="I1064" s="93">
        <v>2.03999796000204E-2</v>
      </c>
    </row>
    <row r="1065" spans="1:9">
      <c r="A1065" s="92" t="s">
        <v>3412</v>
      </c>
      <c r="B1065" s="92" t="s">
        <v>3413</v>
      </c>
      <c r="C1065" s="92" t="s">
        <v>3414</v>
      </c>
      <c r="D1065" s="92" t="s">
        <v>100</v>
      </c>
      <c r="E1065" s="92" t="s">
        <v>100</v>
      </c>
      <c r="F1065" s="92" t="s">
        <v>2268</v>
      </c>
      <c r="G1065" s="92" t="s">
        <v>120</v>
      </c>
      <c r="H1065" s="92" t="s">
        <v>121</v>
      </c>
      <c r="I1065" s="93">
        <v>2.03999796000204E-2</v>
      </c>
    </row>
    <row r="1066" spans="1:9">
      <c r="A1066" s="92" t="s">
        <v>3415</v>
      </c>
      <c r="B1066" s="92" t="s">
        <v>3416</v>
      </c>
      <c r="C1066" s="92" t="s">
        <v>3417</v>
      </c>
      <c r="D1066" s="92" t="s">
        <v>71</v>
      </c>
      <c r="E1066" s="92" t="s">
        <v>209</v>
      </c>
      <c r="F1066" s="92" t="s">
        <v>209</v>
      </c>
      <c r="G1066" s="92" t="s">
        <v>120</v>
      </c>
      <c r="H1066" s="92" t="s">
        <v>121</v>
      </c>
      <c r="I1066" s="93">
        <v>2.03999796000204E-2</v>
      </c>
    </row>
    <row r="1067" spans="1:9">
      <c r="A1067" s="92" t="s">
        <v>3418</v>
      </c>
      <c r="B1067" s="92" t="s">
        <v>3419</v>
      </c>
      <c r="C1067" s="92" t="s">
        <v>3420</v>
      </c>
      <c r="D1067" s="92" t="s">
        <v>94</v>
      </c>
      <c r="E1067" s="92" t="s">
        <v>118</v>
      </c>
      <c r="F1067" s="92" t="s">
        <v>119</v>
      </c>
      <c r="G1067" s="92" t="s">
        <v>382</v>
      </c>
      <c r="H1067" s="92" t="s">
        <v>210</v>
      </c>
      <c r="I1067" s="93">
        <v>2.03999796000204E-2</v>
      </c>
    </row>
    <row r="1068" spans="1:9">
      <c r="A1068" s="92" t="s">
        <v>3421</v>
      </c>
      <c r="B1068" s="92" t="s">
        <v>3422</v>
      </c>
      <c r="C1068" s="92" t="s">
        <v>3423</v>
      </c>
      <c r="D1068" s="92" t="s">
        <v>71</v>
      </c>
      <c r="E1068" s="92" t="s">
        <v>84</v>
      </c>
      <c r="F1068" s="92" t="s">
        <v>85</v>
      </c>
      <c r="G1068" s="92" t="s">
        <v>333</v>
      </c>
      <c r="H1068" s="92" t="s">
        <v>172</v>
      </c>
      <c r="I1068" s="93">
        <v>2.03999796000204E-2</v>
      </c>
    </row>
    <row r="1069" spans="1:9">
      <c r="A1069" s="92" t="s">
        <v>3424</v>
      </c>
      <c r="B1069" s="92" t="s">
        <v>3425</v>
      </c>
      <c r="C1069" s="92" t="s">
        <v>3426</v>
      </c>
      <c r="D1069" s="92" t="s">
        <v>76</v>
      </c>
      <c r="E1069" s="92" t="s">
        <v>1463</v>
      </c>
      <c r="F1069" s="92" t="s">
        <v>1464</v>
      </c>
      <c r="G1069" s="92" t="s">
        <v>200</v>
      </c>
      <c r="H1069" s="92" t="s">
        <v>153</v>
      </c>
      <c r="I1069" s="93">
        <v>2.0299979700020294E-2</v>
      </c>
    </row>
    <row r="1070" spans="1:9">
      <c r="A1070" s="92" t="s">
        <v>3427</v>
      </c>
      <c r="B1070" s="92" t="s">
        <v>3428</v>
      </c>
      <c r="C1070" s="92" t="s">
        <v>3429</v>
      </c>
      <c r="D1070" s="92" t="s">
        <v>111</v>
      </c>
      <c r="E1070" s="92" t="s">
        <v>111</v>
      </c>
      <c r="F1070" s="92" t="s">
        <v>2383</v>
      </c>
      <c r="G1070" s="92" t="s">
        <v>424</v>
      </c>
      <c r="H1070" s="92" t="s">
        <v>242</v>
      </c>
      <c r="I1070" s="93">
        <v>2.0299979700020294E-2</v>
      </c>
    </row>
    <row r="1071" spans="1:9">
      <c r="A1071" s="92" t="s">
        <v>3430</v>
      </c>
      <c r="B1071" s="92" t="s">
        <v>3431</v>
      </c>
      <c r="C1071" s="92" t="s">
        <v>3432</v>
      </c>
      <c r="D1071" s="92" t="s">
        <v>100</v>
      </c>
      <c r="E1071" s="92" t="s">
        <v>100</v>
      </c>
      <c r="F1071" s="92" t="s">
        <v>170</v>
      </c>
      <c r="G1071" s="92" t="s">
        <v>282</v>
      </c>
      <c r="H1071" s="92" t="s">
        <v>158</v>
      </c>
      <c r="I1071" s="93">
        <v>2.0299979700020294E-2</v>
      </c>
    </row>
    <row r="1072" spans="1:9">
      <c r="A1072" s="92" t="s">
        <v>3433</v>
      </c>
      <c r="B1072" s="92" t="s">
        <v>3434</v>
      </c>
      <c r="C1072" s="92" t="s">
        <v>3435</v>
      </c>
      <c r="D1072" s="92" t="s">
        <v>71</v>
      </c>
      <c r="E1072" s="92" t="s">
        <v>84</v>
      </c>
      <c r="F1072" s="92" t="s">
        <v>85</v>
      </c>
      <c r="G1072" s="92" t="s">
        <v>408</v>
      </c>
      <c r="H1072" s="92" t="s">
        <v>228</v>
      </c>
      <c r="I1072" s="93">
        <v>2.0299979700020294E-2</v>
      </c>
    </row>
    <row r="1073" spans="1:9">
      <c r="A1073" s="92" t="s">
        <v>3436</v>
      </c>
      <c r="B1073" s="92" t="s">
        <v>3437</v>
      </c>
      <c r="C1073" s="92" t="s">
        <v>3438</v>
      </c>
      <c r="D1073" s="92" t="s">
        <v>76</v>
      </c>
      <c r="E1073" s="92" t="s">
        <v>92</v>
      </c>
      <c r="F1073" s="92" t="s">
        <v>306</v>
      </c>
      <c r="G1073" s="92" t="s">
        <v>390</v>
      </c>
      <c r="H1073" s="92" t="s">
        <v>143</v>
      </c>
      <c r="I1073" s="93">
        <v>2.0299979700020294E-2</v>
      </c>
    </row>
    <row r="1074" spans="1:9">
      <c r="A1074" s="92" t="s">
        <v>3439</v>
      </c>
      <c r="B1074" s="92" t="s">
        <v>3440</v>
      </c>
      <c r="C1074" s="92" t="s">
        <v>3441</v>
      </c>
      <c r="D1074" s="92" t="s">
        <v>88</v>
      </c>
      <c r="E1074" s="92" t="s">
        <v>406</v>
      </c>
      <c r="F1074" s="92" t="s">
        <v>602</v>
      </c>
      <c r="G1074" s="92" t="s">
        <v>59</v>
      </c>
      <c r="H1074" s="92" t="s">
        <v>60</v>
      </c>
      <c r="I1074" s="93">
        <v>2.0199979800020196E-2</v>
      </c>
    </row>
    <row r="1075" spans="1:9">
      <c r="A1075" s="92" t="s">
        <v>3442</v>
      </c>
      <c r="B1075" s="92" t="s">
        <v>3443</v>
      </c>
      <c r="C1075" s="92" t="s">
        <v>3444</v>
      </c>
      <c r="D1075" s="92" t="s">
        <v>88</v>
      </c>
      <c r="E1075" s="92" t="s">
        <v>406</v>
      </c>
      <c r="F1075" s="92" t="s">
        <v>602</v>
      </c>
      <c r="G1075" s="92" t="s">
        <v>366</v>
      </c>
      <c r="H1075" s="92" t="s">
        <v>194</v>
      </c>
      <c r="I1075" s="93">
        <v>2.0199979800020196E-2</v>
      </c>
    </row>
    <row r="1076" spans="1:9">
      <c r="A1076" s="92" t="s">
        <v>3445</v>
      </c>
      <c r="B1076" s="92" t="s">
        <v>3446</v>
      </c>
      <c r="C1076" s="92" t="s">
        <v>3447</v>
      </c>
      <c r="D1076" s="92" t="s">
        <v>94</v>
      </c>
      <c r="E1076" s="92" t="s">
        <v>118</v>
      </c>
      <c r="F1076" s="92" t="s">
        <v>119</v>
      </c>
      <c r="G1076" s="92" t="s">
        <v>412</v>
      </c>
      <c r="H1076" s="92" t="s">
        <v>234</v>
      </c>
      <c r="I1076" s="93">
        <v>2.0199979800020196E-2</v>
      </c>
    </row>
    <row r="1077" spans="1:9">
      <c r="A1077" s="92" t="s">
        <v>3448</v>
      </c>
      <c r="B1077" s="92" t="s">
        <v>3449</v>
      </c>
      <c r="C1077" s="92" t="s">
        <v>3450</v>
      </c>
      <c r="D1077" s="92" t="s">
        <v>111</v>
      </c>
      <c r="E1077" s="92" t="s">
        <v>111</v>
      </c>
      <c r="F1077" s="92" t="s">
        <v>571</v>
      </c>
      <c r="G1077" s="92" t="s">
        <v>185</v>
      </c>
      <c r="H1077" s="92" t="s">
        <v>148</v>
      </c>
      <c r="I1077" s="93">
        <v>2.0199979800020196E-2</v>
      </c>
    </row>
    <row r="1078" spans="1:9">
      <c r="A1078" s="92" t="s">
        <v>3451</v>
      </c>
      <c r="B1078" s="92" t="s">
        <v>3452</v>
      </c>
      <c r="C1078" s="92" t="s">
        <v>3453</v>
      </c>
      <c r="D1078" s="92" t="s">
        <v>100</v>
      </c>
      <c r="E1078" s="92" t="s">
        <v>100</v>
      </c>
      <c r="F1078" s="92" t="s">
        <v>287</v>
      </c>
      <c r="G1078" s="92" t="s">
        <v>424</v>
      </c>
      <c r="H1078" s="92" t="s">
        <v>242</v>
      </c>
      <c r="I1078" s="93">
        <v>2.0199979800020196E-2</v>
      </c>
    </row>
    <row r="1079" spans="1:9">
      <c r="A1079" s="92" t="s">
        <v>3454</v>
      </c>
      <c r="B1079" s="92" t="s">
        <v>3455</v>
      </c>
      <c r="C1079" s="92" t="s">
        <v>3456</v>
      </c>
      <c r="D1079" s="92" t="s">
        <v>71</v>
      </c>
      <c r="E1079" s="92" t="s">
        <v>84</v>
      </c>
      <c r="F1079" s="92" t="s">
        <v>85</v>
      </c>
      <c r="G1079" s="92" t="s">
        <v>59</v>
      </c>
      <c r="H1079" s="92" t="s">
        <v>60</v>
      </c>
      <c r="I1079" s="93">
        <v>2.0199979800020196E-2</v>
      </c>
    </row>
    <row r="1080" spans="1:9">
      <c r="A1080" s="92" t="s">
        <v>3457</v>
      </c>
      <c r="B1080" s="92" t="s">
        <v>3458</v>
      </c>
      <c r="C1080" s="92" t="s">
        <v>3459</v>
      </c>
      <c r="D1080" s="92" t="s">
        <v>100</v>
      </c>
      <c r="E1080" s="92" t="s">
        <v>100</v>
      </c>
      <c r="F1080" s="92" t="s">
        <v>1417</v>
      </c>
      <c r="G1080" s="92" t="s">
        <v>59</v>
      </c>
      <c r="H1080" s="92" t="s">
        <v>60</v>
      </c>
      <c r="I1080" s="93">
        <v>2.0199979800020196E-2</v>
      </c>
    </row>
    <row r="1081" spans="1:9">
      <c r="A1081" s="92" t="s">
        <v>3460</v>
      </c>
      <c r="B1081" s="92" t="s">
        <v>3461</v>
      </c>
      <c r="C1081" s="92" t="s">
        <v>3462</v>
      </c>
      <c r="D1081" s="92" t="s">
        <v>105</v>
      </c>
      <c r="E1081" s="92" t="s">
        <v>557</v>
      </c>
      <c r="F1081" s="92" t="s">
        <v>1082</v>
      </c>
      <c r="G1081" s="92" t="s">
        <v>59</v>
      </c>
      <c r="H1081" s="92" t="s">
        <v>60</v>
      </c>
      <c r="I1081" s="93">
        <v>2.0199979800020196E-2</v>
      </c>
    </row>
    <row r="1082" spans="1:9">
      <c r="A1082" s="92" t="s">
        <v>3463</v>
      </c>
      <c r="B1082" s="92" t="s">
        <v>3464</v>
      </c>
      <c r="C1082" s="92" t="s">
        <v>3465</v>
      </c>
      <c r="D1082" s="92" t="s">
        <v>100</v>
      </c>
      <c r="E1082" s="92" t="s">
        <v>100</v>
      </c>
      <c r="F1082" s="92" t="s">
        <v>170</v>
      </c>
      <c r="G1082" s="92" t="s">
        <v>120</v>
      </c>
      <c r="H1082" s="92" t="s">
        <v>121</v>
      </c>
      <c r="I1082" s="93">
        <v>2.0099979900020097E-2</v>
      </c>
    </row>
    <row r="1083" spans="1:9">
      <c r="A1083" s="92" t="s">
        <v>3466</v>
      </c>
      <c r="B1083" s="92" t="s">
        <v>3467</v>
      </c>
      <c r="C1083" s="92" t="s">
        <v>3468</v>
      </c>
      <c r="D1083" s="92" t="s">
        <v>100</v>
      </c>
      <c r="E1083" s="92" t="s">
        <v>100</v>
      </c>
      <c r="F1083" s="92" t="s">
        <v>287</v>
      </c>
      <c r="G1083" s="92" t="s">
        <v>171</v>
      </c>
      <c r="H1083" s="92" t="s">
        <v>138</v>
      </c>
      <c r="I1083" s="93">
        <v>2.0099979900020097E-2</v>
      </c>
    </row>
    <row r="1084" spans="1:9">
      <c r="A1084" s="92" t="s">
        <v>3469</v>
      </c>
      <c r="B1084" s="92" t="s">
        <v>3470</v>
      </c>
      <c r="C1084" s="92" t="s">
        <v>3471</v>
      </c>
      <c r="D1084" s="92" t="s">
        <v>76</v>
      </c>
      <c r="E1084" s="92" t="s">
        <v>92</v>
      </c>
      <c r="F1084" s="92" t="s">
        <v>1009</v>
      </c>
      <c r="G1084" s="92" t="s">
        <v>282</v>
      </c>
      <c r="H1084" s="92" t="s">
        <v>158</v>
      </c>
      <c r="I1084" s="93">
        <v>2.0099979900020097E-2</v>
      </c>
    </row>
    <row r="1085" spans="1:9">
      <c r="A1085" s="92" t="s">
        <v>3472</v>
      </c>
      <c r="B1085" s="92" t="s">
        <v>3473</v>
      </c>
      <c r="C1085" s="92" t="s">
        <v>3474</v>
      </c>
      <c r="D1085" s="92" t="s">
        <v>71</v>
      </c>
      <c r="E1085" s="92" t="s">
        <v>84</v>
      </c>
      <c r="F1085" s="92" t="s">
        <v>142</v>
      </c>
      <c r="G1085" s="92" t="s">
        <v>341</v>
      </c>
      <c r="H1085" s="92" t="s">
        <v>181</v>
      </c>
      <c r="I1085" s="93">
        <v>2.0099979900020097E-2</v>
      </c>
    </row>
    <row r="1086" spans="1:9">
      <c r="A1086" s="92" t="s">
        <v>3475</v>
      </c>
      <c r="B1086" s="92" t="s">
        <v>3476</v>
      </c>
      <c r="C1086" s="92" t="s">
        <v>3477</v>
      </c>
      <c r="D1086" s="92" t="s">
        <v>80</v>
      </c>
      <c r="E1086" s="92" t="s">
        <v>80</v>
      </c>
      <c r="F1086" s="92" t="s">
        <v>104</v>
      </c>
      <c r="G1086" s="92" t="s">
        <v>345</v>
      </c>
      <c r="H1086" s="92" t="s">
        <v>143</v>
      </c>
      <c r="I1086" s="93">
        <v>2.0099979900020097E-2</v>
      </c>
    </row>
    <row r="1087" spans="1:9">
      <c r="A1087" s="92" t="s">
        <v>3478</v>
      </c>
      <c r="B1087" s="92" t="s">
        <v>3479</v>
      </c>
      <c r="C1087" s="92" t="s">
        <v>3480</v>
      </c>
      <c r="D1087" s="92" t="s">
        <v>100</v>
      </c>
      <c r="E1087" s="92" t="s">
        <v>100</v>
      </c>
      <c r="F1087" s="92" t="s">
        <v>170</v>
      </c>
      <c r="G1087" s="92" t="s">
        <v>282</v>
      </c>
      <c r="H1087" s="92" t="s">
        <v>158</v>
      </c>
      <c r="I1087" s="93">
        <v>1.9999980000019998E-2</v>
      </c>
    </row>
    <row r="1088" spans="1:9">
      <c r="A1088" s="92" t="s">
        <v>3481</v>
      </c>
      <c r="B1088" s="92" t="s">
        <v>3482</v>
      </c>
      <c r="C1088" s="92" t="s">
        <v>3483</v>
      </c>
      <c r="D1088" s="92" t="s">
        <v>111</v>
      </c>
      <c r="E1088" s="92" t="s">
        <v>111</v>
      </c>
      <c r="F1088" s="92" t="s">
        <v>571</v>
      </c>
      <c r="G1088" s="92" t="s">
        <v>408</v>
      </c>
      <c r="H1088" s="92" t="s">
        <v>228</v>
      </c>
      <c r="I1088" s="93">
        <v>1.9999980000019998E-2</v>
      </c>
    </row>
    <row r="1089" spans="1:9">
      <c r="A1089" s="92" t="s">
        <v>3484</v>
      </c>
      <c r="B1089" s="92" t="s">
        <v>3485</v>
      </c>
      <c r="C1089" s="92" t="s">
        <v>3486</v>
      </c>
      <c r="D1089" s="92" t="s">
        <v>100</v>
      </c>
      <c r="E1089" s="92" t="s">
        <v>100</v>
      </c>
      <c r="F1089" s="92" t="s">
        <v>170</v>
      </c>
      <c r="G1089" s="92" t="s">
        <v>185</v>
      </c>
      <c r="H1089" s="92" t="s">
        <v>148</v>
      </c>
      <c r="I1089" s="93">
        <v>1.98999801000199E-2</v>
      </c>
    </row>
    <row r="1090" spans="1:9">
      <c r="A1090" s="92" t="s">
        <v>3487</v>
      </c>
      <c r="B1090" s="92" t="s">
        <v>3488</v>
      </c>
      <c r="C1090" s="92" t="s">
        <v>3489</v>
      </c>
      <c r="D1090" s="92" t="s">
        <v>76</v>
      </c>
      <c r="E1090" s="92" t="s">
        <v>1463</v>
      </c>
      <c r="F1090" s="92" t="s">
        <v>1464</v>
      </c>
      <c r="G1090" s="92" t="s">
        <v>59</v>
      </c>
      <c r="H1090" s="92" t="s">
        <v>60</v>
      </c>
      <c r="I1090" s="93">
        <v>1.98999801000199E-2</v>
      </c>
    </row>
    <row r="1091" spans="1:9">
      <c r="A1091" s="92" t="s">
        <v>3490</v>
      </c>
      <c r="B1091" s="92" t="s">
        <v>3491</v>
      </c>
      <c r="C1091" s="92" t="s">
        <v>3492</v>
      </c>
      <c r="D1091" s="92" t="s">
        <v>105</v>
      </c>
      <c r="E1091" s="92" t="s">
        <v>302</v>
      </c>
      <c r="F1091" s="92" t="s">
        <v>302</v>
      </c>
      <c r="G1091" s="92" t="s">
        <v>59</v>
      </c>
      <c r="H1091" s="92" t="s">
        <v>60</v>
      </c>
      <c r="I1091" s="93">
        <v>1.98999801000199E-2</v>
      </c>
    </row>
    <row r="1092" spans="1:9">
      <c r="A1092" s="92" t="s">
        <v>3493</v>
      </c>
      <c r="B1092" s="92" t="s">
        <v>3494</v>
      </c>
      <c r="C1092" s="92" t="s">
        <v>3495</v>
      </c>
      <c r="D1092" s="92" t="s">
        <v>94</v>
      </c>
      <c r="E1092" s="92" t="s">
        <v>118</v>
      </c>
      <c r="F1092" s="92" t="s">
        <v>1553</v>
      </c>
      <c r="G1092" s="92" t="s">
        <v>59</v>
      </c>
      <c r="H1092" s="92" t="s">
        <v>60</v>
      </c>
      <c r="I1092" s="93">
        <v>1.98999801000199E-2</v>
      </c>
    </row>
    <row r="1093" spans="1:9">
      <c r="A1093" s="92" t="s">
        <v>3496</v>
      </c>
      <c r="B1093" s="92" t="s">
        <v>3497</v>
      </c>
      <c r="C1093" s="92" t="s">
        <v>3498</v>
      </c>
      <c r="D1093" s="92" t="s">
        <v>105</v>
      </c>
      <c r="E1093" s="92" t="s">
        <v>302</v>
      </c>
      <c r="F1093" s="92" t="s">
        <v>302</v>
      </c>
      <c r="G1093" s="92" t="s">
        <v>200</v>
      </c>
      <c r="H1093" s="92" t="s">
        <v>153</v>
      </c>
      <c r="I1093" s="93">
        <v>1.9799980200019798E-2</v>
      </c>
    </row>
    <row r="1094" spans="1:9">
      <c r="A1094" s="92" t="s">
        <v>3499</v>
      </c>
      <c r="B1094" s="92" t="s">
        <v>3500</v>
      </c>
      <c r="C1094" s="92" t="s">
        <v>3501</v>
      </c>
      <c r="D1094" s="92" t="s">
        <v>71</v>
      </c>
      <c r="E1094" s="92" t="s">
        <v>84</v>
      </c>
      <c r="F1094" s="92" t="s">
        <v>85</v>
      </c>
      <c r="G1094" s="92" t="s">
        <v>378</v>
      </c>
      <c r="H1094" s="92" t="s">
        <v>205</v>
      </c>
      <c r="I1094" s="93">
        <v>1.9799980200019798E-2</v>
      </c>
    </row>
    <row r="1095" spans="1:9">
      <c r="A1095" s="92" t="s">
        <v>3502</v>
      </c>
      <c r="B1095" s="92" t="s">
        <v>3503</v>
      </c>
      <c r="C1095" s="92" t="s">
        <v>3504</v>
      </c>
      <c r="D1095" s="92" t="s">
        <v>105</v>
      </c>
      <c r="E1095" s="92" t="s">
        <v>302</v>
      </c>
      <c r="F1095" s="92" t="s">
        <v>302</v>
      </c>
      <c r="G1095" s="92" t="s">
        <v>350</v>
      </c>
      <c r="H1095" s="92" t="s">
        <v>143</v>
      </c>
      <c r="I1095" s="93">
        <v>1.9799980200019798E-2</v>
      </c>
    </row>
    <row r="1096" spans="1:9">
      <c r="A1096" s="92" t="s">
        <v>3505</v>
      </c>
      <c r="B1096" s="92" t="s">
        <v>3506</v>
      </c>
      <c r="C1096" s="92" t="s">
        <v>3507</v>
      </c>
      <c r="D1096" s="92" t="s">
        <v>71</v>
      </c>
      <c r="E1096" s="92" t="s">
        <v>209</v>
      </c>
      <c r="F1096" s="92" t="s">
        <v>209</v>
      </c>
      <c r="G1096" s="92" t="s">
        <v>354</v>
      </c>
      <c r="H1096" s="92" t="s">
        <v>143</v>
      </c>
      <c r="I1096" s="93">
        <v>1.9699980300019695E-2</v>
      </c>
    </row>
    <row r="1097" spans="1:9">
      <c r="A1097" s="92" t="s">
        <v>3508</v>
      </c>
      <c r="B1097" s="92" t="s">
        <v>3509</v>
      </c>
      <c r="C1097" s="92" t="s">
        <v>3510</v>
      </c>
      <c r="D1097" s="92" t="s">
        <v>105</v>
      </c>
      <c r="E1097" s="92" t="s">
        <v>302</v>
      </c>
      <c r="F1097" s="92" t="s">
        <v>302</v>
      </c>
      <c r="G1097" s="92" t="s">
        <v>59</v>
      </c>
      <c r="H1097" s="92" t="s">
        <v>60</v>
      </c>
      <c r="I1097" s="93">
        <v>1.9699980300019695E-2</v>
      </c>
    </row>
    <row r="1098" spans="1:9">
      <c r="A1098" s="92" t="s">
        <v>3511</v>
      </c>
      <c r="B1098" s="92" t="s">
        <v>3512</v>
      </c>
      <c r="C1098" s="92" t="s">
        <v>3513</v>
      </c>
      <c r="D1098" s="92" t="s">
        <v>100</v>
      </c>
      <c r="E1098" s="92" t="s">
        <v>100</v>
      </c>
      <c r="F1098" s="92" t="s">
        <v>170</v>
      </c>
      <c r="G1098" s="92" t="s">
        <v>370</v>
      </c>
      <c r="H1098" s="92" t="s">
        <v>201</v>
      </c>
      <c r="I1098" s="93">
        <v>1.9699980300019695E-2</v>
      </c>
    </row>
    <row r="1099" spans="1:9">
      <c r="A1099" s="92" t="s">
        <v>3514</v>
      </c>
      <c r="B1099" s="92" t="s">
        <v>3515</v>
      </c>
      <c r="C1099" s="92" t="s">
        <v>3516</v>
      </c>
      <c r="D1099" s="92" t="s">
        <v>76</v>
      </c>
      <c r="E1099" s="92" t="s">
        <v>92</v>
      </c>
      <c r="F1099" s="92" t="s">
        <v>313</v>
      </c>
      <c r="G1099" s="92" t="s">
        <v>180</v>
      </c>
      <c r="H1099" s="92" t="s">
        <v>143</v>
      </c>
      <c r="I1099" s="93">
        <v>1.9699980300019695E-2</v>
      </c>
    </row>
    <row r="1100" spans="1:9">
      <c r="A1100" s="92" t="s">
        <v>3517</v>
      </c>
      <c r="B1100" s="92" t="s">
        <v>3518</v>
      </c>
      <c r="C1100" s="92" t="s">
        <v>3519</v>
      </c>
      <c r="D1100" s="92" t="s">
        <v>105</v>
      </c>
      <c r="E1100" s="92" t="s">
        <v>198</v>
      </c>
      <c r="F1100" s="92" t="s">
        <v>1050</v>
      </c>
      <c r="G1100" s="92" t="s">
        <v>200</v>
      </c>
      <c r="H1100" s="92" t="s">
        <v>153</v>
      </c>
      <c r="I1100" s="93">
        <v>1.9699980300019695E-2</v>
      </c>
    </row>
    <row r="1101" spans="1:9">
      <c r="A1101" s="92" t="s">
        <v>3520</v>
      </c>
      <c r="B1101" s="92" t="s">
        <v>3521</v>
      </c>
      <c r="C1101" s="92" t="s">
        <v>3522</v>
      </c>
      <c r="D1101" s="92" t="s">
        <v>100</v>
      </c>
      <c r="E1101" s="92" t="s">
        <v>100</v>
      </c>
      <c r="F1101" s="92" t="s">
        <v>2268</v>
      </c>
      <c r="G1101" s="92" t="s">
        <v>59</v>
      </c>
      <c r="H1101" s="92" t="s">
        <v>60</v>
      </c>
      <c r="I1101" s="93">
        <v>1.9599980400019597E-2</v>
      </c>
    </row>
    <row r="1102" spans="1:9">
      <c r="A1102" s="92" t="s">
        <v>3523</v>
      </c>
      <c r="B1102" s="92" t="s">
        <v>3524</v>
      </c>
      <c r="C1102" s="92" t="s">
        <v>3525</v>
      </c>
      <c r="D1102" s="92" t="s">
        <v>111</v>
      </c>
      <c r="E1102" s="92" t="s">
        <v>111</v>
      </c>
      <c r="F1102" s="92" t="s">
        <v>571</v>
      </c>
      <c r="G1102" s="92" t="s">
        <v>443</v>
      </c>
      <c r="H1102" s="92" t="s">
        <v>143</v>
      </c>
      <c r="I1102" s="93">
        <v>1.9599980400019597E-2</v>
      </c>
    </row>
    <row r="1103" spans="1:9">
      <c r="A1103" s="92" t="s">
        <v>3526</v>
      </c>
      <c r="B1103" s="92" t="s">
        <v>3527</v>
      </c>
      <c r="C1103" s="92" t="s">
        <v>3528</v>
      </c>
      <c r="D1103" s="92" t="s">
        <v>76</v>
      </c>
      <c r="E1103" s="92" t="s">
        <v>92</v>
      </c>
      <c r="F1103" s="92" t="s">
        <v>1203</v>
      </c>
      <c r="G1103" s="92" t="s">
        <v>200</v>
      </c>
      <c r="H1103" s="92" t="s">
        <v>153</v>
      </c>
      <c r="I1103" s="93">
        <v>1.9599980400019597E-2</v>
      </c>
    </row>
    <row r="1104" spans="1:9">
      <c r="A1104" s="92" t="s">
        <v>3529</v>
      </c>
      <c r="B1104" s="92" t="s">
        <v>3530</v>
      </c>
      <c r="C1104" s="92" t="s">
        <v>3531</v>
      </c>
      <c r="D1104" s="92" t="s">
        <v>76</v>
      </c>
      <c r="E1104" s="92" t="s">
        <v>1463</v>
      </c>
      <c r="F1104" s="92" t="s">
        <v>1510</v>
      </c>
      <c r="G1104" s="92" t="s">
        <v>59</v>
      </c>
      <c r="H1104" s="92" t="s">
        <v>60</v>
      </c>
      <c r="I1104" s="93">
        <v>1.9499980500019498E-2</v>
      </c>
    </row>
    <row r="1105" spans="1:9">
      <c r="A1105" s="92" t="s">
        <v>3532</v>
      </c>
      <c r="B1105" s="92" t="s">
        <v>3533</v>
      </c>
      <c r="C1105" s="92" t="s">
        <v>3534</v>
      </c>
      <c r="D1105" s="92" t="s">
        <v>76</v>
      </c>
      <c r="E1105" s="92" t="s">
        <v>92</v>
      </c>
      <c r="F1105" s="92" t="s">
        <v>1009</v>
      </c>
      <c r="G1105" s="92" t="s">
        <v>382</v>
      </c>
      <c r="H1105" s="92" t="s">
        <v>210</v>
      </c>
      <c r="I1105" s="93">
        <v>1.9399980600019399E-2</v>
      </c>
    </row>
    <row r="1106" spans="1:9">
      <c r="A1106" s="92" t="s">
        <v>3535</v>
      </c>
      <c r="B1106" s="92" t="s">
        <v>3536</v>
      </c>
      <c r="C1106" s="92" t="s">
        <v>3537</v>
      </c>
      <c r="D1106" s="92" t="s">
        <v>64</v>
      </c>
      <c r="E1106" s="92" t="s">
        <v>64</v>
      </c>
      <c r="F1106" s="92" t="s">
        <v>65</v>
      </c>
      <c r="G1106" s="92" t="s">
        <v>282</v>
      </c>
      <c r="H1106" s="92" t="s">
        <v>158</v>
      </c>
      <c r="I1106" s="93">
        <v>1.9399980600019399E-2</v>
      </c>
    </row>
    <row r="1107" spans="1:9">
      <c r="A1107" s="92" t="s">
        <v>3538</v>
      </c>
      <c r="B1107" s="92" t="s">
        <v>3539</v>
      </c>
      <c r="C1107" s="92" t="s">
        <v>3540</v>
      </c>
      <c r="D1107" s="92" t="s">
        <v>105</v>
      </c>
      <c r="E1107" s="92" t="s">
        <v>557</v>
      </c>
      <c r="F1107" s="92" t="s">
        <v>1082</v>
      </c>
      <c r="G1107" s="92" t="s">
        <v>59</v>
      </c>
      <c r="H1107" s="92" t="s">
        <v>60</v>
      </c>
      <c r="I1107" s="93">
        <v>1.9299980700019297E-2</v>
      </c>
    </row>
    <row r="1108" spans="1:9">
      <c r="A1108" s="92" t="s">
        <v>3541</v>
      </c>
      <c r="B1108" s="92" t="s">
        <v>3542</v>
      </c>
      <c r="C1108" s="92" t="s">
        <v>3543</v>
      </c>
      <c r="D1108" s="92" t="s">
        <v>111</v>
      </c>
      <c r="E1108" s="92" t="s">
        <v>111</v>
      </c>
      <c r="F1108" s="92" t="s">
        <v>671</v>
      </c>
      <c r="G1108" s="92" t="s">
        <v>59</v>
      </c>
      <c r="H1108" s="92" t="s">
        <v>60</v>
      </c>
      <c r="I1108" s="93">
        <v>1.9299980700019297E-2</v>
      </c>
    </row>
    <row r="1109" spans="1:9">
      <c r="A1109" s="92" t="s">
        <v>3544</v>
      </c>
      <c r="B1109" s="92" t="s">
        <v>3545</v>
      </c>
      <c r="C1109" s="92" t="s">
        <v>3546</v>
      </c>
      <c r="D1109" s="92" t="s">
        <v>88</v>
      </c>
      <c r="E1109" s="92" t="s">
        <v>406</v>
      </c>
      <c r="F1109" s="92" t="s">
        <v>602</v>
      </c>
      <c r="G1109" s="92" t="s">
        <v>86</v>
      </c>
      <c r="H1109" s="92" t="s">
        <v>87</v>
      </c>
      <c r="I1109" s="93">
        <v>1.9299980700019297E-2</v>
      </c>
    </row>
    <row r="1110" spans="1:9">
      <c r="A1110" s="92" t="s">
        <v>3547</v>
      </c>
      <c r="B1110" s="92" t="s">
        <v>3548</v>
      </c>
      <c r="C1110" s="92" t="s">
        <v>3549</v>
      </c>
      <c r="D1110" s="92" t="s">
        <v>100</v>
      </c>
      <c r="E1110" s="92" t="s">
        <v>100</v>
      </c>
      <c r="F1110" s="92" t="s">
        <v>170</v>
      </c>
      <c r="G1110" s="92" t="s">
        <v>416</v>
      </c>
      <c r="H1110" s="92" t="s">
        <v>60</v>
      </c>
      <c r="I1110" s="93">
        <v>1.9299980700019297E-2</v>
      </c>
    </row>
    <row r="1111" spans="1:9">
      <c r="A1111" s="92" t="s">
        <v>3550</v>
      </c>
      <c r="B1111" s="92" t="s">
        <v>3551</v>
      </c>
      <c r="C1111" s="92" t="s">
        <v>3552</v>
      </c>
      <c r="D1111" s="92" t="s">
        <v>76</v>
      </c>
      <c r="E1111" s="92" t="s">
        <v>441</v>
      </c>
      <c r="F1111" s="92" t="s">
        <v>488</v>
      </c>
      <c r="G1111" s="92" t="s">
        <v>200</v>
      </c>
      <c r="H1111" s="92" t="s">
        <v>153</v>
      </c>
      <c r="I1111" s="93">
        <v>1.9299980700019297E-2</v>
      </c>
    </row>
    <row r="1112" spans="1:9">
      <c r="A1112" s="92" t="s">
        <v>3553</v>
      </c>
      <c r="B1112" s="92" t="s">
        <v>3554</v>
      </c>
      <c r="C1112" s="92" t="s">
        <v>3555</v>
      </c>
      <c r="D1112" s="92" t="s">
        <v>88</v>
      </c>
      <c r="E1112" s="92" t="s">
        <v>406</v>
      </c>
      <c r="F1112" s="92" t="s">
        <v>602</v>
      </c>
      <c r="G1112" s="92" t="s">
        <v>59</v>
      </c>
      <c r="H1112" s="92" t="s">
        <v>60</v>
      </c>
      <c r="I1112" s="93">
        <v>1.9199980800019195E-2</v>
      </c>
    </row>
    <row r="1113" spans="1:9">
      <c r="A1113" s="92" t="s">
        <v>3556</v>
      </c>
      <c r="B1113" s="92" t="s">
        <v>3557</v>
      </c>
      <c r="C1113" s="92" t="s">
        <v>3558</v>
      </c>
      <c r="D1113" s="92" t="s">
        <v>105</v>
      </c>
      <c r="E1113" s="92" t="s">
        <v>302</v>
      </c>
      <c r="F1113" s="92" t="s">
        <v>302</v>
      </c>
      <c r="G1113" s="92" t="s">
        <v>59</v>
      </c>
      <c r="H1113" s="92" t="s">
        <v>60</v>
      </c>
      <c r="I1113" s="93">
        <v>1.9199980800019195E-2</v>
      </c>
    </row>
    <row r="1114" spans="1:9">
      <c r="A1114" s="92" t="s">
        <v>3559</v>
      </c>
      <c r="B1114" s="92" t="s">
        <v>3560</v>
      </c>
      <c r="C1114" s="92" t="s">
        <v>3561</v>
      </c>
      <c r="D1114" s="92" t="s">
        <v>76</v>
      </c>
      <c r="E1114" s="92" t="s">
        <v>92</v>
      </c>
      <c r="F1114" s="92" t="s">
        <v>1009</v>
      </c>
      <c r="G1114" s="92" t="s">
        <v>59</v>
      </c>
      <c r="H1114" s="92" t="s">
        <v>60</v>
      </c>
      <c r="I1114" s="93">
        <v>1.9199980800019195E-2</v>
      </c>
    </row>
    <row r="1115" spans="1:9">
      <c r="A1115" s="92" t="s">
        <v>3562</v>
      </c>
      <c r="B1115" s="92" t="s">
        <v>3563</v>
      </c>
      <c r="C1115" s="92" t="s">
        <v>3564</v>
      </c>
      <c r="D1115" s="92" t="s">
        <v>56</v>
      </c>
      <c r="E1115" s="92" t="s">
        <v>57</v>
      </c>
      <c r="F1115" s="92" t="s">
        <v>58</v>
      </c>
      <c r="G1115" s="92" t="s">
        <v>333</v>
      </c>
      <c r="H1115" s="92" t="s">
        <v>172</v>
      </c>
      <c r="I1115" s="93">
        <v>1.9199980800019195E-2</v>
      </c>
    </row>
    <row r="1116" spans="1:9">
      <c r="A1116" s="92" t="s">
        <v>3565</v>
      </c>
      <c r="B1116" s="92" t="s">
        <v>3566</v>
      </c>
      <c r="C1116" s="92" t="s">
        <v>3567</v>
      </c>
      <c r="D1116" s="92" t="s">
        <v>111</v>
      </c>
      <c r="E1116" s="92" t="s">
        <v>111</v>
      </c>
      <c r="F1116" s="92" t="s">
        <v>571</v>
      </c>
      <c r="G1116" s="92" t="s">
        <v>325</v>
      </c>
      <c r="H1116" s="92" t="s">
        <v>143</v>
      </c>
      <c r="I1116" s="93">
        <v>1.9199980800019195E-2</v>
      </c>
    </row>
    <row r="1117" spans="1:9">
      <c r="A1117" s="92" t="s">
        <v>3568</v>
      </c>
      <c r="B1117" s="92" t="s">
        <v>3569</v>
      </c>
      <c r="C1117" s="92" t="s">
        <v>3570</v>
      </c>
      <c r="D1117" s="92" t="s">
        <v>105</v>
      </c>
      <c r="E1117" s="92" t="s">
        <v>557</v>
      </c>
      <c r="F1117" s="92" t="s">
        <v>1082</v>
      </c>
      <c r="G1117" s="92" t="s">
        <v>200</v>
      </c>
      <c r="H1117" s="92" t="s">
        <v>153</v>
      </c>
      <c r="I1117" s="93">
        <v>1.9199980800019195E-2</v>
      </c>
    </row>
    <row r="1118" spans="1:9">
      <c r="A1118" s="92" t="s">
        <v>3571</v>
      </c>
      <c r="B1118" s="92" t="s">
        <v>3572</v>
      </c>
      <c r="C1118" s="92" t="s">
        <v>3573</v>
      </c>
      <c r="D1118" s="92" t="s">
        <v>56</v>
      </c>
      <c r="E1118" s="92" t="s">
        <v>57</v>
      </c>
      <c r="F1118" s="92" t="s">
        <v>767</v>
      </c>
      <c r="G1118" s="92" t="s">
        <v>59</v>
      </c>
      <c r="H1118" s="92" t="s">
        <v>60</v>
      </c>
      <c r="I1118" s="93">
        <v>1.9099980900019096E-2</v>
      </c>
    </row>
    <row r="1119" spans="1:9">
      <c r="A1119" s="92" t="s">
        <v>3574</v>
      </c>
      <c r="B1119" s="92" t="s">
        <v>3575</v>
      </c>
      <c r="C1119" s="92" t="s">
        <v>3576</v>
      </c>
      <c r="D1119" s="92" t="s">
        <v>94</v>
      </c>
      <c r="E1119" s="92" t="s">
        <v>118</v>
      </c>
      <c r="F1119" s="92" t="s">
        <v>119</v>
      </c>
      <c r="G1119" s="92" t="s">
        <v>382</v>
      </c>
      <c r="H1119" s="92" t="s">
        <v>210</v>
      </c>
      <c r="I1119" s="93">
        <v>1.9099980900019096E-2</v>
      </c>
    </row>
    <row r="1120" spans="1:9">
      <c r="A1120" s="92" t="s">
        <v>3577</v>
      </c>
      <c r="B1120" s="92" t="s">
        <v>3578</v>
      </c>
      <c r="C1120" s="92" t="s">
        <v>3579</v>
      </c>
      <c r="D1120" s="92" t="s">
        <v>94</v>
      </c>
      <c r="E1120" s="92" t="s">
        <v>317</v>
      </c>
      <c r="F1120" s="92" t="s">
        <v>317</v>
      </c>
      <c r="G1120" s="92" t="s">
        <v>59</v>
      </c>
      <c r="H1120" s="92" t="s">
        <v>60</v>
      </c>
      <c r="I1120" s="93">
        <v>1.9099980900019096E-2</v>
      </c>
    </row>
    <row r="1121" spans="1:9">
      <c r="A1121" s="92" t="s">
        <v>3580</v>
      </c>
      <c r="B1121" s="92" t="s">
        <v>3581</v>
      </c>
      <c r="C1121" s="92" t="s">
        <v>3582</v>
      </c>
      <c r="D1121" s="92" t="s">
        <v>100</v>
      </c>
      <c r="E1121" s="92" t="s">
        <v>100</v>
      </c>
      <c r="F1121" s="92" t="s">
        <v>170</v>
      </c>
      <c r="G1121" s="92" t="s">
        <v>120</v>
      </c>
      <c r="H1121" s="92" t="s">
        <v>121</v>
      </c>
      <c r="I1121" s="93">
        <v>1.9099980900019096E-2</v>
      </c>
    </row>
    <row r="1122" spans="1:9">
      <c r="A1122" s="92" t="s">
        <v>3583</v>
      </c>
      <c r="B1122" s="92" t="s">
        <v>3584</v>
      </c>
      <c r="C1122" s="92" t="s">
        <v>3585</v>
      </c>
      <c r="D1122" s="92" t="s">
        <v>105</v>
      </c>
      <c r="E1122" s="92" t="s">
        <v>232</v>
      </c>
      <c r="F1122" s="92" t="s">
        <v>233</v>
      </c>
      <c r="G1122" s="92" t="s">
        <v>120</v>
      </c>
      <c r="H1122" s="92" t="s">
        <v>121</v>
      </c>
      <c r="I1122" s="93">
        <v>1.8999981000018998E-2</v>
      </c>
    </row>
    <row r="1123" spans="1:9">
      <c r="A1123" s="92" t="s">
        <v>3586</v>
      </c>
      <c r="B1123" s="92" t="s">
        <v>3587</v>
      </c>
      <c r="C1123" s="92" t="s">
        <v>3588</v>
      </c>
      <c r="D1123" s="92" t="s">
        <v>105</v>
      </c>
      <c r="E1123" s="92" t="s">
        <v>198</v>
      </c>
      <c r="F1123" s="92" t="s">
        <v>1050</v>
      </c>
      <c r="G1123" s="92" t="s">
        <v>120</v>
      </c>
      <c r="H1123" s="92" t="s">
        <v>121</v>
      </c>
      <c r="I1123" s="93">
        <v>1.8999981000018998E-2</v>
      </c>
    </row>
    <row r="1124" spans="1:9">
      <c r="A1124" s="92" t="s">
        <v>3589</v>
      </c>
      <c r="B1124" s="92" t="s">
        <v>3590</v>
      </c>
      <c r="C1124" s="92" t="s">
        <v>3591</v>
      </c>
      <c r="D1124" s="92" t="s">
        <v>88</v>
      </c>
      <c r="E1124" s="92" t="s">
        <v>406</v>
      </c>
      <c r="F1124" s="92" t="s">
        <v>602</v>
      </c>
      <c r="G1124" s="92" t="s">
        <v>59</v>
      </c>
      <c r="H1124" s="92" t="s">
        <v>60</v>
      </c>
      <c r="I1124" s="93">
        <v>1.8999981000018998E-2</v>
      </c>
    </row>
    <row r="1125" spans="1:9">
      <c r="A1125" s="92" t="s">
        <v>3592</v>
      </c>
      <c r="B1125" s="92" t="s">
        <v>3593</v>
      </c>
      <c r="C1125" s="92" t="s">
        <v>3594</v>
      </c>
      <c r="D1125" s="92" t="s">
        <v>105</v>
      </c>
      <c r="E1125" s="92" t="s">
        <v>302</v>
      </c>
      <c r="F1125" s="92" t="s">
        <v>302</v>
      </c>
      <c r="G1125" s="92" t="s">
        <v>274</v>
      </c>
      <c r="H1125" s="92" t="s">
        <v>143</v>
      </c>
      <c r="I1125" s="93">
        <v>1.8999981000018998E-2</v>
      </c>
    </row>
    <row r="1126" spans="1:9">
      <c r="A1126" s="92" t="s">
        <v>3595</v>
      </c>
      <c r="B1126" s="92" t="s">
        <v>3596</v>
      </c>
      <c r="C1126" s="92" t="s">
        <v>3597</v>
      </c>
      <c r="D1126" s="92" t="s">
        <v>94</v>
      </c>
      <c r="E1126" s="92" t="s">
        <v>615</v>
      </c>
      <c r="F1126" s="92" t="s">
        <v>616</v>
      </c>
      <c r="G1126" s="92" t="s">
        <v>59</v>
      </c>
      <c r="H1126" s="92" t="s">
        <v>60</v>
      </c>
      <c r="I1126" s="93">
        <v>1.8999981000018998E-2</v>
      </c>
    </row>
    <row r="1127" spans="1:9">
      <c r="A1127" s="92" t="s">
        <v>3598</v>
      </c>
      <c r="B1127" s="92" t="s">
        <v>3599</v>
      </c>
      <c r="C1127" s="92" t="s">
        <v>3600</v>
      </c>
      <c r="D1127" s="92" t="s">
        <v>94</v>
      </c>
      <c r="E1127" s="92" t="s">
        <v>118</v>
      </c>
      <c r="F1127" s="92" t="s">
        <v>119</v>
      </c>
      <c r="G1127" s="92" t="s">
        <v>412</v>
      </c>
      <c r="H1127" s="92" t="s">
        <v>234</v>
      </c>
      <c r="I1127" s="93">
        <v>1.8899981100018899E-2</v>
      </c>
    </row>
    <row r="1128" spans="1:9">
      <c r="A1128" s="92" t="s">
        <v>3601</v>
      </c>
      <c r="B1128" s="92" t="s">
        <v>3602</v>
      </c>
      <c r="C1128" s="92" t="s">
        <v>3603</v>
      </c>
      <c r="D1128" s="92" t="s">
        <v>71</v>
      </c>
      <c r="E1128" s="92" t="s">
        <v>209</v>
      </c>
      <c r="F1128" s="92" t="s">
        <v>209</v>
      </c>
      <c r="G1128" s="92" t="s">
        <v>180</v>
      </c>
      <c r="H1128" s="92" t="s">
        <v>143</v>
      </c>
      <c r="I1128" s="93">
        <v>1.8899981100018899E-2</v>
      </c>
    </row>
    <row r="1129" spans="1:9">
      <c r="A1129" s="92" t="s">
        <v>3604</v>
      </c>
      <c r="B1129" s="92" t="s">
        <v>3605</v>
      </c>
      <c r="C1129" s="92" t="s">
        <v>3606</v>
      </c>
      <c r="D1129" s="92" t="s">
        <v>111</v>
      </c>
      <c r="E1129" s="92" t="s">
        <v>111</v>
      </c>
      <c r="F1129" s="92" t="s">
        <v>571</v>
      </c>
      <c r="G1129" s="92" t="s">
        <v>200</v>
      </c>
      <c r="H1129" s="92" t="s">
        <v>153</v>
      </c>
      <c r="I1129" s="93">
        <v>1.8899981100018899E-2</v>
      </c>
    </row>
    <row r="1130" spans="1:9">
      <c r="A1130" s="92" t="s">
        <v>3607</v>
      </c>
      <c r="B1130" s="92" t="s">
        <v>3608</v>
      </c>
      <c r="C1130" s="92" t="s">
        <v>3609</v>
      </c>
      <c r="D1130" s="92" t="s">
        <v>56</v>
      </c>
      <c r="E1130" s="92" t="s">
        <v>69</v>
      </c>
      <c r="F1130" s="92" t="s">
        <v>70</v>
      </c>
      <c r="G1130" s="92" t="s">
        <v>59</v>
      </c>
      <c r="H1130" s="92" t="s">
        <v>60</v>
      </c>
      <c r="I1130" s="93">
        <v>1.8899981100018899E-2</v>
      </c>
    </row>
    <row r="1131" spans="1:9">
      <c r="A1131" s="92" t="s">
        <v>3610</v>
      </c>
      <c r="B1131" s="92" t="s">
        <v>3611</v>
      </c>
      <c r="C1131" s="92" t="s">
        <v>3612</v>
      </c>
      <c r="D1131" s="92" t="s">
        <v>94</v>
      </c>
      <c r="E1131" s="92" t="s">
        <v>133</v>
      </c>
      <c r="F1131" s="92" t="s">
        <v>467</v>
      </c>
      <c r="G1131" s="92" t="s">
        <v>282</v>
      </c>
      <c r="H1131" s="92" t="s">
        <v>158</v>
      </c>
      <c r="I1131" s="93">
        <v>1.8899981100018899E-2</v>
      </c>
    </row>
    <row r="1132" spans="1:9">
      <c r="A1132" s="92" t="s">
        <v>3613</v>
      </c>
      <c r="B1132" s="92" t="s">
        <v>3614</v>
      </c>
      <c r="C1132" s="92" t="s">
        <v>3615</v>
      </c>
      <c r="D1132" s="92" t="s">
        <v>76</v>
      </c>
      <c r="E1132" s="92" t="s">
        <v>92</v>
      </c>
      <c r="F1132" s="92" t="s">
        <v>306</v>
      </c>
      <c r="G1132" s="92" t="s">
        <v>394</v>
      </c>
      <c r="H1132" s="92" t="s">
        <v>219</v>
      </c>
      <c r="I1132" s="93">
        <v>1.8899981100018899E-2</v>
      </c>
    </row>
    <row r="1133" spans="1:9">
      <c r="A1133" s="92" t="s">
        <v>3616</v>
      </c>
      <c r="B1133" s="92" t="s">
        <v>3617</v>
      </c>
      <c r="C1133" s="92" t="s">
        <v>3618</v>
      </c>
      <c r="D1133" s="92" t="s">
        <v>94</v>
      </c>
      <c r="E1133" s="92" t="s">
        <v>615</v>
      </c>
      <c r="F1133" s="92" t="s">
        <v>1031</v>
      </c>
      <c r="G1133" s="92" t="s">
        <v>59</v>
      </c>
      <c r="H1133" s="92" t="s">
        <v>60</v>
      </c>
      <c r="I1133" s="93">
        <v>1.8799981200018797E-2</v>
      </c>
    </row>
    <row r="1134" spans="1:9">
      <c r="A1134" s="92" t="s">
        <v>3619</v>
      </c>
      <c r="B1134" s="92" t="s">
        <v>3620</v>
      </c>
      <c r="C1134" s="92" t="s">
        <v>3621</v>
      </c>
      <c r="D1134" s="92" t="s">
        <v>100</v>
      </c>
      <c r="E1134" s="92" t="s">
        <v>100</v>
      </c>
      <c r="F1134" s="92" t="s">
        <v>287</v>
      </c>
      <c r="G1134" s="92" t="s">
        <v>408</v>
      </c>
      <c r="H1134" s="92" t="s">
        <v>228</v>
      </c>
      <c r="I1134" s="93">
        <v>1.8799981200018797E-2</v>
      </c>
    </row>
    <row r="1135" spans="1:9">
      <c r="A1135" s="92" t="s">
        <v>3622</v>
      </c>
      <c r="B1135" s="92" t="s">
        <v>3623</v>
      </c>
      <c r="C1135" s="92" t="s">
        <v>3624</v>
      </c>
      <c r="D1135" s="92" t="s">
        <v>105</v>
      </c>
      <c r="E1135" s="92" t="s">
        <v>198</v>
      </c>
      <c r="F1135" s="92" t="s">
        <v>199</v>
      </c>
      <c r="G1135" s="92" t="s">
        <v>333</v>
      </c>
      <c r="H1135" s="92" t="s">
        <v>172</v>
      </c>
      <c r="I1135" s="93">
        <v>1.8699981300018698E-2</v>
      </c>
    </row>
    <row r="1136" spans="1:9">
      <c r="A1136" s="92" t="s">
        <v>3625</v>
      </c>
      <c r="B1136" s="92" t="s">
        <v>3626</v>
      </c>
      <c r="C1136" s="92" t="s">
        <v>3627</v>
      </c>
      <c r="D1136" s="92" t="s">
        <v>111</v>
      </c>
      <c r="E1136" s="92" t="s">
        <v>111</v>
      </c>
      <c r="F1136" s="92" t="s">
        <v>571</v>
      </c>
      <c r="G1136" s="92" t="s">
        <v>424</v>
      </c>
      <c r="H1136" s="92" t="s">
        <v>242</v>
      </c>
      <c r="I1136" s="93">
        <v>1.8699981300018698E-2</v>
      </c>
    </row>
    <row r="1137" spans="1:9">
      <c r="A1137" s="92" t="s">
        <v>3628</v>
      </c>
      <c r="B1137" s="92" t="s">
        <v>3629</v>
      </c>
      <c r="C1137" s="92" t="s">
        <v>3630</v>
      </c>
      <c r="D1137" s="92" t="s">
        <v>105</v>
      </c>
      <c r="E1137" s="92" t="s">
        <v>557</v>
      </c>
      <c r="F1137" s="92" t="s">
        <v>1082</v>
      </c>
      <c r="G1137" s="92" t="s">
        <v>59</v>
      </c>
      <c r="H1137" s="92" t="s">
        <v>60</v>
      </c>
      <c r="I1137" s="93">
        <v>1.8699981300018698E-2</v>
      </c>
    </row>
    <row r="1138" spans="1:9">
      <c r="A1138" s="92" t="s">
        <v>3631</v>
      </c>
      <c r="B1138" s="92" t="s">
        <v>3632</v>
      </c>
      <c r="C1138" s="92" t="s">
        <v>3633</v>
      </c>
      <c r="D1138" s="92" t="s">
        <v>76</v>
      </c>
      <c r="E1138" s="92" t="s">
        <v>441</v>
      </c>
      <c r="F1138" s="92" t="s">
        <v>488</v>
      </c>
      <c r="G1138" s="92" t="s">
        <v>200</v>
      </c>
      <c r="H1138" s="92" t="s">
        <v>153</v>
      </c>
      <c r="I1138" s="93">
        <v>1.8699981300018698E-2</v>
      </c>
    </row>
    <row r="1139" spans="1:9">
      <c r="A1139" s="92" t="s">
        <v>3634</v>
      </c>
      <c r="B1139" s="92" t="s">
        <v>3635</v>
      </c>
      <c r="C1139" s="92" t="s">
        <v>3636</v>
      </c>
      <c r="D1139" s="92" t="s">
        <v>111</v>
      </c>
      <c r="E1139" s="92" t="s">
        <v>111</v>
      </c>
      <c r="F1139" s="92" t="s">
        <v>571</v>
      </c>
      <c r="G1139" s="92" t="s">
        <v>200</v>
      </c>
      <c r="H1139" s="92" t="s">
        <v>153</v>
      </c>
      <c r="I1139" s="93">
        <v>1.8699981300018698E-2</v>
      </c>
    </row>
    <row r="1140" spans="1:9">
      <c r="A1140" s="92" t="s">
        <v>3637</v>
      </c>
      <c r="B1140" s="92" t="s">
        <v>3638</v>
      </c>
      <c r="C1140" s="92" t="s">
        <v>3639</v>
      </c>
      <c r="D1140" s="92" t="s">
        <v>105</v>
      </c>
      <c r="E1140" s="92" t="s">
        <v>297</v>
      </c>
      <c r="F1140" s="92" t="s">
        <v>298</v>
      </c>
      <c r="G1140" s="92" t="s">
        <v>200</v>
      </c>
      <c r="H1140" s="92" t="s">
        <v>153</v>
      </c>
      <c r="I1140" s="93">
        <v>1.8699981300018698E-2</v>
      </c>
    </row>
    <row r="1141" spans="1:9">
      <c r="A1141" s="92" t="s">
        <v>3640</v>
      </c>
      <c r="B1141" s="92" t="s">
        <v>3641</v>
      </c>
      <c r="C1141" s="92" t="s">
        <v>3642</v>
      </c>
      <c r="D1141" s="92" t="s">
        <v>76</v>
      </c>
      <c r="E1141" s="92" t="s">
        <v>441</v>
      </c>
      <c r="F1141" s="92" t="s">
        <v>2648</v>
      </c>
      <c r="G1141" s="92" t="s">
        <v>345</v>
      </c>
      <c r="H1141" s="92" t="s">
        <v>143</v>
      </c>
      <c r="I1141" s="93">
        <v>1.8599981400018596E-2</v>
      </c>
    </row>
    <row r="1142" spans="1:9">
      <c r="A1142" s="92" t="s">
        <v>3643</v>
      </c>
      <c r="B1142" s="92" t="s">
        <v>3644</v>
      </c>
      <c r="C1142" s="92" t="s">
        <v>3645</v>
      </c>
      <c r="D1142" s="92" t="s">
        <v>105</v>
      </c>
      <c r="E1142" s="92" t="s">
        <v>557</v>
      </c>
      <c r="F1142" s="92" t="s">
        <v>1082</v>
      </c>
      <c r="G1142" s="92" t="s">
        <v>366</v>
      </c>
      <c r="H1142" s="92" t="s">
        <v>194</v>
      </c>
      <c r="I1142" s="93">
        <v>1.8599981400018596E-2</v>
      </c>
    </row>
    <row r="1143" spans="1:9">
      <c r="A1143" s="92" t="s">
        <v>3646</v>
      </c>
      <c r="B1143" s="92" t="s">
        <v>3647</v>
      </c>
      <c r="C1143" s="92" t="s">
        <v>3648</v>
      </c>
      <c r="D1143" s="92" t="s">
        <v>105</v>
      </c>
      <c r="E1143" s="92" t="s">
        <v>232</v>
      </c>
      <c r="F1143" s="92" t="s">
        <v>3649</v>
      </c>
      <c r="G1143" s="92" t="s">
        <v>59</v>
      </c>
      <c r="H1143" s="92" t="s">
        <v>60</v>
      </c>
      <c r="I1143" s="93">
        <v>1.8499981500018498E-2</v>
      </c>
    </row>
    <row r="1144" spans="1:9">
      <c r="A1144" s="92" t="s">
        <v>3650</v>
      </c>
      <c r="B1144" s="92" t="s">
        <v>3651</v>
      </c>
      <c r="C1144" s="92" t="s">
        <v>3652</v>
      </c>
      <c r="D1144" s="92" t="s">
        <v>64</v>
      </c>
      <c r="E1144" s="92" t="s">
        <v>64</v>
      </c>
      <c r="F1144" s="92" t="s">
        <v>65</v>
      </c>
      <c r="G1144" s="92" t="s">
        <v>333</v>
      </c>
      <c r="H1144" s="92" t="s">
        <v>172</v>
      </c>
      <c r="I1144" s="93">
        <v>1.8499981500018498E-2</v>
      </c>
    </row>
    <row r="1145" spans="1:9">
      <c r="A1145" s="92" t="s">
        <v>3653</v>
      </c>
      <c r="B1145" s="92" t="s">
        <v>3654</v>
      </c>
      <c r="C1145" s="92" t="s">
        <v>3655</v>
      </c>
      <c r="D1145" s="92" t="s">
        <v>71</v>
      </c>
      <c r="E1145" s="92" t="s">
        <v>209</v>
      </c>
      <c r="F1145" s="92" t="s">
        <v>209</v>
      </c>
      <c r="G1145" s="92" t="s">
        <v>282</v>
      </c>
      <c r="H1145" s="92" t="s">
        <v>158</v>
      </c>
      <c r="I1145" s="93">
        <v>1.8499981500018498E-2</v>
      </c>
    </row>
    <row r="1146" spans="1:9">
      <c r="A1146" s="92" t="s">
        <v>3656</v>
      </c>
      <c r="B1146" s="92" t="s">
        <v>3657</v>
      </c>
      <c r="C1146" s="92" t="s">
        <v>3658</v>
      </c>
      <c r="D1146" s="92" t="s">
        <v>71</v>
      </c>
      <c r="E1146" s="92" t="s">
        <v>98</v>
      </c>
      <c r="F1146" s="92" t="s">
        <v>99</v>
      </c>
      <c r="G1146" s="92" t="s">
        <v>59</v>
      </c>
      <c r="H1146" s="92" t="s">
        <v>60</v>
      </c>
      <c r="I1146" s="93">
        <v>1.8399981600018399E-2</v>
      </c>
    </row>
    <row r="1147" spans="1:9">
      <c r="A1147" s="92" t="s">
        <v>3659</v>
      </c>
      <c r="B1147" s="92" t="s">
        <v>3660</v>
      </c>
      <c r="C1147" s="92" t="s">
        <v>3661</v>
      </c>
      <c r="D1147" s="92" t="s">
        <v>94</v>
      </c>
      <c r="E1147" s="92" t="s">
        <v>615</v>
      </c>
      <c r="F1147" s="92" t="s">
        <v>616</v>
      </c>
      <c r="G1147" s="92" t="s">
        <v>171</v>
      </c>
      <c r="H1147" s="92" t="s">
        <v>138</v>
      </c>
      <c r="I1147" s="93">
        <v>1.8399981600018399E-2</v>
      </c>
    </row>
    <row r="1148" spans="1:9">
      <c r="A1148" s="92" t="s">
        <v>3662</v>
      </c>
      <c r="B1148" s="92" t="s">
        <v>3663</v>
      </c>
      <c r="C1148" s="92" t="s">
        <v>3664</v>
      </c>
      <c r="D1148" s="92" t="s">
        <v>56</v>
      </c>
      <c r="E1148" s="92" t="s">
        <v>57</v>
      </c>
      <c r="F1148" s="92" t="s">
        <v>214</v>
      </c>
      <c r="G1148" s="92" t="s">
        <v>59</v>
      </c>
      <c r="H1148" s="92" t="s">
        <v>60</v>
      </c>
      <c r="I1148" s="93">
        <v>1.8399981600018399E-2</v>
      </c>
    </row>
    <row r="1149" spans="1:9">
      <c r="A1149" s="92" t="s">
        <v>3665</v>
      </c>
      <c r="B1149" s="92" t="s">
        <v>3666</v>
      </c>
      <c r="C1149" s="92" t="s">
        <v>3667</v>
      </c>
      <c r="D1149" s="92" t="s">
        <v>76</v>
      </c>
      <c r="E1149" s="92" t="s">
        <v>441</v>
      </c>
      <c r="F1149" s="92" t="s">
        <v>2065</v>
      </c>
      <c r="G1149" s="92" t="s">
        <v>200</v>
      </c>
      <c r="H1149" s="92" t="s">
        <v>153</v>
      </c>
      <c r="I1149" s="93">
        <v>1.8399981600018399E-2</v>
      </c>
    </row>
    <row r="1150" spans="1:9">
      <c r="A1150" s="92" t="s">
        <v>3668</v>
      </c>
      <c r="B1150" s="92" t="s">
        <v>3669</v>
      </c>
      <c r="C1150" s="92" t="s">
        <v>3670</v>
      </c>
      <c r="D1150" s="92" t="s">
        <v>105</v>
      </c>
      <c r="E1150" s="92" t="s">
        <v>232</v>
      </c>
      <c r="F1150" s="92" t="s">
        <v>233</v>
      </c>
      <c r="G1150" s="92" t="s">
        <v>180</v>
      </c>
      <c r="H1150" s="92" t="s">
        <v>143</v>
      </c>
      <c r="I1150" s="93">
        <v>1.8299981700018297E-2</v>
      </c>
    </row>
    <row r="1151" spans="1:9">
      <c r="A1151" s="92" t="s">
        <v>3671</v>
      </c>
      <c r="B1151" s="92" t="s">
        <v>3672</v>
      </c>
      <c r="C1151" s="92" t="s">
        <v>3673</v>
      </c>
      <c r="D1151" s="92" t="s">
        <v>100</v>
      </c>
      <c r="E1151" s="92" t="s">
        <v>100</v>
      </c>
      <c r="F1151" s="92" t="s">
        <v>170</v>
      </c>
      <c r="G1151" s="92" t="s">
        <v>378</v>
      </c>
      <c r="H1151" s="92" t="s">
        <v>205</v>
      </c>
      <c r="I1151" s="93">
        <v>1.8299981700018297E-2</v>
      </c>
    </row>
    <row r="1152" spans="1:9">
      <c r="A1152" s="92" t="s">
        <v>3674</v>
      </c>
      <c r="B1152" s="92" t="s">
        <v>3675</v>
      </c>
      <c r="C1152" s="92" t="s">
        <v>3676</v>
      </c>
      <c r="D1152" s="92" t="s">
        <v>76</v>
      </c>
      <c r="E1152" s="92" t="s">
        <v>441</v>
      </c>
      <c r="F1152" s="92" t="s">
        <v>488</v>
      </c>
      <c r="G1152" s="92" t="s">
        <v>171</v>
      </c>
      <c r="H1152" s="92" t="s">
        <v>138</v>
      </c>
      <c r="I1152" s="93">
        <v>1.8299981700018297E-2</v>
      </c>
    </row>
    <row r="1153" spans="1:9">
      <c r="A1153" s="92" t="s">
        <v>3677</v>
      </c>
      <c r="B1153" s="92" t="s">
        <v>3678</v>
      </c>
      <c r="C1153" s="92" t="s">
        <v>3679</v>
      </c>
      <c r="D1153" s="92" t="s">
        <v>94</v>
      </c>
      <c r="E1153" s="92" t="s">
        <v>118</v>
      </c>
      <c r="F1153" s="92" t="s">
        <v>119</v>
      </c>
      <c r="G1153" s="92" t="s">
        <v>424</v>
      </c>
      <c r="H1153" s="92" t="s">
        <v>242</v>
      </c>
      <c r="I1153" s="93">
        <v>1.8299981700018297E-2</v>
      </c>
    </row>
    <row r="1154" spans="1:9">
      <c r="A1154" s="92" t="s">
        <v>3680</v>
      </c>
      <c r="B1154" s="92" t="s">
        <v>3681</v>
      </c>
      <c r="C1154" s="92" t="s">
        <v>3682</v>
      </c>
      <c r="D1154" s="92" t="s">
        <v>94</v>
      </c>
      <c r="E1154" s="92" t="s">
        <v>118</v>
      </c>
      <c r="F1154" s="92" t="s">
        <v>119</v>
      </c>
      <c r="G1154" s="92" t="s">
        <v>402</v>
      </c>
      <c r="H1154" s="92" t="s">
        <v>224</v>
      </c>
      <c r="I1154" s="93">
        <v>1.8299981700018297E-2</v>
      </c>
    </row>
    <row r="1155" spans="1:9">
      <c r="A1155" s="92" t="s">
        <v>3683</v>
      </c>
      <c r="B1155" s="92" t="s">
        <v>3684</v>
      </c>
      <c r="C1155" s="92" t="s">
        <v>3685</v>
      </c>
      <c r="D1155" s="92" t="s">
        <v>64</v>
      </c>
      <c r="E1155" s="92" t="s">
        <v>64</v>
      </c>
      <c r="F1155" s="92" t="s">
        <v>65</v>
      </c>
      <c r="G1155" s="92" t="s">
        <v>366</v>
      </c>
      <c r="H1155" s="92" t="s">
        <v>194</v>
      </c>
      <c r="I1155" s="93">
        <v>1.8299981700018297E-2</v>
      </c>
    </row>
    <row r="1156" spans="1:9">
      <c r="A1156" s="92" t="s">
        <v>3686</v>
      </c>
      <c r="B1156" s="92" t="s">
        <v>3687</v>
      </c>
      <c r="C1156" s="92" t="s">
        <v>3688</v>
      </c>
      <c r="D1156" s="92" t="s">
        <v>80</v>
      </c>
      <c r="E1156" s="92" t="s">
        <v>80</v>
      </c>
      <c r="F1156" s="92" t="s">
        <v>157</v>
      </c>
      <c r="G1156" s="92" t="s">
        <v>59</v>
      </c>
      <c r="H1156" s="92" t="s">
        <v>60</v>
      </c>
      <c r="I1156" s="93">
        <v>1.8299981700018297E-2</v>
      </c>
    </row>
    <row r="1157" spans="1:9">
      <c r="A1157" s="92" t="s">
        <v>3689</v>
      </c>
      <c r="B1157" s="92" t="s">
        <v>3690</v>
      </c>
      <c r="C1157" s="92" t="s">
        <v>3691</v>
      </c>
      <c r="D1157" s="92" t="s">
        <v>71</v>
      </c>
      <c r="E1157" s="92" t="s">
        <v>84</v>
      </c>
      <c r="F1157" s="92" t="s">
        <v>85</v>
      </c>
      <c r="G1157" s="92" t="s">
        <v>120</v>
      </c>
      <c r="H1157" s="92" t="s">
        <v>121</v>
      </c>
      <c r="I1157" s="93">
        <v>1.8299981700018297E-2</v>
      </c>
    </row>
    <row r="1158" spans="1:9">
      <c r="A1158" s="92" t="s">
        <v>3692</v>
      </c>
      <c r="B1158" s="92" t="s">
        <v>3693</v>
      </c>
      <c r="C1158" s="92" t="s">
        <v>3694</v>
      </c>
      <c r="D1158" s="92" t="s">
        <v>94</v>
      </c>
      <c r="E1158" s="92" t="s">
        <v>615</v>
      </c>
      <c r="F1158" s="92" t="s">
        <v>1031</v>
      </c>
      <c r="G1158" s="92" t="s">
        <v>341</v>
      </c>
      <c r="H1158" s="92" t="s">
        <v>181</v>
      </c>
      <c r="I1158" s="93">
        <v>1.8199981800018198E-2</v>
      </c>
    </row>
    <row r="1159" spans="1:9">
      <c r="A1159" s="92" t="s">
        <v>3695</v>
      </c>
      <c r="B1159" s="92" t="s">
        <v>3696</v>
      </c>
      <c r="C1159" s="92" t="s">
        <v>3697</v>
      </c>
      <c r="D1159" s="92" t="s">
        <v>105</v>
      </c>
      <c r="E1159" s="92" t="s">
        <v>232</v>
      </c>
      <c r="F1159" s="92" t="s">
        <v>233</v>
      </c>
      <c r="G1159" s="92" t="s">
        <v>200</v>
      </c>
      <c r="H1159" s="92" t="s">
        <v>153</v>
      </c>
      <c r="I1159" s="93">
        <v>1.8199981800018198E-2</v>
      </c>
    </row>
    <row r="1160" spans="1:9">
      <c r="A1160" s="92" t="s">
        <v>3698</v>
      </c>
      <c r="B1160" s="92" t="s">
        <v>3699</v>
      </c>
      <c r="C1160" s="92" t="s">
        <v>3700</v>
      </c>
      <c r="D1160" s="92" t="s">
        <v>56</v>
      </c>
      <c r="E1160" s="92" t="s">
        <v>57</v>
      </c>
      <c r="F1160" s="92" t="s">
        <v>767</v>
      </c>
      <c r="G1160" s="92" t="s">
        <v>59</v>
      </c>
      <c r="H1160" s="92" t="s">
        <v>60</v>
      </c>
      <c r="I1160" s="93">
        <v>1.8099981900018099E-2</v>
      </c>
    </row>
    <row r="1161" spans="1:9">
      <c r="A1161" s="92" t="s">
        <v>3701</v>
      </c>
      <c r="B1161" s="92" t="s">
        <v>3702</v>
      </c>
      <c r="C1161" s="92" t="s">
        <v>3703</v>
      </c>
      <c r="D1161" s="92" t="s">
        <v>71</v>
      </c>
      <c r="E1161" s="92" t="s">
        <v>84</v>
      </c>
      <c r="F1161" s="92" t="s">
        <v>147</v>
      </c>
      <c r="G1161" s="92" t="s">
        <v>350</v>
      </c>
      <c r="H1161" s="92" t="s">
        <v>143</v>
      </c>
      <c r="I1161" s="93">
        <v>1.8099981900018099E-2</v>
      </c>
    </row>
    <row r="1162" spans="1:9">
      <c r="A1162" s="92" t="s">
        <v>3704</v>
      </c>
      <c r="B1162" s="92" t="s">
        <v>3705</v>
      </c>
      <c r="C1162" s="92" t="s">
        <v>3706</v>
      </c>
      <c r="D1162" s="92" t="s">
        <v>56</v>
      </c>
      <c r="E1162" s="92" t="s">
        <v>152</v>
      </c>
      <c r="F1162" s="92" t="s">
        <v>152</v>
      </c>
      <c r="G1162" s="92" t="s">
        <v>59</v>
      </c>
      <c r="H1162" s="92" t="s">
        <v>60</v>
      </c>
      <c r="I1162" s="93">
        <v>1.8099981900018099E-2</v>
      </c>
    </row>
    <row r="1163" spans="1:9">
      <c r="A1163" s="92" t="s">
        <v>3707</v>
      </c>
      <c r="B1163" s="92" t="s">
        <v>3708</v>
      </c>
      <c r="C1163" s="92" t="s">
        <v>3709</v>
      </c>
      <c r="D1163" s="92" t="s">
        <v>100</v>
      </c>
      <c r="E1163" s="92" t="s">
        <v>100</v>
      </c>
      <c r="F1163" s="92" t="s">
        <v>1569</v>
      </c>
      <c r="G1163" s="92" t="s">
        <v>59</v>
      </c>
      <c r="H1163" s="92" t="s">
        <v>60</v>
      </c>
      <c r="I1163" s="93">
        <v>1.8099981900018099E-2</v>
      </c>
    </row>
    <row r="1164" spans="1:9">
      <c r="A1164" s="92" t="s">
        <v>3710</v>
      </c>
      <c r="B1164" s="92" t="s">
        <v>3711</v>
      </c>
      <c r="C1164" s="92" t="s">
        <v>3712</v>
      </c>
      <c r="D1164" s="92" t="s">
        <v>71</v>
      </c>
      <c r="E1164" s="92" t="s">
        <v>209</v>
      </c>
      <c r="F1164" s="92" t="s">
        <v>209</v>
      </c>
      <c r="G1164" s="92" t="s">
        <v>274</v>
      </c>
      <c r="H1164" s="92" t="s">
        <v>143</v>
      </c>
      <c r="I1164" s="93">
        <v>1.8099981900018099E-2</v>
      </c>
    </row>
    <row r="1165" spans="1:9">
      <c r="A1165" s="92" t="s">
        <v>3713</v>
      </c>
      <c r="B1165" s="92" t="s">
        <v>3714</v>
      </c>
      <c r="C1165" s="92" t="s">
        <v>3715</v>
      </c>
      <c r="D1165" s="92" t="s">
        <v>94</v>
      </c>
      <c r="E1165" s="92" t="s">
        <v>615</v>
      </c>
      <c r="F1165" s="92" t="s">
        <v>1031</v>
      </c>
      <c r="G1165" s="92" t="s">
        <v>374</v>
      </c>
      <c r="H1165" s="92" t="s">
        <v>172</v>
      </c>
      <c r="I1165" s="93">
        <v>1.8099981900018099E-2</v>
      </c>
    </row>
    <row r="1166" spans="1:9">
      <c r="A1166" s="92" t="s">
        <v>3716</v>
      </c>
      <c r="B1166" s="92" t="s">
        <v>3717</v>
      </c>
      <c r="C1166" s="92" t="s">
        <v>3718</v>
      </c>
      <c r="D1166" s="92" t="s">
        <v>80</v>
      </c>
      <c r="E1166" s="92" t="s">
        <v>80</v>
      </c>
      <c r="F1166" s="92" t="s">
        <v>157</v>
      </c>
      <c r="G1166" s="92" t="s">
        <v>329</v>
      </c>
      <c r="H1166" s="92" t="s">
        <v>166</v>
      </c>
      <c r="I1166" s="93">
        <v>1.8099981900018099E-2</v>
      </c>
    </row>
    <row r="1167" spans="1:9">
      <c r="A1167" s="92" t="s">
        <v>3719</v>
      </c>
      <c r="B1167" s="92" t="s">
        <v>3720</v>
      </c>
      <c r="C1167" s="92" t="s">
        <v>3721</v>
      </c>
      <c r="D1167" s="92" t="s">
        <v>80</v>
      </c>
      <c r="E1167" s="92" t="s">
        <v>80</v>
      </c>
      <c r="F1167" s="92" t="s">
        <v>157</v>
      </c>
      <c r="G1167" s="92" t="s">
        <v>378</v>
      </c>
      <c r="H1167" s="92" t="s">
        <v>205</v>
      </c>
      <c r="I1167" s="93">
        <v>1.8099981900018099E-2</v>
      </c>
    </row>
    <row r="1168" spans="1:9">
      <c r="A1168" s="92" t="s">
        <v>3722</v>
      </c>
      <c r="B1168" s="92" t="s">
        <v>3723</v>
      </c>
      <c r="C1168" s="92" t="s">
        <v>3724</v>
      </c>
      <c r="D1168" s="92" t="s">
        <v>76</v>
      </c>
      <c r="E1168" s="92" t="s">
        <v>1463</v>
      </c>
      <c r="F1168" s="92" t="s">
        <v>1510</v>
      </c>
      <c r="G1168" s="92" t="s">
        <v>59</v>
      </c>
      <c r="H1168" s="92" t="s">
        <v>60</v>
      </c>
      <c r="I1168" s="93">
        <v>1.7999982000017997E-2</v>
      </c>
    </row>
    <row r="1169" spans="1:9">
      <c r="A1169" s="92" t="s">
        <v>3725</v>
      </c>
      <c r="B1169" s="92" t="s">
        <v>3726</v>
      </c>
      <c r="C1169" s="92" t="s">
        <v>3727</v>
      </c>
      <c r="D1169" s="92" t="s">
        <v>100</v>
      </c>
      <c r="E1169" s="92" t="s">
        <v>100</v>
      </c>
      <c r="F1169" s="92" t="s">
        <v>170</v>
      </c>
      <c r="G1169" s="92" t="s">
        <v>378</v>
      </c>
      <c r="H1169" s="92" t="s">
        <v>205</v>
      </c>
      <c r="I1169" s="93">
        <v>1.7999982000017997E-2</v>
      </c>
    </row>
    <row r="1170" spans="1:9">
      <c r="A1170" s="92" t="s">
        <v>3728</v>
      </c>
      <c r="B1170" s="92" t="s">
        <v>3729</v>
      </c>
      <c r="C1170" s="92" t="s">
        <v>3730</v>
      </c>
      <c r="D1170" s="92" t="s">
        <v>56</v>
      </c>
      <c r="E1170" s="92" t="s">
        <v>57</v>
      </c>
      <c r="F1170" s="92" t="s">
        <v>767</v>
      </c>
      <c r="G1170" s="92" t="s">
        <v>366</v>
      </c>
      <c r="H1170" s="92" t="s">
        <v>194</v>
      </c>
      <c r="I1170" s="93">
        <v>1.7999982000017997E-2</v>
      </c>
    </row>
    <row r="1171" spans="1:9">
      <c r="A1171" s="92" t="s">
        <v>3731</v>
      </c>
      <c r="B1171" s="92" t="s">
        <v>3732</v>
      </c>
      <c r="C1171" s="92" t="s">
        <v>3733</v>
      </c>
      <c r="D1171" s="92" t="s">
        <v>76</v>
      </c>
      <c r="E1171" s="92" t="s">
        <v>441</v>
      </c>
      <c r="F1171" s="92" t="s">
        <v>488</v>
      </c>
      <c r="G1171" s="92" t="s">
        <v>374</v>
      </c>
      <c r="H1171" s="92" t="s">
        <v>172</v>
      </c>
      <c r="I1171" s="93">
        <v>1.7999982000017997E-2</v>
      </c>
    </row>
    <row r="1172" spans="1:9">
      <c r="A1172" s="92" t="s">
        <v>3734</v>
      </c>
      <c r="B1172" s="92" t="s">
        <v>3735</v>
      </c>
      <c r="C1172" s="92" t="s">
        <v>3736</v>
      </c>
      <c r="D1172" s="92" t="s">
        <v>111</v>
      </c>
      <c r="E1172" s="92" t="s">
        <v>111</v>
      </c>
      <c r="F1172" s="92" t="s">
        <v>571</v>
      </c>
      <c r="G1172" s="92" t="s">
        <v>59</v>
      </c>
      <c r="H1172" s="92" t="s">
        <v>60</v>
      </c>
      <c r="I1172" s="93">
        <v>1.7999982000017997E-2</v>
      </c>
    </row>
    <row r="1173" spans="1:9">
      <c r="A1173" s="92" t="s">
        <v>3737</v>
      </c>
      <c r="B1173" s="92" t="s">
        <v>3738</v>
      </c>
      <c r="C1173" s="92" t="s">
        <v>3739</v>
      </c>
      <c r="D1173" s="92" t="s">
        <v>64</v>
      </c>
      <c r="E1173" s="92" t="s">
        <v>64</v>
      </c>
      <c r="F1173" s="92" t="s">
        <v>223</v>
      </c>
      <c r="G1173" s="92" t="s">
        <v>350</v>
      </c>
      <c r="H1173" s="92" t="s">
        <v>143</v>
      </c>
      <c r="I1173" s="93">
        <v>1.7899982100017895E-2</v>
      </c>
    </row>
    <row r="1174" spans="1:9">
      <c r="A1174" s="92" t="s">
        <v>3740</v>
      </c>
      <c r="B1174" s="92" t="s">
        <v>3741</v>
      </c>
      <c r="C1174" s="92" t="s">
        <v>3742</v>
      </c>
      <c r="D1174" s="92" t="s">
        <v>56</v>
      </c>
      <c r="E1174" s="92" t="s">
        <v>57</v>
      </c>
      <c r="F1174" s="92" t="s">
        <v>58</v>
      </c>
      <c r="G1174" s="92" t="s">
        <v>200</v>
      </c>
      <c r="H1174" s="92" t="s">
        <v>153</v>
      </c>
      <c r="I1174" s="93">
        <v>1.7899982100017895E-2</v>
      </c>
    </row>
    <row r="1175" spans="1:9">
      <c r="A1175" s="92" t="s">
        <v>3743</v>
      </c>
      <c r="B1175" s="92" t="s">
        <v>3744</v>
      </c>
      <c r="C1175" s="92" t="s">
        <v>3745</v>
      </c>
      <c r="D1175" s="92" t="s">
        <v>80</v>
      </c>
      <c r="E1175" s="92" t="s">
        <v>80</v>
      </c>
      <c r="F1175" s="92" t="s">
        <v>157</v>
      </c>
      <c r="G1175" s="92" t="s">
        <v>341</v>
      </c>
      <c r="H1175" s="92" t="s">
        <v>181</v>
      </c>
      <c r="I1175" s="93">
        <v>1.7899982100017895E-2</v>
      </c>
    </row>
    <row r="1176" spans="1:9">
      <c r="A1176" s="92" t="s">
        <v>3746</v>
      </c>
      <c r="B1176" s="92" t="s">
        <v>3747</v>
      </c>
      <c r="C1176" s="92" t="s">
        <v>3748</v>
      </c>
      <c r="D1176" s="92" t="s">
        <v>100</v>
      </c>
      <c r="E1176" s="92" t="s">
        <v>100</v>
      </c>
      <c r="F1176" s="92" t="s">
        <v>287</v>
      </c>
      <c r="G1176" s="92" t="s">
        <v>180</v>
      </c>
      <c r="H1176" s="92" t="s">
        <v>143</v>
      </c>
      <c r="I1176" s="93">
        <v>1.7799982200017796E-2</v>
      </c>
    </row>
    <row r="1177" spans="1:9">
      <c r="A1177" s="92" t="s">
        <v>3749</v>
      </c>
      <c r="B1177" s="92" t="s">
        <v>3750</v>
      </c>
      <c r="C1177" s="92" t="s">
        <v>3751</v>
      </c>
      <c r="D1177" s="92" t="s">
        <v>76</v>
      </c>
      <c r="E1177" s="92" t="s">
        <v>92</v>
      </c>
      <c r="F1177" s="92" t="s">
        <v>706</v>
      </c>
      <c r="G1177" s="92" t="s">
        <v>120</v>
      </c>
      <c r="H1177" s="92" t="s">
        <v>121</v>
      </c>
      <c r="I1177" s="93">
        <v>1.7799982200017796E-2</v>
      </c>
    </row>
    <row r="1178" spans="1:9">
      <c r="A1178" s="92" t="s">
        <v>3752</v>
      </c>
      <c r="B1178" s="92" t="s">
        <v>3753</v>
      </c>
      <c r="C1178" s="92" t="s">
        <v>3754</v>
      </c>
      <c r="D1178" s="92" t="s">
        <v>71</v>
      </c>
      <c r="E1178" s="92" t="s">
        <v>209</v>
      </c>
      <c r="F1178" s="92" t="s">
        <v>209</v>
      </c>
      <c r="G1178" s="92" t="s">
        <v>185</v>
      </c>
      <c r="H1178" s="92" t="s">
        <v>148</v>
      </c>
      <c r="I1178" s="93">
        <v>1.7799982200017796E-2</v>
      </c>
    </row>
    <row r="1179" spans="1:9">
      <c r="A1179" s="92" t="s">
        <v>3755</v>
      </c>
      <c r="B1179" s="92" t="s">
        <v>3756</v>
      </c>
      <c r="C1179" s="92" t="s">
        <v>3757</v>
      </c>
      <c r="D1179" s="92" t="s">
        <v>105</v>
      </c>
      <c r="E1179" s="92" t="s">
        <v>302</v>
      </c>
      <c r="F1179" s="92" t="s">
        <v>302</v>
      </c>
      <c r="G1179" s="92" t="s">
        <v>120</v>
      </c>
      <c r="H1179" s="92" t="s">
        <v>121</v>
      </c>
      <c r="I1179" s="93">
        <v>1.7799982200017796E-2</v>
      </c>
    </row>
    <row r="1180" spans="1:9">
      <c r="A1180" s="92" t="s">
        <v>3758</v>
      </c>
      <c r="B1180" s="92" t="s">
        <v>3759</v>
      </c>
      <c r="C1180" s="92" t="s">
        <v>3760</v>
      </c>
      <c r="D1180" s="92" t="s">
        <v>94</v>
      </c>
      <c r="E1180" s="92" t="s">
        <v>317</v>
      </c>
      <c r="F1180" s="92" t="s">
        <v>317</v>
      </c>
      <c r="G1180" s="92" t="s">
        <v>59</v>
      </c>
      <c r="H1180" s="92" t="s">
        <v>60</v>
      </c>
      <c r="I1180" s="93">
        <v>1.7799982200017796E-2</v>
      </c>
    </row>
    <row r="1181" spans="1:9">
      <c r="A1181" s="92" t="s">
        <v>3761</v>
      </c>
      <c r="B1181" s="92" t="s">
        <v>3762</v>
      </c>
      <c r="C1181" s="92" t="s">
        <v>3763</v>
      </c>
      <c r="D1181" s="92" t="s">
        <v>56</v>
      </c>
      <c r="E1181" s="92" t="s">
        <v>69</v>
      </c>
      <c r="F1181" s="92" t="s">
        <v>70</v>
      </c>
      <c r="G1181" s="92" t="s">
        <v>180</v>
      </c>
      <c r="H1181" s="92" t="s">
        <v>143</v>
      </c>
      <c r="I1181" s="93">
        <v>1.7699982300017698E-2</v>
      </c>
    </row>
    <row r="1182" spans="1:9">
      <c r="A1182" s="92" t="s">
        <v>3764</v>
      </c>
      <c r="B1182" s="92" t="s">
        <v>3765</v>
      </c>
      <c r="C1182" s="92" t="s">
        <v>3766</v>
      </c>
      <c r="D1182" s="92" t="s">
        <v>76</v>
      </c>
      <c r="E1182" s="92" t="s">
        <v>92</v>
      </c>
      <c r="F1182" s="92" t="s">
        <v>1009</v>
      </c>
      <c r="G1182" s="92" t="s">
        <v>185</v>
      </c>
      <c r="H1182" s="92" t="s">
        <v>148</v>
      </c>
      <c r="I1182" s="93">
        <v>1.7699982300017698E-2</v>
      </c>
    </row>
    <row r="1183" spans="1:9">
      <c r="A1183" s="92" t="s">
        <v>3767</v>
      </c>
      <c r="B1183" s="92" t="s">
        <v>3768</v>
      </c>
      <c r="C1183" s="92" t="s">
        <v>3769</v>
      </c>
      <c r="D1183" s="92" t="s">
        <v>111</v>
      </c>
      <c r="E1183" s="92" t="s">
        <v>111</v>
      </c>
      <c r="F1183" s="92" t="s">
        <v>571</v>
      </c>
      <c r="G1183" s="92" t="s">
        <v>200</v>
      </c>
      <c r="H1183" s="92" t="s">
        <v>153</v>
      </c>
      <c r="I1183" s="93">
        <v>1.7699982300017698E-2</v>
      </c>
    </row>
    <row r="1184" spans="1:9">
      <c r="A1184" s="92" t="s">
        <v>3770</v>
      </c>
      <c r="B1184" s="92" t="s">
        <v>3771</v>
      </c>
      <c r="C1184" s="92" t="s">
        <v>3772</v>
      </c>
      <c r="D1184" s="92" t="s">
        <v>64</v>
      </c>
      <c r="E1184" s="92" t="s">
        <v>64</v>
      </c>
      <c r="F1184" s="92" t="s">
        <v>65</v>
      </c>
      <c r="G1184" s="92" t="s">
        <v>185</v>
      </c>
      <c r="H1184" s="92" t="s">
        <v>148</v>
      </c>
      <c r="I1184" s="93">
        <v>1.7699982300017698E-2</v>
      </c>
    </row>
    <row r="1185" spans="1:9">
      <c r="A1185" s="92" t="s">
        <v>3773</v>
      </c>
      <c r="B1185" s="92" t="s">
        <v>3774</v>
      </c>
      <c r="C1185" s="92" t="s">
        <v>3775</v>
      </c>
      <c r="D1185" s="92" t="s">
        <v>76</v>
      </c>
      <c r="E1185" s="92" t="s">
        <v>92</v>
      </c>
      <c r="F1185" s="92" t="s">
        <v>706</v>
      </c>
      <c r="G1185" s="92" t="s">
        <v>282</v>
      </c>
      <c r="H1185" s="92" t="s">
        <v>158</v>
      </c>
      <c r="I1185" s="93">
        <v>1.7599982400017599E-2</v>
      </c>
    </row>
    <row r="1186" spans="1:9">
      <c r="A1186" s="92" t="s">
        <v>3776</v>
      </c>
      <c r="B1186" s="92" t="s">
        <v>3777</v>
      </c>
      <c r="C1186" s="92" t="s">
        <v>3778</v>
      </c>
      <c r="D1186" s="92" t="s">
        <v>100</v>
      </c>
      <c r="E1186" s="92" t="s">
        <v>100</v>
      </c>
      <c r="F1186" s="92" t="s">
        <v>170</v>
      </c>
      <c r="G1186" s="92" t="s">
        <v>282</v>
      </c>
      <c r="H1186" s="92" t="s">
        <v>158</v>
      </c>
      <c r="I1186" s="93">
        <v>1.7599982400017599E-2</v>
      </c>
    </row>
    <row r="1187" spans="1:9">
      <c r="A1187" s="92" t="s">
        <v>3779</v>
      </c>
      <c r="B1187" s="92" t="s">
        <v>3780</v>
      </c>
      <c r="C1187" s="92" t="s">
        <v>3781</v>
      </c>
      <c r="D1187" s="92" t="s">
        <v>100</v>
      </c>
      <c r="E1187" s="92" t="s">
        <v>100</v>
      </c>
      <c r="F1187" s="92" t="s">
        <v>2268</v>
      </c>
      <c r="G1187" s="92" t="s">
        <v>59</v>
      </c>
      <c r="H1187" s="92" t="s">
        <v>60</v>
      </c>
      <c r="I1187" s="93">
        <v>1.7599982400017599E-2</v>
      </c>
    </row>
    <row r="1188" spans="1:9">
      <c r="A1188" s="92" t="s">
        <v>3782</v>
      </c>
      <c r="B1188" s="92" t="s">
        <v>3783</v>
      </c>
      <c r="C1188" s="92" t="s">
        <v>3784</v>
      </c>
      <c r="D1188" s="92" t="s">
        <v>56</v>
      </c>
      <c r="E1188" s="92" t="s">
        <v>57</v>
      </c>
      <c r="F1188" s="92" t="s">
        <v>767</v>
      </c>
      <c r="G1188" s="92" t="s">
        <v>185</v>
      </c>
      <c r="H1188" s="92" t="s">
        <v>148</v>
      </c>
      <c r="I1188" s="93">
        <v>1.7599982400017599E-2</v>
      </c>
    </row>
    <row r="1189" spans="1:9">
      <c r="A1189" s="92" t="s">
        <v>3785</v>
      </c>
      <c r="B1189" s="92" t="s">
        <v>3786</v>
      </c>
      <c r="C1189" s="92" t="s">
        <v>3787</v>
      </c>
      <c r="D1189" s="92" t="s">
        <v>105</v>
      </c>
      <c r="E1189" s="92" t="s">
        <v>198</v>
      </c>
      <c r="F1189" s="92" t="s">
        <v>199</v>
      </c>
      <c r="G1189" s="92" t="s">
        <v>274</v>
      </c>
      <c r="H1189" s="92" t="s">
        <v>143</v>
      </c>
      <c r="I1189" s="93">
        <v>1.7599982400017599E-2</v>
      </c>
    </row>
    <row r="1190" spans="1:9">
      <c r="A1190" s="92" t="s">
        <v>3788</v>
      </c>
      <c r="B1190" s="92" t="s">
        <v>3789</v>
      </c>
      <c r="C1190" s="92" t="s">
        <v>3790</v>
      </c>
      <c r="D1190" s="92" t="s">
        <v>76</v>
      </c>
      <c r="E1190" s="92" t="s">
        <v>92</v>
      </c>
      <c r="F1190" s="92" t="s">
        <v>306</v>
      </c>
      <c r="G1190" s="92" t="s">
        <v>59</v>
      </c>
      <c r="H1190" s="92" t="s">
        <v>60</v>
      </c>
      <c r="I1190" s="93">
        <v>1.74999825000175E-2</v>
      </c>
    </row>
    <row r="1191" spans="1:9">
      <c r="A1191" s="92" t="s">
        <v>3791</v>
      </c>
      <c r="B1191" s="92" t="s">
        <v>3792</v>
      </c>
      <c r="C1191" s="92" t="s">
        <v>3793</v>
      </c>
      <c r="D1191" s="92" t="s">
        <v>56</v>
      </c>
      <c r="E1191" s="92" t="s">
        <v>57</v>
      </c>
      <c r="F1191" s="92" t="s">
        <v>58</v>
      </c>
      <c r="G1191" s="92" t="s">
        <v>329</v>
      </c>
      <c r="H1191" s="92" t="s">
        <v>166</v>
      </c>
      <c r="I1191" s="93">
        <v>1.74999825000175E-2</v>
      </c>
    </row>
    <row r="1192" spans="1:9">
      <c r="A1192" s="92" t="s">
        <v>3794</v>
      </c>
      <c r="B1192" s="92" t="s">
        <v>3795</v>
      </c>
      <c r="C1192" s="92" t="s">
        <v>3796</v>
      </c>
      <c r="D1192" s="92" t="s">
        <v>105</v>
      </c>
      <c r="E1192" s="92" t="s">
        <v>232</v>
      </c>
      <c r="F1192" s="92" t="s">
        <v>3649</v>
      </c>
      <c r="G1192" s="92" t="s">
        <v>59</v>
      </c>
      <c r="H1192" s="92" t="s">
        <v>60</v>
      </c>
      <c r="I1192" s="93">
        <v>1.74999825000175E-2</v>
      </c>
    </row>
    <row r="1193" spans="1:9">
      <c r="A1193" s="92" t="s">
        <v>3797</v>
      </c>
      <c r="B1193" s="92" t="s">
        <v>3798</v>
      </c>
      <c r="C1193" s="92" t="s">
        <v>3799</v>
      </c>
      <c r="D1193" s="92" t="s">
        <v>100</v>
      </c>
      <c r="E1193" s="92" t="s">
        <v>100</v>
      </c>
      <c r="F1193" s="92" t="s">
        <v>287</v>
      </c>
      <c r="G1193" s="92" t="s">
        <v>200</v>
      </c>
      <c r="H1193" s="92" t="s">
        <v>153</v>
      </c>
      <c r="I1193" s="93">
        <v>1.74999825000175E-2</v>
      </c>
    </row>
    <row r="1194" spans="1:9">
      <c r="A1194" s="92" t="s">
        <v>3800</v>
      </c>
      <c r="B1194" s="92" t="s">
        <v>3801</v>
      </c>
      <c r="C1194" s="92" t="s">
        <v>3802</v>
      </c>
      <c r="D1194" s="92" t="s">
        <v>105</v>
      </c>
      <c r="E1194" s="92" t="s">
        <v>297</v>
      </c>
      <c r="F1194" s="92" t="s">
        <v>675</v>
      </c>
      <c r="G1194" s="92" t="s">
        <v>282</v>
      </c>
      <c r="H1194" s="92" t="s">
        <v>158</v>
      </c>
      <c r="I1194" s="93">
        <v>1.7399982600017395E-2</v>
      </c>
    </row>
    <row r="1195" spans="1:9">
      <c r="A1195" s="92" t="s">
        <v>3803</v>
      </c>
      <c r="B1195" s="92" t="s">
        <v>3804</v>
      </c>
      <c r="C1195" s="92" t="s">
        <v>3805</v>
      </c>
      <c r="D1195" s="92" t="s">
        <v>56</v>
      </c>
      <c r="E1195" s="92" t="s">
        <v>57</v>
      </c>
      <c r="F1195" s="92" t="s">
        <v>767</v>
      </c>
      <c r="G1195" s="92" t="s">
        <v>329</v>
      </c>
      <c r="H1195" s="92" t="s">
        <v>166</v>
      </c>
      <c r="I1195" s="93">
        <v>1.7399982600017395E-2</v>
      </c>
    </row>
    <row r="1196" spans="1:9">
      <c r="A1196" s="92" t="s">
        <v>3806</v>
      </c>
      <c r="B1196" s="92" t="s">
        <v>3807</v>
      </c>
      <c r="C1196" s="92" t="s">
        <v>3808</v>
      </c>
      <c r="D1196" s="92" t="s">
        <v>100</v>
      </c>
      <c r="E1196" s="92" t="s">
        <v>100</v>
      </c>
      <c r="F1196" s="92" t="s">
        <v>170</v>
      </c>
      <c r="G1196" s="92" t="s">
        <v>282</v>
      </c>
      <c r="H1196" s="92" t="s">
        <v>158</v>
      </c>
      <c r="I1196" s="93">
        <v>1.7399982600017395E-2</v>
      </c>
    </row>
    <row r="1197" spans="1:9">
      <c r="A1197" s="92" t="s">
        <v>3809</v>
      </c>
      <c r="B1197" s="92" t="s">
        <v>3810</v>
      </c>
      <c r="C1197" s="92" t="s">
        <v>3811</v>
      </c>
      <c r="D1197" s="92" t="s">
        <v>94</v>
      </c>
      <c r="E1197" s="92" t="s">
        <v>133</v>
      </c>
      <c r="F1197" s="92" t="s">
        <v>134</v>
      </c>
      <c r="G1197" s="92" t="s">
        <v>386</v>
      </c>
      <c r="H1197" s="92" t="s">
        <v>215</v>
      </c>
      <c r="I1197" s="93">
        <v>1.7399982600017395E-2</v>
      </c>
    </row>
    <row r="1198" spans="1:9">
      <c r="A1198" s="92" t="s">
        <v>3812</v>
      </c>
      <c r="B1198" s="92" t="s">
        <v>3813</v>
      </c>
      <c r="C1198" s="92" t="s">
        <v>3814</v>
      </c>
      <c r="D1198" s="92" t="s">
        <v>94</v>
      </c>
      <c r="E1198" s="92" t="s">
        <v>317</v>
      </c>
      <c r="F1198" s="92" t="s">
        <v>317</v>
      </c>
      <c r="G1198" s="92" t="s">
        <v>59</v>
      </c>
      <c r="H1198" s="92" t="s">
        <v>60</v>
      </c>
      <c r="I1198" s="93">
        <v>1.7299982700017296E-2</v>
      </c>
    </row>
    <row r="1199" spans="1:9">
      <c r="A1199" s="92" t="s">
        <v>3815</v>
      </c>
      <c r="B1199" s="92" t="s">
        <v>3816</v>
      </c>
      <c r="C1199" s="92" t="s">
        <v>3817</v>
      </c>
      <c r="D1199" s="92" t="s">
        <v>111</v>
      </c>
      <c r="E1199" s="92" t="s">
        <v>111</v>
      </c>
      <c r="F1199" s="92" t="s">
        <v>2383</v>
      </c>
      <c r="G1199" s="92" t="s">
        <v>59</v>
      </c>
      <c r="H1199" s="92" t="s">
        <v>60</v>
      </c>
      <c r="I1199" s="93">
        <v>1.7299982700017296E-2</v>
      </c>
    </row>
    <row r="1200" spans="1:9">
      <c r="A1200" s="92" t="s">
        <v>3818</v>
      </c>
      <c r="B1200" s="92" t="s">
        <v>3819</v>
      </c>
      <c r="C1200" s="92" t="s">
        <v>3820</v>
      </c>
      <c r="D1200" s="92" t="s">
        <v>56</v>
      </c>
      <c r="E1200" s="92" t="s">
        <v>69</v>
      </c>
      <c r="F1200" s="92" t="s">
        <v>75</v>
      </c>
      <c r="G1200" s="92" t="s">
        <v>282</v>
      </c>
      <c r="H1200" s="92" t="s">
        <v>158</v>
      </c>
      <c r="I1200" s="93">
        <v>1.7299982700017296E-2</v>
      </c>
    </row>
    <row r="1201" spans="1:9">
      <c r="A1201" s="92" t="s">
        <v>3821</v>
      </c>
      <c r="B1201" s="92" t="s">
        <v>3822</v>
      </c>
      <c r="C1201" s="92" t="s">
        <v>3823</v>
      </c>
      <c r="D1201" s="92" t="s">
        <v>56</v>
      </c>
      <c r="E1201" s="92" t="s">
        <v>69</v>
      </c>
      <c r="F1201" s="92" t="s">
        <v>75</v>
      </c>
      <c r="G1201" s="92" t="s">
        <v>59</v>
      </c>
      <c r="H1201" s="92" t="s">
        <v>60</v>
      </c>
      <c r="I1201" s="93">
        <v>1.7299982700017296E-2</v>
      </c>
    </row>
    <row r="1202" spans="1:9">
      <c r="A1202" s="92" t="s">
        <v>3824</v>
      </c>
      <c r="B1202" s="92" t="s">
        <v>3825</v>
      </c>
      <c r="C1202" s="92" t="s">
        <v>3826</v>
      </c>
      <c r="D1202" s="92" t="s">
        <v>76</v>
      </c>
      <c r="E1202" s="92" t="s">
        <v>441</v>
      </c>
      <c r="F1202" s="92" t="s">
        <v>488</v>
      </c>
      <c r="G1202" s="92" t="s">
        <v>59</v>
      </c>
      <c r="H1202" s="92" t="s">
        <v>60</v>
      </c>
      <c r="I1202" s="93">
        <v>1.7299982700017296E-2</v>
      </c>
    </row>
    <row r="1203" spans="1:9">
      <c r="A1203" s="92" t="s">
        <v>3827</v>
      </c>
      <c r="B1203" s="92" t="s">
        <v>3828</v>
      </c>
      <c r="C1203" s="92" t="s">
        <v>3829</v>
      </c>
      <c r="D1203" s="92" t="s">
        <v>56</v>
      </c>
      <c r="E1203" s="92" t="s">
        <v>152</v>
      </c>
      <c r="F1203" s="92" t="s">
        <v>152</v>
      </c>
      <c r="G1203" s="92" t="s">
        <v>59</v>
      </c>
      <c r="H1203" s="92" t="s">
        <v>60</v>
      </c>
      <c r="I1203" s="93">
        <v>1.7299982700017296E-2</v>
      </c>
    </row>
    <row r="1204" spans="1:9">
      <c r="A1204" s="92" t="s">
        <v>3830</v>
      </c>
      <c r="B1204" s="92" t="s">
        <v>3831</v>
      </c>
      <c r="C1204" s="92" t="s">
        <v>3832</v>
      </c>
      <c r="D1204" s="92" t="s">
        <v>94</v>
      </c>
      <c r="E1204" s="92" t="s">
        <v>615</v>
      </c>
      <c r="F1204" s="92" t="s">
        <v>1031</v>
      </c>
      <c r="G1204" s="92" t="s">
        <v>374</v>
      </c>
      <c r="H1204" s="92" t="s">
        <v>172</v>
      </c>
      <c r="I1204" s="93">
        <v>1.7299982700017296E-2</v>
      </c>
    </row>
    <row r="1205" spans="1:9">
      <c r="A1205" s="92" t="s">
        <v>3833</v>
      </c>
      <c r="B1205" s="92" t="s">
        <v>3834</v>
      </c>
      <c r="C1205" s="92" t="s">
        <v>3835</v>
      </c>
      <c r="D1205" s="92" t="s">
        <v>76</v>
      </c>
      <c r="E1205" s="92" t="s">
        <v>92</v>
      </c>
      <c r="F1205" s="92" t="s">
        <v>93</v>
      </c>
      <c r="G1205" s="92" t="s">
        <v>386</v>
      </c>
      <c r="H1205" s="92" t="s">
        <v>215</v>
      </c>
      <c r="I1205" s="93">
        <v>1.7199982800017197E-2</v>
      </c>
    </row>
    <row r="1206" spans="1:9">
      <c r="A1206" s="92" t="s">
        <v>3836</v>
      </c>
      <c r="B1206" s="92" t="s">
        <v>3837</v>
      </c>
      <c r="C1206" s="92" t="s">
        <v>3838</v>
      </c>
      <c r="D1206" s="92" t="s">
        <v>105</v>
      </c>
      <c r="E1206" s="92" t="s">
        <v>198</v>
      </c>
      <c r="F1206" s="92" t="s">
        <v>1050</v>
      </c>
      <c r="G1206" s="92" t="s">
        <v>390</v>
      </c>
      <c r="H1206" s="92" t="s">
        <v>143</v>
      </c>
      <c r="I1206" s="93">
        <v>1.7199982800017197E-2</v>
      </c>
    </row>
    <row r="1207" spans="1:9">
      <c r="A1207" s="92" t="s">
        <v>3839</v>
      </c>
      <c r="B1207" s="92" t="s">
        <v>3840</v>
      </c>
      <c r="C1207" s="92" t="s">
        <v>3841</v>
      </c>
      <c r="D1207" s="92" t="s">
        <v>64</v>
      </c>
      <c r="E1207" s="92" t="s">
        <v>64</v>
      </c>
      <c r="F1207" s="92" t="s">
        <v>65</v>
      </c>
      <c r="G1207" s="92" t="s">
        <v>333</v>
      </c>
      <c r="H1207" s="92" t="s">
        <v>172</v>
      </c>
      <c r="I1207" s="93">
        <v>1.7199982800017197E-2</v>
      </c>
    </row>
    <row r="1208" spans="1:9">
      <c r="A1208" s="92" t="s">
        <v>3842</v>
      </c>
      <c r="B1208" s="92" t="s">
        <v>3843</v>
      </c>
      <c r="C1208" s="92" t="s">
        <v>3844</v>
      </c>
      <c r="D1208" s="92" t="s">
        <v>94</v>
      </c>
      <c r="E1208" s="92" t="s">
        <v>118</v>
      </c>
      <c r="F1208" s="92" t="s">
        <v>119</v>
      </c>
      <c r="G1208" s="92" t="s">
        <v>333</v>
      </c>
      <c r="H1208" s="92" t="s">
        <v>172</v>
      </c>
      <c r="I1208" s="93">
        <v>1.7099982900017099E-2</v>
      </c>
    </row>
    <row r="1209" spans="1:9">
      <c r="A1209" s="92" t="s">
        <v>3845</v>
      </c>
      <c r="B1209" s="92" t="s">
        <v>3846</v>
      </c>
      <c r="C1209" s="92" t="s">
        <v>3847</v>
      </c>
      <c r="D1209" s="92" t="s">
        <v>56</v>
      </c>
      <c r="E1209" s="92" t="s">
        <v>152</v>
      </c>
      <c r="F1209" s="92" t="s">
        <v>152</v>
      </c>
      <c r="G1209" s="92" t="s">
        <v>200</v>
      </c>
      <c r="H1209" s="92" t="s">
        <v>153</v>
      </c>
      <c r="I1209" s="93">
        <v>1.7099982900017099E-2</v>
      </c>
    </row>
    <row r="1210" spans="1:9">
      <c r="A1210" s="92" t="s">
        <v>3848</v>
      </c>
      <c r="B1210" s="92" t="s">
        <v>3849</v>
      </c>
      <c r="C1210" s="92" t="s">
        <v>3850</v>
      </c>
      <c r="D1210" s="92" t="s">
        <v>80</v>
      </c>
      <c r="E1210" s="92" t="s">
        <v>80</v>
      </c>
      <c r="F1210" s="92" t="s">
        <v>104</v>
      </c>
      <c r="G1210" s="92" t="s">
        <v>354</v>
      </c>
      <c r="H1210" s="92" t="s">
        <v>143</v>
      </c>
      <c r="I1210" s="93">
        <v>1.6999983000017E-2</v>
      </c>
    </row>
    <row r="1211" spans="1:9">
      <c r="A1211" s="92" t="s">
        <v>3851</v>
      </c>
      <c r="B1211" s="92" t="s">
        <v>3852</v>
      </c>
      <c r="C1211" s="92" t="s">
        <v>3853</v>
      </c>
      <c r="D1211" s="92" t="s">
        <v>71</v>
      </c>
      <c r="E1211" s="92" t="s">
        <v>209</v>
      </c>
      <c r="F1211" s="92" t="s">
        <v>209</v>
      </c>
      <c r="G1211" s="92" t="s">
        <v>341</v>
      </c>
      <c r="H1211" s="92" t="s">
        <v>181</v>
      </c>
      <c r="I1211" s="93">
        <v>1.6999983000017E-2</v>
      </c>
    </row>
    <row r="1212" spans="1:9">
      <c r="A1212" s="92" t="s">
        <v>3854</v>
      </c>
      <c r="B1212" s="92" t="s">
        <v>3855</v>
      </c>
      <c r="C1212" s="92" t="s">
        <v>3856</v>
      </c>
      <c r="D1212" s="92" t="s">
        <v>88</v>
      </c>
      <c r="E1212" s="92" t="s">
        <v>406</v>
      </c>
      <c r="F1212" s="92" t="s">
        <v>407</v>
      </c>
      <c r="G1212" s="92" t="s">
        <v>59</v>
      </c>
      <c r="H1212" s="92" t="s">
        <v>60</v>
      </c>
      <c r="I1212" s="93">
        <v>1.6999983000017E-2</v>
      </c>
    </row>
    <row r="1213" spans="1:9">
      <c r="A1213" s="92" t="s">
        <v>3857</v>
      </c>
      <c r="B1213" s="92" t="s">
        <v>3858</v>
      </c>
      <c r="C1213" s="92" t="s">
        <v>3859</v>
      </c>
      <c r="D1213" s="92" t="s">
        <v>100</v>
      </c>
      <c r="E1213" s="92" t="s">
        <v>100</v>
      </c>
      <c r="F1213" s="92" t="s">
        <v>1569</v>
      </c>
      <c r="G1213" s="92" t="s">
        <v>424</v>
      </c>
      <c r="H1213" s="92" t="s">
        <v>242</v>
      </c>
      <c r="I1213" s="93">
        <v>1.6999983000017E-2</v>
      </c>
    </row>
    <row r="1214" spans="1:9">
      <c r="A1214" s="92" t="s">
        <v>3860</v>
      </c>
      <c r="B1214" s="92" t="s">
        <v>3861</v>
      </c>
      <c r="C1214" s="92" t="s">
        <v>3862</v>
      </c>
      <c r="D1214" s="92" t="s">
        <v>64</v>
      </c>
      <c r="E1214" s="92" t="s">
        <v>64</v>
      </c>
      <c r="F1214" s="92" t="s">
        <v>65</v>
      </c>
      <c r="G1214" s="92" t="s">
        <v>59</v>
      </c>
      <c r="H1214" s="92" t="s">
        <v>60</v>
      </c>
      <c r="I1214" s="93">
        <v>1.6999983000017E-2</v>
      </c>
    </row>
    <row r="1215" spans="1:9">
      <c r="A1215" s="92" t="s">
        <v>3863</v>
      </c>
      <c r="B1215" s="92" t="s">
        <v>3864</v>
      </c>
      <c r="C1215" s="92" t="s">
        <v>3865</v>
      </c>
      <c r="D1215" s="92" t="s">
        <v>111</v>
      </c>
      <c r="E1215" s="92" t="s">
        <v>111</v>
      </c>
      <c r="F1215" s="92" t="s">
        <v>671</v>
      </c>
      <c r="G1215" s="92" t="s">
        <v>59</v>
      </c>
      <c r="H1215" s="92" t="s">
        <v>60</v>
      </c>
      <c r="I1215" s="93">
        <v>1.6999983000017E-2</v>
      </c>
    </row>
    <row r="1216" spans="1:9">
      <c r="A1216" s="92" t="s">
        <v>3866</v>
      </c>
      <c r="B1216" s="92" t="s">
        <v>3867</v>
      </c>
      <c r="C1216" s="92" t="s">
        <v>3868</v>
      </c>
      <c r="D1216" s="92" t="s">
        <v>94</v>
      </c>
      <c r="E1216" s="92" t="s">
        <v>118</v>
      </c>
      <c r="F1216" s="92" t="s">
        <v>119</v>
      </c>
      <c r="G1216" s="92" t="s">
        <v>420</v>
      </c>
      <c r="H1216" s="92" t="s">
        <v>238</v>
      </c>
      <c r="I1216" s="93">
        <v>1.6899983100016894E-2</v>
      </c>
    </row>
    <row r="1217" spans="1:9">
      <c r="A1217" s="92" t="s">
        <v>3869</v>
      </c>
      <c r="B1217" s="92" t="s">
        <v>3870</v>
      </c>
      <c r="C1217" s="92" t="s">
        <v>3871</v>
      </c>
      <c r="D1217" s="92" t="s">
        <v>100</v>
      </c>
      <c r="E1217" s="92" t="s">
        <v>100</v>
      </c>
      <c r="F1217" s="92" t="s">
        <v>170</v>
      </c>
      <c r="G1217" s="92" t="s">
        <v>366</v>
      </c>
      <c r="H1217" s="92" t="s">
        <v>194</v>
      </c>
      <c r="I1217" s="93">
        <v>1.6899983100016894E-2</v>
      </c>
    </row>
    <row r="1218" spans="1:9">
      <c r="A1218" s="92" t="s">
        <v>3872</v>
      </c>
      <c r="B1218" s="92" t="s">
        <v>3873</v>
      </c>
      <c r="C1218" s="92" t="s">
        <v>3874</v>
      </c>
      <c r="D1218" s="92" t="s">
        <v>94</v>
      </c>
      <c r="E1218" s="92" t="s">
        <v>118</v>
      </c>
      <c r="F1218" s="92" t="s">
        <v>119</v>
      </c>
      <c r="G1218" s="92" t="s">
        <v>200</v>
      </c>
      <c r="H1218" s="92" t="s">
        <v>153</v>
      </c>
      <c r="I1218" s="93">
        <v>1.6899983100016894E-2</v>
      </c>
    </row>
    <row r="1219" spans="1:9">
      <c r="A1219" s="92" t="s">
        <v>3875</v>
      </c>
      <c r="B1219" s="92" t="s">
        <v>3876</v>
      </c>
      <c r="C1219" s="92" t="s">
        <v>3877</v>
      </c>
      <c r="D1219" s="92" t="s">
        <v>71</v>
      </c>
      <c r="E1219" s="92" t="s">
        <v>209</v>
      </c>
      <c r="F1219" s="92" t="s">
        <v>209</v>
      </c>
      <c r="G1219" s="92" t="s">
        <v>412</v>
      </c>
      <c r="H1219" s="92" t="s">
        <v>234</v>
      </c>
      <c r="I1219" s="93">
        <v>1.6899983100016894E-2</v>
      </c>
    </row>
    <row r="1220" spans="1:9">
      <c r="A1220" s="92" t="s">
        <v>3878</v>
      </c>
      <c r="B1220" s="92" t="s">
        <v>3879</v>
      </c>
      <c r="C1220" s="92" t="s">
        <v>3880</v>
      </c>
      <c r="D1220" s="92" t="s">
        <v>94</v>
      </c>
      <c r="E1220" s="92" t="s">
        <v>118</v>
      </c>
      <c r="F1220" s="92" t="s">
        <v>119</v>
      </c>
      <c r="G1220" s="92" t="s">
        <v>408</v>
      </c>
      <c r="H1220" s="92" t="s">
        <v>228</v>
      </c>
      <c r="I1220" s="93">
        <v>1.6899983100016894E-2</v>
      </c>
    </row>
    <row r="1221" spans="1:9">
      <c r="A1221" s="92" t="s">
        <v>3881</v>
      </c>
      <c r="B1221" s="92" t="s">
        <v>3882</v>
      </c>
      <c r="C1221" s="92" t="s">
        <v>3883</v>
      </c>
      <c r="D1221" s="92" t="s">
        <v>88</v>
      </c>
      <c r="E1221" s="92" t="s">
        <v>406</v>
      </c>
      <c r="F1221" s="92" t="s">
        <v>407</v>
      </c>
      <c r="G1221" s="92" t="s">
        <v>171</v>
      </c>
      <c r="H1221" s="92" t="s">
        <v>138</v>
      </c>
      <c r="I1221" s="93">
        <v>1.6899983100016894E-2</v>
      </c>
    </row>
    <row r="1222" spans="1:9">
      <c r="A1222" s="92" t="s">
        <v>3884</v>
      </c>
      <c r="B1222" s="92" t="s">
        <v>3885</v>
      </c>
      <c r="C1222" s="92" t="s">
        <v>3886</v>
      </c>
      <c r="D1222" s="92" t="s">
        <v>105</v>
      </c>
      <c r="E1222" s="92" t="s">
        <v>198</v>
      </c>
      <c r="F1222" s="92" t="s">
        <v>1050</v>
      </c>
      <c r="G1222" s="92" t="s">
        <v>59</v>
      </c>
      <c r="H1222" s="92" t="s">
        <v>60</v>
      </c>
      <c r="I1222" s="93">
        <v>1.6899983100016894E-2</v>
      </c>
    </row>
    <row r="1223" spans="1:9">
      <c r="A1223" s="92" t="s">
        <v>3887</v>
      </c>
      <c r="B1223" s="92" t="s">
        <v>3888</v>
      </c>
      <c r="C1223" s="92" t="s">
        <v>3889</v>
      </c>
      <c r="D1223" s="92" t="s">
        <v>100</v>
      </c>
      <c r="E1223" s="92" t="s">
        <v>100</v>
      </c>
      <c r="F1223" s="92" t="s">
        <v>170</v>
      </c>
      <c r="G1223" s="92" t="s">
        <v>341</v>
      </c>
      <c r="H1223" s="92" t="s">
        <v>181</v>
      </c>
      <c r="I1223" s="93">
        <v>1.6799983200016796E-2</v>
      </c>
    </row>
    <row r="1224" spans="1:9">
      <c r="A1224" s="92" t="s">
        <v>3890</v>
      </c>
      <c r="B1224" s="92" t="s">
        <v>3891</v>
      </c>
      <c r="C1224" s="92" t="s">
        <v>3892</v>
      </c>
      <c r="D1224" s="92" t="s">
        <v>76</v>
      </c>
      <c r="E1224" s="92" t="s">
        <v>92</v>
      </c>
      <c r="F1224" s="92" t="s">
        <v>313</v>
      </c>
      <c r="G1224" s="92" t="s">
        <v>120</v>
      </c>
      <c r="H1224" s="92" t="s">
        <v>121</v>
      </c>
      <c r="I1224" s="93">
        <v>1.6799983200016796E-2</v>
      </c>
    </row>
    <row r="1225" spans="1:9">
      <c r="A1225" s="92" t="s">
        <v>3893</v>
      </c>
      <c r="B1225" s="92" t="s">
        <v>3894</v>
      </c>
      <c r="C1225" s="92" t="s">
        <v>3895</v>
      </c>
      <c r="D1225" s="92" t="s">
        <v>105</v>
      </c>
      <c r="E1225" s="92" t="s">
        <v>557</v>
      </c>
      <c r="F1225" s="92" t="s">
        <v>1082</v>
      </c>
      <c r="G1225" s="92" t="s">
        <v>341</v>
      </c>
      <c r="H1225" s="92" t="s">
        <v>181</v>
      </c>
      <c r="I1225" s="93">
        <v>1.6799983200016796E-2</v>
      </c>
    </row>
    <row r="1226" spans="1:9">
      <c r="A1226" s="92" t="s">
        <v>3896</v>
      </c>
      <c r="B1226" s="92" t="s">
        <v>3897</v>
      </c>
      <c r="C1226" s="92" t="s">
        <v>3898</v>
      </c>
      <c r="D1226" s="92" t="s">
        <v>105</v>
      </c>
      <c r="E1226" s="92" t="s">
        <v>232</v>
      </c>
      <c r="F1226" s="92" t="s">
        <v>233</v>
      </c>
      <c r="G1226" s="92" t="s">
        <v>120</v>
      </c>
      <c r="H1226" s="92" t="s">
        <v>121</v>
      </c>
      <c r="I1226" s="93">
        <v>1.6799983200016796E-2</v>
      </c>
    </row>
    <row r="1227" spans="1:9">
      <c r="A1227" s="92" t="s">
        <v>3899</v>
      </c>
      <c r="B1227" s="92" t="s">
        <v>3900</v>
      </c>
      <c r="C1227" s="92" t="s">
        <v>3901</v>
      </c>
      <c r="D1227" s="92" t="s">
        <v>64</v>
      </c>
      <c r="E1227" s="92" t="s">
        <v>64</v>
      </c>
      <c r="F1227" s="92" t="s">
        <v>223</v>
      </c>
      <c r="G1227" s="92" t="s">
        <v>59</v>
      </c>
      <c r="H1227" s="92" t="s">
        <v>60</v>
      </c>
      <c r="I1227" s="93">
        <v>1.6699983300016697E-2</v>
      </c>
    </row>
    <row r="1228" spans="1:9">
      <c r="A1228" s="92" t="s">
        <v>3902</v>
      </c>
      <c r="B1228" s="92" t="s">
        <v>3903</v>
      </c>
      <c r="C1228" s="92" t="s">
        <v>3904</v>
      </c>
      <c r="D1228" s="92" t="s">
        <v>76</v>
      </c>
      <c r="E1228" s="92" t="s">
        <v>441</v>
      </c>
      <c r="F1228" s="92" t="s">
        <v>488</v>
      </c>
      <c r="G1228" s="92" t="s">
        <v>337</v>
      </c>
      <c r="H1228" s="92" t="s">
        <v>176</v>
      </c>
      <c r="I1228" s="93">
        <v>1.6699983300016697E-2</v>
      </c>
    </row>
    <row r="1229" spans="1:9">
      <c r="A1229" s="92" t="s">
        <v>3905</v>
      </c>
      <c r="B1229" s="92" t="s">
        <v>3906</v>
      </c>
      <c r="C1229" s="92" t="s">
        <v>3907</v>
      </c>
      <c r="D1229" s="92" t="s">
        <v>94</v>
      </c>
      <c r="E1229" s="92" t="s">
        <v>118</v>
      </c>
      <c r="F1229" s="92" t="s">
        <v>119</v>
      </c>
      <c r="G1229" s="92" t="s">
        <v>437</v>
      </c>
      <c r="H1229" s="92" t="s">
        <v>143</v>
      </c>
      <c r="I1229" s="93">
        <v>1.6699983300016697E-2</v>
      </c>
    </row>
    <row r="1230" spans="1:9">
      <c r="A1230" s="92" t="s">
        <v>3908</v>
      </c>
      <c r="B1230" s="92" t="s">
        <v>3909</v>
      </c>
      <c r="C1230" s="92" t="s">
        <v>3910</v>
      </c>
      <c r="D1230" s="92" t="s">
        <v>94</v>
      </c>
      <c r="E1230" s="92" t="s">
        <v>317</v>
      </c>
      <c r="F1230" s="92" t="s">
        <v>317</v>
      </c>
      <c r="G1230" s="92" t="s">
        <v>59</v>
      </c>
      <c r="H1230" s="92" t="s">
        <v>60</v>
      </c>
      <c r="I1230" s="93">
        <v>1.6699983300016697E-2</v>
      </c>
    </row>
    <row r="1231" spans="1:9">
      <c r="A1231" s="92" t="s">
        <v>3911</v>
      </c>
      <c r="B1231" s="92" t="s">
        <v>3912</v>
      </c>
      <c r="C1231" s="92" t="s">
        <v>3913</v>
      </c>
      <c r="D1231" s="92" t="s">
        <v>64</v>
      </c>
      <c r="E1231" s="92" t="s">
        <v>64</v>
      </c>
      <c r="F1231" s="92" t="s">
        <v>65</v>
      </c>
      <c r="G1231" s="92" t="s">
        <v>282</v>
      </c>
      <c r="H1231" s="92" t="s">
        <v>158</v>
      </c>
      <c r="I1231" s="93">
        <v>1.6699983300016697E-2</v>
      </c>
    </row>
    <row r="1232" spans="1:9">
      <c r="A1232" s="92" t="s">
        <v>3914</v>
      </c>
      <c r="B1232" s="92" t="s">
        <v>3915</v>
      </c>
      <c r="C1232" s="92" t="s">
        <v>3916</v>
      </c>
      <c r="D1232" s="92" t="s">
        <v>76</v>
      </c>
      <c r="E1232" s="92" t="s">
        <v>441</v>
      </c>
      <c r="F1232" s="92" t="s">
        <v>3917</v>
      </c>
      <c r="G1232" s="92" t="s">
        <v>386</v>
      </c>
      <c r="H1232" s="92" t="s">
        <v>215</v>
      </c>
      <c r="I1232" s="93">
        <v>1.6699983300016697E-2</v>
      </c>
    </row>
    <row r="1233" spans="1:9">
      <c r="A1233" s="92" t="s">
        <v>3918</v>
      </c>
      <c r="B1233" s="92" t="s">
        <v>3919</v>
      </c>
      <c r="C1233" s="92" t="s">
        <v>3920</v>
      </c>
      <c r="D1233" s="92" t="s">
        <v>56</v>
      </c>
      <c r="E1233" s="92" t="s">
        <v>152</v>
      </c>
      <c r="F1233" s="92" t="s">
        <v>152</v>
      </c>
      <c r="G1233" s="92" t="s">
        <v>180</v>
      </c>
      <c r="H1233" s="92" t="s">
        <v>143</v>
      </c>
      <c r="I1233" s="93">
        <v>1.6699983300016697E-2</v>
      </c>
    </row>
    <row r="1234" spans="1:9">
      <c r="A1234" s="92" t="s">
        <v>3921</v>
      </c>
      <c r="B1234" s="92" t="s">
        <v>3922</v>
      </c>
      <c r="C1234" s="92" t="s">
        <v>3923</v>
      </c>
      <c r="D1234" s="92" t="s">
        <v>111</v>
      </c>
      <c r="E1234" s="92" t="s">
        <v>111</v>
      </c>
      <c r="F1234" s="92" t="s">
        <v>671</v>
      </c>
      <c r="G1234" s="92" t="s">
        <v>59</v>
      </c>
      <c r="H1234" s="92" t="s">
        <v>60</v>
      </c>
      <c r="I1234" s="93">
        <v>1.6599983400016598E-2</v>
      </c>
    </row>
    <row r="1235" spans="1:9">
      <c r="A1235" s="92" t="s">
        <v>3924</v>
      </c>
      <c r="B1235" s="92" t="s">
        <v>3925</v>
      </c>
      <c r="C1235" s="92" t="s">
        <v>3926</v>
      </c>
      <c r="D1235" s="92" t="s">
        <v>94</v>
      </c>
      <c r="E1235" s="92" t="s">
        <v>118</v>
      </c>
      <c r="F1235" s="92" t="s">
        <v>1553</v>
      </c>
      <c r="G1235" s="92" t="s">
        <v>59</v>
      </c>
      <c r="H1235" s="92" t="s">
        <v>60</v>
      </c>
      <c r="I1235" s="93">
        <v>1.6599983400016598E-2</v>
      </c>
    </row>
    <row r="1236" spans="1:9">
      <c r="A1236" s="92" t="s">
        <v>3927</v>
      </c>
      <c r="B1236" s="92" t="s">
        <v>3928</v>
      </c>
      <c r="C1236" s="92" t="s">
        <v>3929</v>
      </c>
      <c r="D1236" s="92" t="s">
        <v>64</v>
      </c>
      <c r="E1236" s="92" t="s">
        <v>64</v>
      </c>
      <c r="F1236" s="92" t="s">
        <v>65</v>
      </c>
      <c r="G1236" s="92" t="s">
        <v>321</v>
      </c>
      <c r="H1236" s="92" t="s">
        <v>162</v>
      </c>
      <c r="I1236" s="93">
        <v>1.6599983400016598E-2</v>
      </c>
    </row>
    <row r="1237" spans="1:9">
      <c r="A1237" s="92" t="s">
        <v>3930</v>
      </c>
      <c r="B1237" s="92" t="s">
        <v>3931</v>
      </c>
      <c r="C1237" s="92" t="s">
        <v>3932</v>
      </c>
      <c r="D1237" s="92" t="s">
        <v>105</v>
      </c>
      <c r="E1237" s="92" t="s">
        <v>297</v>
      </c>
      <c r="F1237" s="92" t="s">
        <v>298</v>
      </c>
      <c r="G1237" s="92" t="s">
        <v>378</v>
      </c>
      <c r="H1237" s="92" t="s">
        <v>205</v>
      </c>
      <c r="I1237" s="93">
        <v>1.6599983400016598E-2</v>
      </c>
    </row>
    <row r="1238" spans="1:9">
      <c r="A1238" s="92" t="s">
        <v>3933</v>
      </c>
      <c r="B1238" s="92" t="s">
        <v>3934</v>
      </c>
      <c r="C1238" s="92" t="s">
        <v>3935</v>
      </c>
      <c r="D1238" s="92" t="s">
        <v>94</v>
      </c>
      <c r="E1238" s="92" t="s">
        <v>133</v>
      </c>
      <c r="F1238" s="92" t="s">
        <v>467</v>
      </c>
      <c r="G1238" s="92" t="s">
        <v>329</v>
      </c>
      <c r="H1238" s="92" t="s">
        <v>166</v>
      </c>
      <c r="I1238" s="93">
        <v>1.6599983400016598E-2</v>
      </c>
    </row>
    <row r="1239" spans="1:9">
      <c r="A1239" s="92" t="s">
        <v>3936</v>
      </c>
      <c r="B1239" s="92" t="s">
        <v>3937</v>
      </c>
      <c r="C1239" s="92" t="s">
        <v>3938</v>
      </c>
      <c r="D1239" s="92" t="s">
        <v>80</v>
      </c>
      <c r="E1239" s="92" t="s">
        <v>80</v>
      </c>
      <c r="F1239" s="92" t="s">
        <v>157</v>
      </c>
      <c r="G1239" s="92" t="s">
        <v>412</v>
      </c>
      <c r="H1239" s="92" t="s">
        <v>234</v>
      </c>
      <c r="I1239" s="93">
        <v>1.64999835000165E-2</v>
      </c>
    </row>
    <row r="1240" spans="1:9">
      <c r="A1240" s="92" t="s">
        <v>3939</v>
      </c>
      <c r="B1240" s="92" t="s">
        <v>3940</v>
      </c>
      <c r="C1240" s="92" t="s">
        <v>3941</v>
      </c>
      <c r="D1240" s="92" t="s">
        <v>94</v>
      </c>
      <c r="E1240" s="92" t="s">
        <v>317</v>
      </c>
      <c r="F1240" s="92" t="s">
        <v>317</v>
      </c>
      <c r="G1240" s="92" t="s">
        <v>354</v>
      </c>
      <c r="H1240" s="92" t="s">
        <v>143</v>
      </c>
      <c r="I1240" s="93">
        <v>1.64999835000165E-2</v>
      </c>
    </row>
    <row r="1241" spans="1:9">
      <c r="A1241" s="92" t="s">
        <v>3942</v>
      </c>
      <c r="B1241" s="92" t="s">
        <v>3943</v>
      </c>
      <c r="C1241" s="92" t="s">
        <v>3944</v>
      </c>
      <c r="D1241" s="92" t="s">
        <v>94</v>
      </c>
      <c r="E1241" s="92" t="s">
        <v>118</v>
      </c>
      <c r="F1241" s="92" t="s">
        <v>119</v>
      </c>
      <c r="G1241" s="92" t="s">
        <v>325</v>
      </c>
      <c r="H1241" s="92" t="s">
        <v>143</v>
      </c>
      <c r="I1241" s="93">
        <v>1.64999835000165E-2</v>
      </c>
    </row>
    <row r="1242" spans="1:9">
      <c r="A1242" s="92" t="s">
        <v>3945</v>
      </c>
      <c r="B1242" s="92" t="s">
        <v>3946</v>
      </c>
      <c r="C1242" s="92" t="s">
        <v>3947</v>
      </c>
      <c r="D1242" s="92" t="s">
        <v>64</v>
      </c>
      <c r="E1242" s="92" t="s">
        <v>64</v>
      </c>
      <c r="F1242" s="92" t="s">
        <v>65</v>
      </c>
      <c r="G1242" s="92" t="s">
        <v>282</v>
      </c>
      <c r="H1242" s="92" t="s">
        <v>158</v>
      </c>
      <c r="I1242" s="93">
        <v>1.64999835000165E-2</v>
      </c>
    </row>
    <row r="1243" spans="1:9">
      <c r="A1243" s="92" t="s">
        <v>3948</v>
      </c>
      <c r="B1243" s="92" t="s">
        <v>3949</v>
      </c>
      <c r="C1243" s="92" t="s">
        <v>3950</v>
      </c>
      <c r="D1243" s="92" t="s">
        <v>111</v>
      </c>
      <c r="E1243" s="92" t="s">
        <v>111</v>
      </c>
      <c r="F1243" s="92" t="s">
        <v>571</v>
      </c>
      <c r="G1243" s="92" t="s">
        <v>321</v>
      </c>
      <c r="H1243" s="92" t="s">
        <v>162</v>
      </c>
      <c r="I1243" s="93">
        <v>1.64999835000165E-2</v>
      </c>
    </row>
    <row r="1244" spans="1:9">
      <c r="A1244" s="92" t="s">
        <v>3951</v>
      </c>
      <c r="B1244" s="92" t="s">
        <v>3952</v>
      </c>
      <c r="C1244" s="92" t="s">
        <v>3953</v>
      </c>
      <c r="D1244" s="92" t="s">
        <v>94</v>
      </c>
      <c r="E1244" s="92" t="s">
        <v>133</v>
      </c>
      <c r="F1244" s="92" t="s">
        <v>134</v>
      </c>
      <c r="G1244" s="92" t="s">
        <v>366</v>
      </c>
      <c r="H1244" s="92" t="s">
        <v>194</v>
      </c>
      <c r="I1244" s="93">
        <v>1.64999835000165E-2</v>
      </c>
    </row>
    <row r="1245" spans="1:9">
      <c r="A1245" s="92" t="s">
        <v>3954</v>
      </c>
      <c r="B1245" s="92" t="s">
        <v>3955</v>
      </c>
      <c r="C1245" s="92" t="s">
        <v>3956</v>
      </c>
      <c r="D1245" s="92" t="s">
        <v>100</v>
      </c>
      <c r="E1245" s="92" t="s">
        <v>100</v>
      </c>
      <c r="F1245" s="92" t="s">
        <v>287</v>
      </c>
      <c r="G1245" s="92" t="s">
        <v>362</v>
      </c>
      <c r="H1245" s="92" t="s">
        <v>190</v>
      </c>
      <c r="I1245" s="93">
        <v>1.64999835000165E-2</v>
      </c>
    </row>
    <row r="1246" spans="1:9">
      <c r="A1246" s="92" t="s">
        <v>3957</v>
      </c>
      <c r="B1246" s="92" t="s">
        <v>3958</v>
      </c>
      <c r="C1246" s="92" t="s">
        <v>3959</v>
      </c>
      <c r="D1246" s="92" t="s">
        <v>105</v>
      </c>
      <c r="E1246" s="92" t="s">
        <v>232</v>
      </c>
      <c r="F1246" s="92" t="s">
        <v>233</v>
      </c>
      <c r="G1246" s="92" t="s">
        <v>59</v>
      </c>
      <c r="H1246" s="92" t="s">
        <v>60</v>
      </c>
      <c r="I1246" s="93">
        <v>1.64999835000165E-2</v>
      </c>
    </row>
    <row r="1247" spans="1:9">
      <c r="A1247" s="92" t="s">
        <v>3960</v>
      </c>
      <c r="B1247" s="92" t="s">
        <v>3961</v>
      </c>
      <c r="C1247" s="92" t="s">
        <v>3962</v>
      </c>
      <c r="D1247" s="92" t="s">
        <v>64</v>
      </c>
      <c r="E1247" s="92" t="s">
        <v>64</v>
      </c>
      <c r="F1247" s="92" t="s">
        <v>223</v>
      </c>
      <c r="G1247" s="92" t="s">
        <v>59</v>
      </c>
      <c r="H1247" s="92" t="s">
        <v>60</v>
      </c>
      <c r="I1247" s="93">
        <v>1.64999835000165E-2</v>
      </c>
    </row>
    <row r="1248" spans="1:9">
      <c r="A1248" s="92" t="s">
        <v>3963</v>
      </c>
      <c r="B1248" s="92" t="s">
        <v>3964</v>
      </c>
      <c r="C1248" s="92" t="s">
        <v>3965</v>
      </c>
      <c r="D1248" s="92" t="s">
        <v>94</v>
      </c>
      <c r="E1248" s="92" t="s">
        <v>615</v>
      </c>
      <c r="F1248" s="92" t="s">
        <v>616</v>
      </c>
      <c r="G1248" s="92" t="s">
        <v>171</v>
      </c>
      <c r="H1248" s="92" t="s">
        <v>138</v>
      </c>
      <c r="I1248" s="93">
        <v>1.6399983600016398E-2</v>
      </c>
    </row>
    <row r="1249" spans="1:9">
      <c r="A1249" s="92" t="s">
        <v>3966</v>
      </c>
      <c r="B1249" s="92" t="s">
        <v>3967</v>
      </c>
      <c r="C1249" s="92" t="s">
        <v>3968</v>
      </c>
      <c r="D1249" s="92" t="s">
        <v>76</v>
      </c>
      <c r="E1249" s="92" t="s">
        <v>441</v>
      </c>
      <c r="F1249" s="92" t="s">
        <v>2648</v>
      </c>
      <c r="G1249" s="92" t="s">
        <v>180</v>
      </c>
      <c r="H1249" s="92" t="s">
        <v>143</v>
      </c>
      <c r="I1249" s="93">
        <v>1.6399983600016398E-2</v>
      </c>
    </row>
    <row r="1250" spans="1:9">
      <c r="A1250" s="92" t="s">
        <v>3969</v>
      </c>
      <c r="B1250" s="92" t="s">
        <v>3970</v>
      </c>
      <c r="C1250" s="92" t="s">
        <v>3971</v>
      </c>
      <c r="D1250" s="92" t="s">
        <v>105</v>
      </c>
      <c r="E1250" s="92" t="s">
        <v>297</v>
      </c>
      <c r="F1250" s="92" t="s">
        <v>675</v>
      </c>
      <c r="G1250" s="92" t="s">
        <v>341</v>
      </c>
      <c r="H1250" s="92" t="s">
        <v>181</v>
      </c>
      <c r="I1250" s="93">
        <v>1.6399983600016398E-2</v>
      </c>
    </row>
    <row r="1251" spans="1:9">
      <c r="A1251" s="92" t="s">
        <v>3972</v>
      </c>
      <c r="B1251" s="92" t="s">
        <v>3973</v>
      </c>
      <c r="C1251" s="92" t="s">
        <v>3974</v>
      </c>
      <c r="D1251" s="92" t="s">
        <v>76</v>
      </c>
      <c r="E1251" s="92" t="s">
        <v>92</v>
      </c>
      <c r="F1251" s="92" t="s">
        <v>306</v>
      </c>
      <c r="G1251" s="92" t="s">
        <v>200</v>
      </c>
      <c r="H1251" s="92" t="s">
        <v>153</v>
      </c>
      <c r="I1251" s="93">
        <v>1.6399983600016398E-2</v>
      </c>
    </row>
    <row r="1252" spans="1:9">
      <c r="A1252" s="92" t="s">
        <v>3975</v>
      </c>
      <c r="B1252" s="92" t="s">
        <v>3976</v>
      </c>
      <c r="C1252" s="92" t="s">
        <v>3977</v>
      </c>
      <c r="D1252" s="92" t="s">
        <v>64</v>
      </c>
      <c r="E1252" s="92" t="s">
        <v>64</v>
      </c>
      <c r="F1252" s="92" t="s">
        <v>65</v>
      </c>
      <c r="G1252" s="92" t="s">
        <v>59</v>
      </c>
      <c r="H1252" s="92" t="s">
        <v>60</v>
      </c>
      <c r="I1252" s="93">
        <v>1.6399983600016398E-2</v>
      </c>
    </row>
    <row r="1253" spans="1:9">
      <c r="A1253" s="92" t="s">
        <v>3978</v>
      </c>
      <c r="B1253" s="92" t="s">
        <v>3979</v>
      </c>
      <c r="C1253" s="92" t="s">
        <v>3980</v>
      </c>
      <c r="D1253" s="92" t="s">
        <v>76</v>
      </c>
      <c r="E1253" s="92" t="s">
        <v>92</v>
      </c>
      <c r="F1253" s="92" t="s">
        <v>1009</v>
      </c>
      <c r="G1253" s="92" t="s">
        <v>325</v>
      </c>
      <c r="H1253" s="92" t="s">
        <v>143</v>
      </c>
      <c r="I1253" s="93">
        <v>1.6299983700016295E-2</v>
      </c>
    </row>
    <row r="1254" spans="1:9">
      <c r="A1254" s="92" t="s">
        <v>3981</v>
      </c>
      <c r="B1254" s="92" t="s">
        <v>3982</v>
      </c>
      <c r="C1254" s="92" t="s">
        <v>3983</v>
      </c>
      <c r="D1254" s="92" t="s">
        <v>88</v>
      </c>
      <c r="E1254" s="92" t="s">
        <v>406</v>
      </c>
      <c r="F1254" s="92" t="s">
        <v>407</v>
      </c>
      <c r="G1254" s="92" t="s">
        <v>59</v>
      </c>
      <c r="H1254" s="92" t="s">
        <v>60</v>
      </c>
      <c r="I1254" s="93">
        <v>1.6299983700016295E-2</v>
      </c>
    </row>
    <row r="1255" spans="1:9">
      <c r="A1255" s="92" t="s">
        <v>3984</v>
      </c>
      <c r="B1255" s="92" t="s">
        <v>3985</v>
      </c>
      <c r="C1255" s="92" t="s">
        <v>3986</v>
      </c>
      <c r="D1255" s="92" t="s">
        <v>105</v>
      </c>
      <c r="E1255" s="92" t="s">
        <v>198</v>
      </c>
      <c r="F1255" s="92" t="s">
        <v>199</v>
      </c>
      <c r="G1255" s="92" t="s">
        <v>200</v>
      </c>
      <c r="H1255" s="92" t="s">
        <v>153</v>
      </c>
      <c r="I1255" s="93">
        <v>1.6299983700016295E-2</v>
      </c>
    </row>
    <row r="1256" spans="1:9">
      <c r="A1256" s="92" t="s">
        <v>3987</v>
      </c>
      <c r="B1256" s="92" t="s">
        <v>3988</v>
      </c>
      <c r="C1256" s="92" t="s">
        <v>3989</v>
      </c>
      <c r="D1256" s="92" t="s">
        <v>105</v>
      </c>
      <c r="E1256" s="92" t="s">
        <v>302</v>
      </c>
      <c r="F1256" s="92" t="s">
        <v>302</v>
      </c>
      <c r="G1256" s="92" t="s">
        <v>386</v>
      </c>
      <c r="H1256" s="92" t="s">
        <v>215</v>
      </c>
      <c r="I1256" s="93">
        <v>1.6299983700016295E-2</v>
      </c>
    </row>
    <row r="1257" spans="1:9">
      <c r="A1257" s="92" t="s">
        <v>3990</v>
      </c>
      <c r="B1257" s="92" t="s">
        <v>3991</v>
      </c>
      <c r="C1257" s="92" t="s">
        <v>3992</v>
      </c>
      <c r="D1257" s="92" t="s">
        <v>56</v>
      </c>
      <c r="E1257" s="92" t="s">
        <v>152</v>
      </c>
      <c r="F1257" s="92" t="s">
        <v>152</v>
      </c>
      <c r="G1257" s="92" t="s">
        <v>329</v>
      </c>
      <c r="H1257" s="92" t="s">
        <v>166</v>
      </c>
      <c r="I1257" s="93">
        <v>1.6199983800016197E-2</v>
      </c>
    </row>
    <row r="1258" spans="1:9">
      <c r="A1258" s="92" t="s">
        <v>3993</v>
      </c>
      <c r="B1258" s="92" t="s">
        <v>3994</v>
      </c>
      <c r="C1258" s="92" t="s">
        <v>3995</v>
      </c>
      <c r="D1258" s="92" t="s">
        <v>56</v>
      </c>
      <c r="E1258" s="92" t="s">
        <v>57</v>
      </c>
      <c r="F1258" s="92" t="s">
        <v>767</v>
      </c>
      <c r="G1258" s="92" t="s">
        <v>59</v>
      </c>
      <c r="H1258" s="92" t="s">
        <v>60</v>
      </c>
      <c r="I1258" s="93">
        <v>1.6199983800016197E-2</v>
      </c>
    </row>
    <row r="1259" spans="1:9">
      <c r="A1259" s="92" t="s">
        <v>3996</v>
      </c>
      <c r="B1259" s="92" t="s">
        <v>3997</v>
      </c>
      <c r="C1259" s="92" t="s">
        <v>3998</v>
      </c>
      <c r="D1259" s="92" t="s">
        <v>100</v>
      </c>
      <c r="E1259" s="92" t="s">
        <v>100</v>
      </c>
      <c r="F1259" s="92" t="s">
        <v>287</v>
      </c>
      <c r="G1259" s="92" t="s">
        <v>59</v>
      </c>
      <c r="H1259" s="92" t="s">
        <v>60</v>
      </c>
      <c r="I1259" s="93">
        <v>1.6199983800016197E-2</v>
      </c>
    </row>
    <row r="1260" spans="1:9">
      <c r="A1260" s="92" t="s">
        <v>3999</v>
      </c>
      <c r="B1260" s="92" t="s">
        <v>4000</v>
      </c>
      <c r="C1260" s="92" t="s">
        <v>4001</v>
      </c>
      <c r="D1260" s="92" t="s">
        <v>56</v>
      </c>
      <c r="E1260" s="92" t="s">
        <v>69</v>
      </c>
      <c r="F1260" s="92" t="s">
        <v>126</v>
      </c>
      <c r="G1260" s="92" t="s">
        <v>200</v>
      </c>
      <c r="H1260" s="92" t="s">
        <v>153</v>
      </c>
      <c r="I1260" s="93">
        <v>1.6199983800016197E-2</v>
      </c>
    </row>
    <row r="1261" spans="1:9">
      <c r="A1261" s="92" t="s">
        <v>4002</v>
      </c>
      <c r="B1261" s="92" t="s">
        <v>4003</v>
      </c>
      <c r="C1261" s="92" t="s">
        <v>4004</v>
      </c>
      <c r="D1261" s="92" t="s">
        <v>64</v>
      </c>
      <c r="E1261" s="92" t="s">
        <v>64</v>
      </c>
      <c r="F1261" s="92" t="s">
        <v>65</v>
      </c>
      <c r="G1261" s="92" t="s">
        <v>382</v>
      </c>
      <c r="H1261" s="92" t="s">
        <v>210</v>
      </c>
      <c r="I1261" s="93">
        <v>1.6099983900016098E-2</v>
      </c>
    </row>
    <row r="1262" spans="1:9">
      <c r="A1262" s="92" t="s">
        <v>4005</v>
      </c>
      <c r="B1262" s="92" t="s">
        <v>4006</v>
      </c>
      <c r="C1262" s="92" t="s">
        <v>4007</v>
      </c>
      <c r="D1262" s="92" t="s">
        <v>94</v>
      </c>
      <c r="E1262" s="92" t="s">
        <v>317</v>
      </c>
      <c r="F1262" s="92" t="s">
        <v>317</v>
      </c>
      <c r="G1262" s="92" t="s">
        <v>180</v>
      </c>
      <c r="H1262" s="92" t="s">
        <v>143</v>
      </c>
      <c r="I1262" s="93">
        <v>1.6099983900016098E-2</v>
      </c>
    </row>
    <row r="1263" spans="1:9">
      <c r="A1263" s="92" t="s">
        <v>4008</v>
      </c>
      <c r="B1263" s="92" t="s">
        <v>4009</v>
      </c>
      <c r="C1263" s="92" t="s">
        <v>4010</v>
      </c>
      <c r="D1263" s="92" t="s">
        <v>105</v>
      </c>
      <c r="E1263" s="92" t="s">
        <v>297</v>
      </c>
      <c r="F1263" s="92" t="s">
        <v>675</v>
      </c>
      <c r="G1263" s="92" t="s">
        <v>378</v>
      </c>
      <c r="H1263" s="92" t="s">
        <v>205</v>
      </c>
      <c r="I1263" s="93">
        <v>1.6099983900016098E-2</v>
      </c>
    </row>
    <row r="1264" spans="1:9">
      <c r="A1264" s="92" t="s">
        <v>4011</v>
      </c>
      <c r="B1264" s="92" t="s">
        <v>4012</v>
      </c>
      <c r="C1264" s="92" t="s">
        <v>4013</v>
      </c>
      <c r="D1264" s="92" t="s">
        <v>76</v>
      </c>
      <c r="E1264" s="92" t="s">
        <v>1463</v>
      </c>
      <c r="F1264" s="92" t="s">
        <v>1464</v>
      </c>
      <c r="G1264" s="92" t="s">
        <v>59</v>
      </c>
      <c r="H1264" s="92" t="s">
        <v>60</v>
      </c>
      <c r="I1264" s="93">
        <v>1.5999984000015999E-2</v>
      </c>
    </row>
    <row r="1265" spans="1:9">
      <c r="A1265" s="92" t="s">
        <v>4014</v>
      </c>
      <c r="B1265" s="92" t="s">
        <v>4015</v>
      </c>
      <c r="C1265" s="92" t="s">
        <v>4016</v>
      </c>
      <c r="D1265" s="92" t="s">
        <v>80</v>
      </c>
      <c r="E1265" s="92" t="s">
        <v>80</v>
      </c>
      <c r="F1265" s="92" t="s">
        <v>104</v>
      </c>
      <c r="G1265" s="92" t="s">
        <v>59</v>
      </c>
      <c r="H1265" s="92" t="s">
        <v>60</v>
      </c>
      <c r="I1265" s="93">
        <v>1.5999984000015999E-2</v>
      </c>
    </row>
    <row r="1266" spans="1:9">
      <c r="A1266" s="92" t="s">
        <v>4017</v>
      </c>
      <c r="B1266" s="92" t="s">
        <v>4018</v>
      </c>
      <c r="C1266" s="92" t="s">
        <v>4019</v>
      </c>
      <c r="D1266" s="92" t="s">
        <v>76</v>
      </c>
      <c r="E1266" s="92" t="s">
        <v>441</v>
      </c>
      <c r="F1266" s="92" t="s">
        <v>2065</v>
      </c>
      <c r="G1266" s="92" t="s">
        <v>200</v>
      </c>
      <c r="H1266" s="92" t="s">
        <v>153</v>
      </c>
      <c r="I1266" s="93">
        <v>1.5999984000015999E-2</v>
      </c>
    </row>
    <row r="1267" spans="1:9">
      <c r="A1267" s="92" t="s">
        <v>4020</v>
      </c>
      <c r="B1267" s="92" t="s">
        <v>4021</v>
      </c>
      <c r="C1267" s="92" t="s">
        <v>4022</v>
      </c>
      <c r="D1267" s="92" t="s">
        <v>64</v>
      </c>
      <c r="E1267" s="92" t="s">
        <v>64</v>
      </c>
      <c r="F1267" s="92" t="s">
        <v>223</v>
      </c>
      <c r="G1267" s="92" t="s">
        <v>59</v>
      </c>
      <c r="H1267" s="92" t="s">
        <v>60</v>
      </c>
      <c r="I1267" s="93">
        <v>1.5999984000015999E-2</v>
      </c>
    </row>
    <row r="1268" spans="1:9">
      <c r="A1268" s="92" t="s">
        <v>4023</v>
      </c>
      <c r="B1268" s="92" t="s">
        <v>4024</v>
      </c>
      <c r="C1268" s="92" t="s">
        <v>4025</v>
      </c>
      <c r="D1268" s="92" t="s">
        <v>111</v>
      </c>
      <c r="E1268" s="92" t="s">
        <v>111</v>
      </c>
      <c r="F1268" s="92" t="s">
        <v>571</v>
      </c>
      <c r="G1268" s="92" t="s">
        <v>345</v>
      </c>
      <c r="H1268" s="92" t="s">
        <v>143</v>
      </c>
      <c r="I1268" s="93">
        <v>1.5999984000015999E-2</v>
      </c>
    </row>
    <row r="1269" spans="1:9">
      <c r="A1269" s="92" t="s">
        <v>4026</v>
      </c>
      <c r="B1269" s="92" t="s">
        <v>4027</v>
      </c>
      <c r="C1269" s="92" t="s">
        <v>4028</v>
      </c>
      <c r="D1269" s="92" t="s">
        <v>76</v>
      </c>
      <c r="E1269" s="92" t="s">
        <v>1463</v>
      </c>
      <c r="F1269" s="92" t="s">
        <v>1510</v>
      </c>
      <c r="G1269" s="92" t="s">
        <v>180</v>
      </c>
      <c r="H1269" s="92" t="s">
        <v>143</v>
      </c>
      <c r="I1269" s="93">
        <v>1.5899984100015897E-2</v>
      </c>
    </row>
    <row r="1270" spans="1:9">
      <c r="A1270" s="92" t="s">
        <v>4029</v>
      </c>
      <c r="B1270" s="92" t="s">
        <v>4030</v>
      </c>
      <c r="C1270" s="92" t="s">
        <v>4031</v>
      </c>
      <c r="D1270" s="92" t="s">
        <v>76</v>
      </c>
      <c r="E1270" s="92" t="s">
        <v>92</v>
      </c>
      <c r="F1270" s="92" t="s">
        <v>1009</v>
      </c>
      <c r="G1270" s="92" t="s">
        <v>333</v>
      </c>
      <c r="H1270" s="92" t="s">
        <v>172</v>
      </c>
      <c r="I1270" s="93">
        <v>1.5899984100015897E-2</v>
      </c>
    </row>
    <row r="1271" spans="1:9">
      <c r="A1271" s="92" t="s">
        <v>4032</v>
      </c>
      <c r="B1271" s="92" t="s">
        <v>4033</v>
      </c>
      <c r="C1271" s="92" t="s">
        <v>4034</v>
      </c>
      <c r="D1271" s="92" t="s">
        <v>100</v>
      </c>
      <c r="E1271" s="92" t="s">
        <v>100</v>
      </c>
      <c r="F1271" s="92" t="s">
        <v>287</v>
      </c>
      <c r="G1271" s="92" t="s">
        <v>185</v>
      </c>
      <c r="H1271" s="92" t="s">
        <v>148</v>
      </c>
      <c r="I1271" s="93">
        <v>1.5899984100015897E-2</v>
      </c>
    </row>
    <row r="1272" spans="1:9">
      <c r="A1272" s="92" t="s">
        <v>4035</v>
      </c>
      <c r="B1272" s="92" t="s">
        <v>4036</v>
      </c>
      <c r="C1272" s="92" t="s">
        <v>4037</v>
      </c>
      <c r="D1272" s="92" t="s">
        <v>88</v>
      </c>
      <c r="E1272" s="92" t="s">
        <v>109</v>
      </c>
      <c r="F1272" s="92" t="s">
        <v>110</v>
      </c>
      <c r="G1272" s="92" t="s">
        <v>200</v>
      </c>
      <c r="H1272" s="92" t="s">
        <v>153</v>
      </c>
      <c r="I1272" s="93">
        <v>1.5899984100015897E-2</v>
      </c>
    </row>
    <row r="1273" spans="1:9">
      <c r="A1273" s="92" t="s">
        <v>4038</v>
      </c>
      <c r="B1273" s="92" t="s">
        <v>4039</v>
      </c>
      <c r="C1273" s="92" t="s">
        <v>4040</v>
      </c>
      <c r="D1273" s="92" t="s">
        <v>111</v>
      </c>
      <c r="E1273" s="92" t="s">
        <v>111</v>
      </c>
      <c r="F1273" s="92" t="s">
        <v>1853</v>
      </c>
      <c r="G1273" s="92" t="s">
        <v>394</v>
      </c>
      <c r="H1273" s="92" t="s">
        <v>219</v>
      </c>
      <c r="I1273" s="93">
        <v>1.5899984100015897E-2</v>
      </c>
    </row>
    <row r="1274" spans="1:9">
      <c r="A1274" s="92" t="s">
        <v>4041</v>
      </c>
      <c r="B1274" s="92" t="s">
        <v>4042</v>
      </c>
      <c r="C1274" s="92" t="s">
        <v>4043</v>
      </c>
      <c r="D1274" s="92" t="s">
        <v>76</v>
      </c>
      <c r="E1274" s="92" t="s">
        <v>1463</v>
      </c>
      <c r="F1274" s="92" t="s">
        <v>1510</v>
      </c>
      <c r="G1274" s="92" t="s">
        <v>350</v>
      </c>
      <c r="H1274" s="92" t="s">
        <v>143</v>
      </c>
      <c r="I1274" s="93">
        <v>1.5899984100015897E-2</v>
      </c>
    </row>
    <row r="1275" spans="1:9">
      <c r="A1275" s="92" t="s">
        <v>4044</v>
      </c>
      <c r="B1275" s="92" t="s">
        <v>4045</v>
      </c>
      <c r="C1275" s="92" t="s">
        <v>4046</v>
      </c>
      <c r="D1275" s="92" t="s">
        <v>76</v>
      </c>
      <c r="E1275" s="92" t="s">
        <v>92</v>
      </c>
      <c r="F1275" s="92" t="s">
        <v>306</v>
      </c>
      <c r="G1275" s="92" t="s">
        <v>59</v>
      </c>
      <c r="H1275" s="92" t="s">
        <v>60</v>
      </c>
      <c r="I1275" s="93">
        <v>1.5899984100015897E-2</v>
      </c>
    </row>
    <row r="1276" spans="1:9">
      <c r="A1276" s="92" t="s">
        <v>4047</v>
      </c>
      <c r="B1276" s="92" t="s">
        <v>4048</v>
      </c>
      <c r="C1276" s="92" t="s">
        <v>4049</v>
      </c>
      <c r="D1276" s="92" t="s">
        <v>56</v>
      </c>
      <c r="E1276" s="92" t="s">
        <v>57</v>
      </c>
      <c r="F1276" s="92" t="s">
        <v>767</v>
      </c>
      <c r="G1276" s="92" t="s">
        <v>200</v>
      </c>
      <c r="H1276" s="92" t="s">
        <v>153</v>
      </c>
      <c r="I1276" s="93">
        <v>1.5799984200015799E-2</v>
      </c>
    </row>
    <row r="1277" spans="1:9">
      <c r="A1277" s="92" t="s">
        <v>4050</v>
      </c>
      <c r="B1277" s="92" t="s">
        <v>4051</v>
      </c>
      <c r="C1277" s="92" t="s">
        <v>4052</v>
      </c>
      <c r="D1277" s="92" t="s">
        <v>64</v>
      </c>
      <c r="E1277" s="92" t="s">
        <v>64</v>
      </c>
      <c r="F1277" s="92" t="s">
        <v>65</v>
      </c>
      <c r="G1277" s="92" t="s">
        <v>282</v>
      </c>
      <c r="H1277" s="92" t="s">
        <v>158</v>
      </c>
      <c r="I1277" s="93">
        <v>1.5799984200015799E-2</v>
      </c>
    </row>
    <row r="1278" spans="1:9">
      <c r="A1278" s="92" t="s">
        <v>4053</v>
      </c>
      <c r="B1278" s="92" t="s">
        <v>4054</v>
      </c>
      <c r="C1278" s="92" t="s">
        <v>4055</v>
      </c>
      <c r="D1278" s="92" t="s">
        <v>71</v>
      </c>
      <c r="E1278" s="92" t="s">
        <v>209</v>
      </c>
      <c r="F1278" s="92" t="s">
        <v>209</v>
      </c>
      <c r="G1278" s="92" t="s">
        <v>333</v>
      </c>
      <c r="H1278" s="92" t="s">
        <v>172</v>
      </c>
      <c r="I1278" s="93">
        <v>1.5699984300015696E-2</v>
      </c>
    </row>
    <row r="1279" spans="1:9">
      <c r="A1279" s="92" t="s">
        <v>4056</v>
      </c>
      <c r="B1279" s="92" t="s">
        <v>4057</v>
      </c>
      <c r="C1279" s="92" t="s">
        <v>4058</v>
      </c>
      <c r="D1279" s="92" t="s">
        <v>64</v>
      </c>
      <c r="E1279" s="92" t="s">
        <v>64</v>
      </c>
      <c r="F1279" s="92" t="s">
        <v>223</v>
      </c>
      <c r="G1279" s="92" t="s">
        <v>180</v>
      </c>
      <c r="H1279" s="92" t="s">
        <v>143</v>
      </c>
      <c r="I1279" s="93">
        <v>1.5699984300015696E-2</v>
      </c>
    </row>
    <row r="1280" spans="1:9">
      <c r="A1280" s="92" t="s">
        <v>4059</v>
      </c>
      <c r="B1280" s="92" t="s">
        <v>4060</v>
      </c>
      <c r="C1280" s="92" t="s">
        <v>4061</v>
      </c>
      <c r="D1280" s="92" t="s">
        <v>105</v>
      </c>
      <c r="E1280" s="92" t="s">
        <v>232</v>
      </c>
      <c r="F1280" s="92" t="s">
        <v>233</v>
      </c>
      <c r="G1280" s="92" t="s">
        <v>59</v>
      </c>
      <c r="H1280" s="92" t="s">
        <v>60</v>
      </c>
      <c r="I1280" s="93">
        <v>1.5699984300015696E-2</v>
      </c>
    </row>
    <row r="1281" spans="1:9">
      <c r="A1281" s="92" t="s">
        <v>4062</v>
      </c>
      <c r="B1281" s="92" t="s">
        <v>4063</v>
      </c>
      <c r="C1281" s="92" t="s">
        <v>4064</v>
      </c>
      <c r="D1281" s="92" t="s">
        <v>76</v>
      </c>
      <c r="E1281" s="92" t="s">
        <v>92</v>
      </c>
      <c r="F1281" s="92" t="s">
        <v>306</v>
      </c>
      <c r="G1281" s="92" t="s">
        <v>200</v>
      </c>
      <c r="H1281" s="92" t="s">
        <v>153</v>
      </c>
      <c r="I1281" s="93">
        <v>1.5699984300015696E-2</v>
      </c>
    </row>
    <row r="1282" spans="1:9">
      <c r="A1282" s="92" t="s">
        <v>4065</v>
      </c>
      <c r="B1282" s="92" t="s">
        <v>4066</v>
      </c>
      <c r="C1282" s="92" t="s">
        <v>4067</v>
      </c>
      <c r="D1282" s="92" t="s">
        <v>100</v>
      </c>
      <c r="E1282" s="92" t="s">
        <v>100</v>
      </c>
      <c r="F1282" s="92" t="s">
        <v>287</v>
      </c>
      <c r="G1282" s="92" t="s">
        <v>86</v>
      </c>
      <c r="H1282" s="92" t="s">
        <v>87</v>
      </c>
      <c r="I1282" s="93">
        <v>1.5699984300015696E-2</v>
      </c>
    </row>
    <row r="1283" spans="1:9">
      <c r="A1283" s="92" t="s">
        <v>4068</v>
      </c>
      <c r="B1283" s="92" t="s">
        <v>4069</v>
      </c>
      <c r="C1283" s="92" t="s">
        <v>4070</v>
      </c>
      <c r="D1283" s="92" t="s">
        <v>111</v>
      </c>
      <c r="E1283" s="92" t="s">
        <v>111</v>
      </c>
      <c r="F1283" s="92" t="s">
        <v>2383</v>
      </c>
      <c r="G1283" s="92" t="s">
        <v>282</v>
      </c>
      <c r="H1283" s="92" t="s">
        <v>158</v>
      </c>
      <c r="I1283" s="93">
        <v>1.5699984300015696E-2</v>
      </c>
    </row>
    <row r="1284" spans="1:9">
      <c r="A1284" s="92" t="s">
        <v>4071</v>
      </c>
      <c r="B1284" s="92" t="s">
        <v>4072</v>
      </c>
      <c r="C1284" s="92" t="s">
        <v>4073</v>
      </c>
      <c r="D1284" s="92" t="s">
        <v>111</v>
      </c>
      <c r="E1284" s="92" t="s">
        <v>111</v>
      </c>
      <c r="F1284" s="92" t="s">
        <v>671</v>
      </c>
      <c r="G1284" s="92" t="s">
        <v>180</v>
      </c>
      <c r="H1284" s="92" t="s">
        <v>143</v>
      </c>
      <c r="I1284" s="93">
        <v>1.5699984300015696E-2</v>
      </c>
    </row>
    <row r="1285" spans="1:9">
      <c r="A1285" s="92" t="s">
        <v>4074</v>
      </c>
      <c r="B1285" s="92" t="s">
        <v>4075</v>
      </c>
      <c r="C1285" s="92" t="s">
        <v>4076</v>
      </c>
      <c r="D1285" s="92" t="s">
        <v>94</v>
      </c>
      <c r="E1285" s="92" t="s">
        <v>615</v>
      </c>
      <c r="F1285" s="92" t="s">
        <v>1031</v>
      </c>
      <c r="G1285" s="92" t="s">
        <v>386</v>
      </c>
      <c r="H1285" s="92" t="s">
        <v>215</v>
      </c>
      <c r="I1285" s="93">
        <v>1.5599984400015598E-2</v>
      </c>
    </row>
    <row r="1286" spans="1:9">
      <c r="A1286" s="92" t="s">
        <v>4077</v>
      </c>
      <c r="B1286" s="92" t="s">
        <v>4078</v>
      </c>
      <c r="C1286" s="92" t="s">
        <v>4079</v>
      </c>
      <c r="D1286" s="92" t="s">
        <v>105</v>
      </c>
      <c r="E1286" s="92" t="s">
        <v>198</v>
      </c>
      <c r="F1286" s="92" t="s">
        <v>199</v>
      </c>
      <c r="G1286" s="92" t="s">
        <v>345</v>
      </c>
      <c r="H1286" s="92" t="s">
        <v>143</v>
      </c>
      <c r="I1286" s="93">
        <v>1.5599984400015598E-2</v>
      </c>
    </row>
    <row r="1287" spans="1:9">
      <c r="A1287" s="92" t="s">
        <v>4080</v>
      </c>
      <c r="B1287" s="92" t="s">
        <v>4081</v>
      </c>
      <c r="C1287" s="92" t="s">
        <v>4082</v>
      </c>
      <c r="D1287" s="92" t="s">
        <v>105</v>
      </c>
      <c r="E1287" s="92" t="s">
        <v>198</v>
      </c>
      <c r="F1287" s="92" t="s">
        <v>199</v>
      </c>
      <c r="G1287" s="92" t="s">
        <v>200</v>
      </c>
      <c r="H1287" s="92" t="s">
        <v>153</v>
      </c>
      <c r="I1287" s="93">
        <v>1.5599984400015598E-2</v>
      </c>
    </row>
    <row r="1288" spans="1:9">
      <c r="A1288" s="92" t="s">
        <v>4083</v>
      </c>
      <c r="B1288" s="92" t="s">
        <v>4084</v>
      </c>
      <c r="C1288" s="92" t="s">
        <v>4085</v>
      </c>
      <c r="D1288" s="92" t="s">
        <v>94</v>
      </c>
      <c r="E1288" s="92" t="s">
        <v>317</v>
      </c>
      <c r="F1288" s="92" t="s">
        <v>317</v>
      </c>
      <c r="G1288" s="92" t="s">
        <v>59</v>
      </c>
      <c r="H1288" s="92" t="s">
        <v>60</v>
      </c>
      <c r="I1288" s="93">
        <v>1.5599984400015598E-2</v>
      </c>
    </row>
    <row r="1289" spans="1:9">
      <c r="A1289" s="92" t="s">
        <v>4086</v>
      </c>
      <c r="B1289" s="92" t="s">
        <v>4087</v>
      </c>
      <c r="C1289" s="92" t="s">
        <v>4088</v>
      </c>
      <c r="D1289" s="92" t="s">
        <v>94</v>
      </c>
      <c r="E1289" s="92" t="s">
        <v>615</v>
      </c>
      <c r="F1289" s="92" t="s">
        <v>616</v>
      </c>
      <c r="G1289" s="92" t="s">
        <v>120</v>
      </c>
      <c r="H1289" s="92" t="s">
        <v>121</v>
      </c>
      <c r="I1289" s="93">
        <v>1.5599984400015598E-2</v>
      </c>
    </row>
    <row r="1290" spans="1:9">
      <c r="A1290" s="92" t="s">
        <v>4089</v>
      </c>
      <c r="B1290" s="92" t="s">
        <v>4090</v>
      </c>
      <c r="C1290" s="92" t="s">
        <v>4091</v>
      </c>
      <c r="D1290" s="92" t="s">
        <v>100</v>
      </c>
      <c r="E1290" s="92" t="s">
        <v>100</v>
      </c>
      <c r="F1290" s="92" t="s">
        <v>170</v>
      </c>
      <c r="G1290" s="92" t="s">
        <v>382</v>
      </c>
      <c r="H1290" s="92" t="s">
        <v>210</v>
      </c>
      <c r="I1290" s="93">
        <v>1.5599984400015598E-2</v>
      </c>
    </row>
    <row r="1291" spans="1:9">
      <c r="A1291" s="92" t="s">
        <v>4092</v>
      </c>
      <c r="B1291" s="92" t="s">
        <v>4093</v>
      </c>
      <c r="C1291" s="92" t="s">
        <v>4094</v>
      </c>
      <c r="D1291" s="92" t="s">
        <v>105</v>
      </c>
      <c r="E1291" s="92" t="s">
        <v>198</v>
      </c>
      <c r="F1291" s="92" t="s">
        <v>199</v>
      </c>
      <c r="G1291" s="92" t="s">
        <v>382</v>
      </c>
      <c r="H1291" s="92" t="s">
        <v>210</v>
      </c>
      <c r="I1291" s="93">
        <v>1.5599984400015598E-2</v>
      </c>
    </row>
    <row r="1292" spans="1:9">
      <c r="A1292" s="92" t="s">
        <v>4095</v>
      </c>
      <c r="B1292" s="92" t="s">
        <v>4096</v>
      </c>
      <c r="C1292" s="92" t="s">
        <v>4097</v>
      </c>
      <c r="D1292" s="92" t="s">
        <v>80</v>
      </c>
      <c r="E1292" s="92" t="s">
        <v>80</v>
      </c>
      <c r="F1292" s="92" t="s">
        <v>157</v>
      </c>
      <c r="G1292" s="92" t="s">
        <v>408</v>
      </c>
      <c r="H1292" s="92" t="s">
        <v>228</v>
      </c>
      <c r="I1292" s="93">
        <v>1.5599984400015598E-2</v>
      </c>
    </row>
    <row r="1293" spans="1:9">
      <c r="A1293" s="92" t="s">
        <v>4098</v>
      </c>
      <c r="B1293" s="92" t="s">
        <v>4099</v>
      </c>
      <c r="C1293" s="92" t="s">
        <v>4100</v>
      </c>
      <c r="D1293" s="92" t="s">
        <v>100</v>
      </c>
      <c r="E1293" s="92" t="s">
        <v>100</v>
      </c>
      <c r="F1293" s="92" t="s">
        <v>170</v>
      </c>
      <c r="G1293" s="92" t="s">
        <v>59</v>
      </c>
      <c r="H1293" s="92" t="s">
        <v>60</v>
      </c>
      <c r="I1293" s="93">
        <v>1.5499984500015497E-2</v>
      </c>
    </row>
    <row r="1294" spans="1:9">
      <c r="A1294" s="92" t="s">
        <v>4101</v>
      </c>
      <c r="B1294" s="92" t="s">
        <v>4102</v>
      </c>
      <c r="C1294" s="92" t="s">
        <v>4103</v>
      </c>
      <c r="D1294" s="92" t="s">
        <v>94</v>
      </c>
      <c r="E1294" s="92" t="s">
        <v>615</v>
      </c>
      <c r="F1294" s="92" t="s">
        <v>1031</v>
      </c>
      <c r="G1294" s="92" t="s">
        <v>378</v>
      </c>
      <c r="H1294" s="92" t="s">
        <v>205</v>
      </c>
      <c r="I1294" s="93">
        <v>1.5499984500015497E-2</v>
      </c>
    </row>
    <row r="1295" spans="1:9">
      <c r="A1295" s="92" t="s">
        <v>4104</v>
      </c>
      <c r="B1295" s="92" t="s">
        <v>4105</v>
      </c>
      <c r="C1295" s="92" t="s">
        <v>4106</v>
      </c>
      <c r="D1295" s="92" t="s">
        <v>94</v>
      </c>
      <c r="E1295" s="92" t="s">
        <v>615</v>
      </c>
      <c r="F1295" s="92" t="s">
        <v>616</v>
      </c>
      <c r="G1295" s="92" t="s">
        <v>171</v>
      </c>
      <c r="H1295" s="92" t="s">
        <v>138</v>
      </c>
      <c r="I1295" s="93">
        <v>1.5499984500015497E-2</v>
      </c>
    </row>
    <row r="1296" spans="1:9">
      <c r="A1296" s="92" t="s">
        <v>4107</v>
      </c>
      <c r="B1296" s="92" t="s">
        <v>4108</v>
      </c>
      <c r="C1296" s="92" t="s">
        <v>4109</v>
      </c>
      <c r="D1296" s="92" t="s">
        <v>94</v>
      </c>
      <c r="E1296" s="92" t="s">
        <v>118</v>
      </c>
      <c r="F1296" s="92" t="s">
        <v>119</v>
      </c>
      <c r="G1296" s="92" t="s">
        <v>447</v>
      </c>
      <c r="H1296" s="92" t="s">
        <v>254</v>
      </c>
      <c r="I1296" s="93">
        <v>1.5499984500015497E-2</v>
      </c>
    </row>
    <row r="1297" spans="1:9">
      <c r="A1297" s="92" t="s">
        <v>4110</v>
      </c>
      <c r="B1297" s="92" t="s">
        <v>4111</v>
      </c>
      <c r="C1297" s="92" t="s">
        <v>4112</v>
      </c>
      <c r="D1297" s="92" t="s">
        <v>76</v>
      </c>
      <c r="E1297" s="92" t="s">
        <v>441</v>
      </c>
      <c r="F1297" s="92" t="s">
        <v>442</v>
      </c>
      <c r="G1297" s="92" t="s">
        <v>350</v>
      </c>
      <c r="H1297" s="92" t="s">
        <v>143</v>
      </c>
      <c r="I1297" s="93">
        <v>1.5499984500015497E-2</v>
      </c>
    </row>
    <row r="1298" spans="1:9">
      <c r="A1298" s="92" t="s">
        <v>4113</v>
      </c>
      <c r="B1298" s="92" t="s">
        <v>4114</v>
      </c>
      <c r="C1298" s="92" t="s">
        <v>4115</v>
      </c>
      <c r="D1298" s="92" t="s">
        <v>76</v>
      </c>
      <c r="E1298" s="92" t="s">
        <v>1463</v>
      </c>
      <c r="F1298" s="92" t="s">
        <v>1464</v>
      </c>
      <c r="G1298" s="92" t="s">
        <v>200</v>
      </c>
      <c r="H1298" s="92" t="s">
        <v>153</v>
      </c>
      <c r="I1298" s="93">
        <v>1.5499984500015497E-2</v>
      </c>
    </row>
    <row r="1299" spans="1:9">
      <c r="A1299" s="92" t="s">
        <v>4116</v>
      </c>
      <c r="B1299" s="92" t="s">
        <v>4117</v>
      </c>
      <c r="C1299" s="92" t="s">
        <v>4118</v>
      </c>
      <c r="D1299" s="92" t="s">
        <v>80</v>
      </c>
      <c r="E1299" s="92" t="s">
        <v>80</v>
      </c>
      <c r="F1299" s="92" t="s">
        <v>157</v>
      </c>
      <c r="G1299" s="92" t="s">
        <v>408</v>
      </c>
      <c r="H1299" s="92" t="s">
        <v>228</v>
      </c>
      <c r="I1299" s="93">
        <v>1.5399984600015399E-2</v>
      </c>
    </row>
    <row r="1300" spans="1:9">
      <c r="A1300" s="92" t="s">
        <v>4119</v>
      </c>
      <c r="B1300" s="92" t="s">
        <v>4120</v>
      </c>
      <c r="C1300" s="92" t="s">
        <v>4121</v>
      </c>
      <c r="D1300" s="92" t="s">
        <v>94</v>
      </c>
      <c r="E1300" s="92" t="s">
        <v>615</v>
      </c>
      <c r="F1300" s="92" t="s">
        <v>1031</v>
      </c>
      <c r="G1300" s="92" t="s">
        <v>282</v>
      </c>
      <c r="H1300" s="92" t="s">
        <v>158</v>
      </c>
      <c r="I1300" s="93">
        <v>1.5399984600015399E-2</v>
      </c>
    </row>
    <row r="1301" spans="1:9">
      <c r="A1301" s="92" t="s">
        <v>4122</v>
      </c>
      <c r="B1301" s="92" t="s">
        <v>4123</v>
      </c>
      <c r="C1301" s="92" t="s">
        <v>4124</v>
      </c>
      <c r="D1301" s="92" t="s">
        <v>94</v>
      </c>
      <c r="E1301" s="92" t="s">
        <v>615</v>
      </c>
      <c r="F1301" s="92" t="s">
        <v>1031</v>
      </c>
      <c r="G1301" s="92" t="s">
        <v>171</v>
      </c>
      <c r="H1301" s="92" t="s">
        <v>138</v>
      </c>
      <c r="I1301" s="93">
        <v>1.5399984600015399E-2</v>
      </c>
    </row>
    <row r="1302" spans="1:9">
      <c r="A1302" s="92" t="s">
        <v>4125</v>
      </c>
      <c r="B1302" s="92" t="s">
        <v>4126</v>
      </c>
      <c r="C1302" s="92" t="s">
        <v>4127</v>
      </c>
      <c r="D1302" s="92" t="s">
        <v>76</v>
      </c>
      <c r="E1302" s="92" t="s">
        <v>92</v>
      </c>
      <c r="F1302" s="92" t="s">
        <v>706</v>
      </c>
      <c r="G1302" s="92" t="s">
        <v>386</v>
      </c>
      <c r="H1302" s="92" t="s">
        <v>215</v>
      </c>
      <c r="I1302" s="93">
        <v>1.5399984600015399E-2</v>
      </c>
    </row>
    <row r="1303" spans="1:9">
      <c r="A1303" s="92" t="s">
        <v>4128</v>
      </c>
      <c r="B1303" s="92" t="s">
        <v>4129</v>
      </c>
      <c r="C1303" s="92" t="s">
        <v>4130</v>
      </c>
      <c r="D1303" s="92" t="s">
        <v>100</v>
      </c>
      <c r="E1303" s="92" t="s">
        <v>100</v>
      </c>
      <c r="F1303" s="92" t="s">
        <v>170</v>
      </c>
      <c r="G1303" s="92" t="s">
        <v>282</v>
      </c>
      <c r="H1303" s="92" t="s">
        <v>158</v>
      </c>
      <c r="I1303" s="93">
        <v>1.5399984600015399E-2</v>
      </c>
    </row>
    <row r="1304" spans="1:9">
      <c r="A1304" s="92" t="s">
        <v>4131</v>
      </c>
      <c r="B1304" s="92" t="s">
        <v>4132</v>
      </c>
      <c r="C1304" s="92" t="s">
        <v>4133</v>
      </c>
      <c r="D1304" s="92" t="s">
        <v>111</v>
      </c>
      <c r="E1304" s="92" t="s">
        <v>111</v>
      </c>
      <c r="F1304" s="92" t="s">
        <v>571</v>
      </c>
      <c r="G1304" s="92" t="s">
        <v>59</v>
      </c>
      <c r="H1304" s="92" t="s">
        <v>60</v>
      </c>
      <c r="I1304" s="93">
        <v>1.5399984600015399E-2</v>
      </c>
    </row>
    <row r="1305" spans="1:9">
      <c r="A1305" s="92" t="s">
        <v>4134</v>
      </c>
      <c r="B1305" s="92" t="s">
        <v>4135</v>
      </c>
      <c r="C1305" s="92" t="s">
        <v>4136</v>
      </c>
      <c r="D1305" s="92" t="s">
        <v>100</v>
      </c>
      <c r="E1305" s="92" t="s">
        <v>100</v>
      </c>
      <c r="F1305" s="92" t="s">
        <v>1569</v>
      </c>
      <c r="G1305" s="92" t="s">
        <v>390</v>
      </c>
      <c r="H1305" s="92" t="s">
        <v>143</v>
      </c>
      <c r="I1305" s="93">
        <v>1.5399984600015399E-2</v>
      </c>
    </row>
    <row r="1306" spans="1:9">
      <c r="A1306" s="92" t="s">
        <v>4137</v>
      </c>
      <c r="B1306" s="92" t="s">
        <v>4138</v>
      </c>
      <c r="C1306" s="92" t="s">
        <v>4139</v>
      </c>
      <c r="D1306" s="92" t="s">
        <v>94</v>
      </c>
      <c r="E1306" s="92" t="s">
        <v>118</v>
      </c>
      <c r="F1306" s="92" t="s">
        <v>119</v>
      </c>
      <c r="G1306" s="92" t="s">
        <v>378</v>
      </c>
      <c r="H1306" s="92" t="s">
        <v>205</v>
      </c>
      <c r="I1306" s="93">
        <v>1.5299984700015297E-2</v>
      </c>
    </row>
    <row r="1307" spans="1:9">
      <c r="A1307" s="92" t="s">
        <v>4140</v>
      </c>
      <c r="B1307" s="92" t="s">
        <v>4141</v>
      </c>
      <c r="C1307" s="92" t="s">
        <v>4142</v>
      </c>
      <c r="D1307" s="92" t="s">
        <v>76</v>
      </c>
      <c r="E1307" s="92" t="s">
        <v>1463</v>
      </c>
      <c r="F1307" s="92" t="s">
        <v>1464</v>
      </c>
      <c r="G1307" s="92" t="s">
        <v>120</v>
      </c>
      <c r="H1307" s="92" t="s">
        <v>121</v>
      </c>
      <c r="I1307" s="93">
        <v>1.5299984700015297E-2</v>
      </c>
    </row>
    <row r="1308" spans="1:9">
      <c r="A1308" s="92" t="s">
        <v>4143</v>
      </c>
      <c r="B1308" s="92" t="s">
        <v>4144</v>
      </c>
      <c r="C1308" s="92" t="s">
        <v>4145</v>
      </c>
      <c r="D1308" s="92" t="s">
        <v>105</v>
      </c>
      <c r="E1308" s="92" t="s">
        <v>557</v>
      </c>
      <c r="F1308" s="92" t="s">
        <v>1986</v>
      </c>
      <c r="G1308" s="92" t="s">
        <v>200</v>
      </c>
      <c r="H1308" s="92" t="s">
        <v>153</v>
      </c>
      <c r="I1308" s="93">
        <v>1.5299984700015297E-2</v>
      </c>
    </row>
    <row r="1309" spans="1:9">
      <c r="A1309" s="92" t="s">
        <v>4146</v>
      </c>
      <c r="B1309" s="92" t="s">
        <v>4147</v>
      </c>
      <c r="C1309" s="92" t="s">
        <v>4148</v>
      </c>
      <c r="D1309" s="92" t="s">
        <v>56</v>
      </c>
      <c r="E1309" s="92" t="s">
        <v>69</v>
      </c>
      <c r="F1309" s="92" t="s">
        <v>70</v>
      </c>
      <c r="G1309" s="92" t="s">
        <v>59</v>
      </c>
      <c r="H1309" s="92" t="s">
        <v>60</v>
      </c>
      <c r="I1309" s="93">
        <v>1.5299984700015297E-2</v>
      </c>
    </row>
    <row r="1310" spans="1:9">
      <c r="A1310" s="92" t="s">
        <v>4149</v>
      </c>
      <c r="B1310" s="92" t="s">
        <v>4150</v>
      </c>
      <c r="C1310" s="92" t="s">
        <v>4151</v>
      </c>
      <c r="D1310" s="92" t="s">
        <v>71</v>
      </c>
      <c r="E1310" s="92" t="s">
        <v>84</v>
      </c>
      <c r="F1310" s="92" t="s">
        <v>85</v>
      </c>
      <c r="G1310" s="92" t="s">
        <v>86</v>
      </c>
      <c r="H1310" s="92" t="s">
        <v>87</v>
      </c>
      <c r="I1310" s="93">
        <v>1.5199984800015198E-2</v>
      </c>
    </row>
    <row r="1311" spans="1:9">
      <c r="A1311" s="92" t="s">
        <v>4152</v>
      </c>
      <c r="B1311" s="92" t="s">
        <v>4153</v>
      </c>
      <c r="C1311" s="92" t="s">
        <v>4154</v>
      </c>
      <c r="D1311" s="92" t="s">
        <v>76</v>
      </c>
      <c r="E1311" s="92" t="s">
        <v>1463</v>
      </c>
      <c r="F1311" s="92" t="s">
        <v>1510</v>
      </c>
      <c r="G1311" s="92" t="s">
        <v>171</v>
      </c>
      <c r="H1311" s="92" t="s">
        <v>138</v>
      </c>
      <c r="I1311" s="93">
        <v>1.5199984800015198E-2</v>
      </c>
    </row>
    <row r="1312" spans="1:9">
      <c r="A1312" s="92" t="s">
        <v>4155</v>
      </c>
      <c r="B1312" s="92" t="s">
        <v>4156</v>
      </c>
      <c r="C1312" s="92" t="s">
        <v>4157</v>
      </c>
      <c r="D1312" s="92" t="s">
        <v>100</v>
      </c>
      <c r="E1312" s="92" t="s">
        <v>100</v>
      </c>
      <c r="F1312" s="92" t="s">
        <v>170</v>
      </c>
      <c r="G1312" s="92" t="s">
        <v>200</v>
      </c>
      <c r="H1312" s="92" t="s">
        <v>153</v>
      </c>
      <c r="I1312" s="93">
        <v>1.5199984800015198E-2</v>
      </c>
    </row>
    <row r="1313" spans="1:9">
      <c r="A1313" s="92" t="s">
        <v>4158</v>
      </c>
      <c r="B1313" s="92" t="s">
        <v>4159</v>
      </c>
      <c r="C1313" s="92" t="s">
        <v>4160</v>
      </c>
      <c r="D1313" s="92" t="s">
        <v>76</v>
      </c>
      <c r="E1313" s="92" t="s">
        <v>92</v>
      </c>
      <c r="F1313" s="92" t="s">
        <v>1009</v>
      </c>
      <c r="G1313" s="92" t="s">
        <v>59</v>
      </c>
      <c r="H1313" s="92" t="s">
        <v>60</v>
      </c>
      <c r="I1313" s="93">
        <v>1.5199984800015198E-2</v>
      </c>
    </row>
    <row r="1314" spans="1:9">
      <c r="A1314" s="92" t="s">
        <v>4161</v>
      </c>
      <c r="B1314" s="92" t="s">
        <v>4162</v>
      </c>
      <c r="C1314" s="92" t="s">
        <v>4163</v>
      </c>
      <c r="D1314" s="92" t="s">
        <v>56</v>
      </c>
      <c r="E1314" s="92" t="s">
        <v>69</v>
      </c>
      <c r="F1314" s="92" t="s">
        <v>75</v>
      </c>
      <c r="G1314" s="92" t="s">
        <v>382</v>
      </c>
      <c r="H1314" s="92" t="s">
        <v>210</v>
      </c>
      <c r="I1314" s="93">
        <v>1.5199984800015198E-2</v>
      </c>
    </row>
    <row r="1315" spans="1:9">
      <c r="A1315" s="92" t="s">
        <v>4164</v>
      </c>
      <c r="B1315" s="92" t="s">
        <v>4165</v>
      </c>
      <c r="C1315" s="92" t="s">
        <v>4166</v>
      </c>
      <c r="D1315" s="92" t="s">
        <v>56</v>
      </c>
      <c r="E1315" s="92" t="s">
        <v>152</v>
      </c>
      <c r="F1315" s="92" t="s">
        <v>152</v>
      </c>
      <c r="G1315" s="92" t="s">
        <v>59</v>
      </c>
      <c r="H1315" s="92" t="s">
        <v>60</v>
      </c>
      <c r="I1315" s="93">
        <v>1.5099984900015099E-2</v>
      </c>
    </row>
    <row r="1316" spans="1:9">
      <c r="A1316" s="92" t="s">
        <v>4167</v>
      </c>
      <c r="B1316" s="92" t="s">
        <v>4168</v>
      </c>
      <c r="C1316" s="92" t="s">
        <v>4169</v>
      </c>
      <c r="D1316" s="92" t="s">
        <v>100</v>
      </c>
      <c r="E1316" s="92" t="s">
        <v>100</v>
      </c>
      <c r="F1316" s="92" t="s">
        <v>1417</v>
      </c>
      <c r="G1316" s="92" t="s">
        <v>333</v>
      </c>
      <c r="H1316" s="92" t="s">
        <v>172</v>
      </c>
      <c r="I1316" s="93">
        <v>1.5099984900015099E-2</v>
      </c>
    </row>
    <row r="1317" spans="1:9">
      <c r="A1317" s="92" t="s">
        <v>4170</v>
      </c>
      <c r="B1317" s="92" t="s">
        <v>4171</v>
      </c>
      <c r="C1317" s="92" t="s">
        <v>4172</v>
      </c>
      <c r="D1317" s="92" t="s">
        <v>76</v>
      </c>
      <c r="E1317" s="92" t="s">
        <v>1463</v>
      </c>
      <c r="F1317" s="92" t="s">
        <v>1464</v>
      </c>
      <c r="G1317" s="92" t="s">
        <v>120</v>
      </c>
      <c r="H1317" s="92" t="s">
        <v>121</v>
      </c>
      <c r="I1317" s="93">
        <v>1.5099984900015099E-2</v>
      </c>
    </row>
    <row r="1318" spans="1:9">
      <c r="A1318" s="92" t="s">
        <v>4173</v>
      </c>
      <c r="B1318" s="92" t="s">
        <v>4174</v>
      </c>
      <c r="C1318" s="92" t="s">
        <v>4175</v>
      </c>
      <c r="D1318" s="92" t="s">
        <v>111</v>
      </c>
      <c r="E1318" s="92" t="s">
        <v>111</v>
      </c>
      <c r="F1318" s="92" t="s">
        <v>3081</v>
      </c>
      <c r="G1318" s="92" t="s">
        <v>341</v>
      </c>
      <c r="H1318" s="92" t="s">
        <v>181</v>
      </c>
      <c r="I1318" s="93">
        <v>1.5099984900015099E-2</v>
      </c>
    </row>
    <row r="1319" spans="1:9">
      <c r="A1319" s="92" t="s">
        <v>4176</v>
      </c>
      <c r="B1319" s="92" t="s">
        <v>4177</v>
      </c>
      <c r="C1319" s="92" t="s">
        <v>4178</v>
      </c>
      <c r="D1319" s="92" t="s">
        <v>94</v>
      </c>
      <c r="E1319" s="92" t="s">
        <v>133</v>
      </c>
      <c r="F1319" s="92" t="s">
        <v>134</v>
      </c>
      <c r="G1319" s="92" t="s">
        <v>402</v>
      </c>
      <c r="H1319" s="92" t="s">
        <v>224</v>
      </c>
      <c r="I1319" s="93">
        <v>1.5099984900015099E-2</v>
      </c>
    </row>
    <row r="1320" spans="1:9">
      <c r="A1320" s="92" t="s">
        <v>4179</v>
      </c>
      <c r="B1320" s="92" t="s">
        <v>4180</v>
      </c>
      <c r="C1320" s="92" t="s">
        <v>4181</v>
      </c>
      <c r="D1320" s="92" t="s">
        <v>71</v>
      </c>
      <c r="E1320" s="92" t="s">
        <v>98</v>
      </c>
      <c r="F1320" s="92" t="s">
        <v>99</v>
      </c>
      <c r="G1320" s="92" t="s">
        <v>185</v>
      </c>
      <c r="H1320" s="92" t="s">
        <v>148</v>
      </c>
      <c r="I1320" s="93">
        <v>1.5099984900015099E-2</v>
      </c>
    </row>
    <row r="1321" spans="1:9">
      <c r="A1321" s="92" t="s">
        <v>4182</v>
      </c>
      <c r="B1321" s="92" t="s">
        <v>4183</v>
      </c>
      <c r="C1321" s="92" t="s">
        <v>4184</v>
      </c>
      <c r="D1321" s="92" t="s">
        <v>76</v>
      </c>
      <c r="E1321" s="92" t="s">
        <v>92</v>
      </c>
      <c r="F1321" s="92" t="s">
        <v>1009</v>
      </c>
      <c r="G1321" s="92" t="s">
        <v>451</v>
      </c>
      <c r="H1321" s="92" t="s">
        <v>258</v>
      </c>
      <c r="I1321" s="93">
        <v>1.5099984900015099E-2</v>
      </c>
    </row>
    <row r="1322" spans="1:9">
      <c r="A1322" s="92" t="s">
        <v>4185</v>
      </c>
      <c r="B1322" s="92" t="s">
        <v>4186</v>
      </c>
      <c r="C1322" s="92" t="s">
        <v>4187</v>
      </c>
      <c r="D1322" s="92" t="s">
        <v>105</v>
      </c>
      <c r="E1322" s="92" t="s">
        <v>232</v>
      </c>
      <c r="F1322" s="92" t="s">
        <v>233</v>
      </c>
      <c r="G1322" s="92" t="s">
        <v>171</v>
      </c>
      <c r="H1322" s="92" t="s">
        <v>138</v>
      </c>
      <c r="I1322" s="93">
        <v>1.4999985000014997E-2</v>
      </c>
    </row>
    <row r="1323" spans="1:9">
      <c r="A1323" s="92" t="s">
        <v>4188</v>
      </c>
      <c r="B1323" s="92" t="s">
        <v>4189</v>
      </c>
      <c r="C1323" s="92" t="s">
        <v>4190</v>
      </c>
      <c r="D1323" s="92" t="s">
        <v>105</v>
      </c>
      <c r="E1323" s="92" t="s">
        <v>557</v>
      </c>
      <c r="F1323" s="92" t="s">
        <v>1986</v>
      </c>
      <c r="G1323" s="92" t="s">
        <v>59</v>
      </c>
      <c r="H1323" s="92" t="s">
        <v>60</v>
      </c>
      <c r="I1323" s="93">
        <v>1.4999985000014997E-2</v>
      </c>
    </row>
    <row r="1324" spans="1:9">
      <c r="A1324" s="92" t="s">
        <v>4191</v>
      </c>
      <c r="B1324" s="92" t="s">
        <v>4192</v>
      </c>
      <c r="C1324" s="92" t="s">
        <v>4193</v>
      </c>
      <c r="D1324" s="92" t="s">
        <v>76</v>
      </c>
      <c r="E1324" s="92" t="s">
        <v>92</v>
      </c>
      <c r="F1324" s="92" t="s">
        <v>1203</v>
      </c>
      <c r="G1324" s="92" t="s">
        <v>59</v>
      </c>
      <c r="H1324" s="92" t="s">
        <v>60</v>
      </c>
      <c r="I1324" s="93">
        <v>1.4999985000014997E-2</v>
      </c>
    </row>
    <row r="1325" spans="1:9">
      <c r="A1325" s="92" t="s">
        <v>4194</v>
      </c>
      <c r="B1325" s="92" t="s">
        <v>4195</v>
      </c>
      <c r="C1325" s="92" t="s">
        <v>4196</v>
      </c>
      <c r="D1325" s="92" t="s">
        <v>56</v>
      </c>
      <c r="E1325" s="92" t="s">
        <v>69</v>
      </c>
      <c r="F1325" s="92" t="s">
        <v>75</v>
      </c>
      <c r="G1325" s="92" t="s">
        <v>200</v>
      </c>
      <c r="H1325" s="92" t="s">
        <v>153</v>
      </c>
      <c r="I1325" s="93">
        <v>1.4999985000014997E-2</v>
      </c>
    </row>
    <row r="1326" spans="1:9">
      <c r="A1326" s="92" t="s">
        <v>4197</v>
      </c>
      <c r="B1326" s="92" t="s">
        <v>4198</v>
      </c>
      <c r="C1326" s="92" t="s">
        <v>4199</v>
      </c>
      <c r="D1326" s="92" t="s">
        <v>100</v>
      </c>
      <c r="E1326" s="92" t="s">
        <v>100</v>
      </c>
      <c r="F1326" s="92" t="s">
        <v>1417</v>
      </c>
      <c r="G1326" s="92" t="s">
        <v>329</v>
      </c>
      <c r="H1326" s="92" t="s">
        <v>166</v>
      </c>
      <c r="I1326" s="93">
        <v>1.4999985000014997E-2</v>
      </c>
    </row>
    <row r="1327" spans="1:9">
      <c r="A1327" s="92" t="s">
        <v>4200</v>
      </c>
      <c r="B1327" s="92" t="s">
        <v>4201</v>
      </c>
      <c r="C1327" s="92" t="s">
        <v>4202</v>
      </c>
      <c r="D1327" s="92" t="s">
        <v>76</v>
      </c>
      <c r="E1327" s="92" t="s">
        <v>92</v>
      </c>
      <c r="F1327" s="92" t="s">
        <v>706</v>
      </c>
      <c r="G1327" s="92" t="s">
        <v>200</v>
      </c>
      <c r="H1327" s="92" t="s">
        <v>153</v>
      </c>
      <c r="I1327" s="93">
        <v>1.4999985000014997E-2</v>
      </c>
    </row>
    <row r="1328" spans="1:9">
      <c r="A1328" s="92" t="s">
        <v>4203</v>
      </c>
      <c r="B1328" s="92" t="s">
        <v>4204</v>
      </c>
      <c r="C1328" s="92" t="s">
        <v>4205</v>
      </c>
      <c r="D1328" s="92" t="s">
        <v>76</v>
      </c>
      <c r="E1328" s="92" t="s">
        <v>441</v>
      </c>
      <c r="F1328" s="92" t="s">
        <v>2065</v>
      </c>
      <c r="G1328" s="92" t="s">
        <v>337</v>
      </c>
      <c r="H1328" s="92" t="s">
        <v>176</v>
      </c>
      <c r="I1328" s="93">
        <v>1.4899985100014898E-2</v>
      </c>
    </row>
    <row r="1329" spans="1:9">
      <c r="A1329" s="92" t="s">
        <v>4206</v>
      </c>
      <c r="B1329" s="92" t="s">
        <v>4207</v>
      </c>
      <c r="C1329" s="92" t="s">
        <v>4208</v>
      </c>
      <c r="D1329" s="92" t="s">
        <v>94</v>
      </c>
      <c r="E1329" s="92" t="s">
        <v>118</v>
      </c>
      <c r="F1329" s="92" t="s">
        <v>119</v>
      </c>
      <c r="G1329" s="92" t="s">
        <v>325</v>
      </c>
      <c r="H1329" s="92" t="s">
        <v>143</v>
      </c>
      <c r="I1329" s="93">
        <v>1.4899985100014898E-2</v>
      </c>
    </row>
    <row r="1330" spans="1:9">
      <c r="A1330" s="92" t="s">
        <v>4209</v>
      </c>
      <c r="B1330" s="92" t="s">
        <v>4210</v>
      </c>
      <c r="C1330" s="92" t="s">
        <v>4211</v>
      </c>
      <c r="D1330" s="92" t="s">
        <v>105</v>
      </c>
      <c r="E1330" s="92" t="s">
        <v>297</v>
      </c>
      <c r="F1330" s="92" t="s">
        <v>675</v>
      </c>
      <c r="G1330" s="92" t="s">
        <v>200</v>
      </c>
      <c r="H1330" s="92" t="s">
        <v>153</v>
      </c>
      <c r="I1330" s="93">
        <v>1.4899985100014898E-2</v>
      </c>
    </row>
    <row r="1331" spans="1:9">
      <c r="A1331" s="92" t="s">
        <v>4212</v>
      </c>
      <c r="B1331" s="92" t="s">
        <v>4213</v>
      </c>
      <c r="C1331" s="92" t="s">
        <v>4214</v>
      </c>
      <c r="D1331" s="92" t="s">
        <v>100</v>
      </c>
      <c r="E1331" s="92" t="s">
        <v>100</v>
      </c>
      <c r="F1331" s="92" t="s">
        <v>1569</v>
      </c>
      <c r="G1331" s="92" t="s">
        <v>200</v>
      </c>
      <c r="H1331" s="92" t="s">
        <v>153</v>
      </c>
      <c r="I1331" s="93">
        <v>1.4899985100014898E-2</v>
      </c>
    </row>
    <row r="1332" spans="1:9">
      <c r="A1332" s="92" t="s">
        <v>4215</v>
      </c>
      <c r="B1332" s="92" t="s">
        <v>4216</v>
      </c>
      <c r="C1332" s="92" t="s">
        <v>4217</v>
      </c>
      <c r="D1332" s="92" t="s">
        <v>100</v>
      </c>
      <c r="E1332" s="92" t="s">
        <v>100</v>
      </c>
      <c r="F1332" s="92" t="s">
        <v>1417</v>
      </c>
      <c r="G1332" s="92" t="s">
        <v>412</v>
      </c>
      <c r="H1332" s="92" t="s">
        <v>234</v>
      </c>
      <c r="I1332" s="93">
        <v>1.4899985100014898E-2</v>
      </c>
    </row>
    <row r="1333" spans="1:9">
      <c r="A1333" s="92" t="s">
        <v>4218</v>
      </c>
      <c r="B1333" s="92" t="s">
        <v>4219</v>
      </c>
      <c r="C1333" s="92" t="s">
        <v>4220</v>
      </c>
      <c r="D1333" s="92" t="s">
        <v>94</v>
      </c>
      <c r="E1333" s="92" t="s">
        <v>317</v>
      </c>
      <c r="F1333" s="92" t="s">
        <v>317</v>
      </c>
      <c r="G1333" s="92" t="s">
        <v>59</v>
      </c>
      <c r="H1333" s="92" t="s">
        <v>60</v>
      </c>
      <c r="I1333" s="93">
        <v>1.4899985100014898E-2</v>
      </c>
    </row>
    <row r="1334" spans="1:9">
      <c r="A1334" s="92" t="s">
        <v>4221</v>
      </c>
      <c r="B1334" s="92" t="s">
        <v>4222</v>
      </c>
      <c r="C1334" s="92" t="s">
        <v>4223</v>
      </c>
      <c r="D1334" s="92" t="s">
        <v>76</v>
      </c>
      <c r="E1334" s="92" t="s">
        <v>92</v>
      </c>
      <c r="F1334" s="92" t="s">
        <v>1009</v>
      </c>
      <c r="G1334" s="92" t="s">
        <v>325</v>
      </c>
      <c r="H1334" s="92" t="s">
        <v>143</v>
      </c>
      <c r="I1334" s="93">
        <v>1.4799985200014798E-2</v>
      </c>
    </row>
    <row r="1335" spans="1:9">
      <c r="A1335" s="92" t="s">
        <v>4224</v>
      </c>
      <c r="B1335" s="92" t="s">
        <v>4225</v>
      </c>
      <c r="C1335" s="92" t="s">
        <v>4226</v>
      </c>
      <c r="D1335" s="92" t="s">
        <v>64</v>
      </c>
      <c r="E1335" s="92" t="s">
        <v>64</v>
      </c>
      <c r="F1335" s="92" t="s">
        <v>65</v>
      </c>
      <c r="G1335" s="92" t="s">
        <v>394</v>
      </c>
      <c r="H1335" s="92" t="s">
        <v>219</v>
      </c>
      <c r="I1335" s="93">
        <v>1.4799985200014798E-2</v>
      </c>
    </row>
    <row r="1336" spans="1:9">
      <c r="A1336" s="92" t="s">
        <v>4227</v>
      </c>
      <c r="B1336" s="92" t="s">
        <v>4228</v>
      </c>
      <c r="C1336" s="92" t="s">
        <v>4229</v>
      </c>
      <c r="D1336" s="92" t="s">
        <v>76</v>
      </c>
      <c r="E1336" s="92" t="s">
        <v>1463</v>
      </c>
      <c r="F1336" s="92" t="s">
        <v>1464</v>
      </c>
      <c r="G1336" s="92" t="s">
        <v>180</v>
      </c>
      <c r="H1336" s="92" t="s">
        <v>143</v>
      </c>
      <c r="I1336" s="93">
        <v>1.4799985200014798E-2</v>
      </c>
    </row>
    <row r="1337" spans="1:9">
      <c r="A1337" s="92" t="s">
        <v>4230</v>
      </c>
      <c r="B1337" s="92" t="s">
        <v>4231</v>
      </c>
      <c r="C1337" s="92" t="s">
        <v>4232</v>
      </c>
      <c r="D1337" s="92" t="s">
        <v>105</v>
      </c>
      <c r="E1337" s="92" t="s">
        <v>557</v>
      </c>
      <c r="F1337" s="92" t="s">
        <v>558</v>
      </c>
      <c r="G1337" s="92" t="s">
        <v>345</v>
      </c>
      <c r="H1337" s="92" t="s">
        <v>143</v>
      </c>
      <c r="I1337" s="93">
        <v>1.4799985200014798E-2</v>
      </c>
    </row>
    <row r="1338" spans="1:9">
      <c r="A1338" s="92" t="s">
        <v>4233</v>
      </c>
      <c r="B1338" s="92" t="s">
        <v>4234</v>
      </c>
      <c r="C1338" s="92" t="s">
        <v>4235</v>
      </c>
      <c r="D1338" s="92" t="s">
        <v>111</v>
      </c>
      <c r="E1338" s="92" t="s">
        <v>111</v>
      </c>
      <c r="F1338" s="92" t="s">
        <v>571</v>
      </c>
      <c r="G1338" s="92" t="s">
        <v>432</v>
      </c>
      <c r="H1338" s="92" t="s">
        <v>250</v>
      </c>
      <c r="I1338" s="93">
        <v>1.4799985200014798E-2</v>
      </c>
    </row>
    <row r="1339" spans="1:9">
      <c r="A1339" s="92" t="s">
        <v>4236</v>
      </c>
      <c r="B1339" s="92" t="s">
        <v>4237</v>
      </c>
      <c r="C1339" s="92" t="s">
        <v>4238</v>
      </c>
      <c r="D1339" s="92" t="s">
        <v>56</v>
      </c>
      <c r="E1339" s="92" t="s">
        <v>57</v>
      </c>
      <c r="F1339" s="92" t="s">
        <v>767</v>
      </c>
      <c r="G1339" s="92" t="s">
        <v>185</v>
      </c>
      <c r="H1339" s="92" t="s">
        <v>148</v>
      </c>
      <c r="I1339" s="93">
        <v>1.4799985200014798E-2</v>
      </c>
    </row>
    <row r="1340" spans="1:9">
      <c r="A1340" s="92" t="s">
        <v>4239</v>
      </c>
      <c r="B1340" s="92" t="s">
        <v>4240</v>
      </c>
      <c r="C1340" s="92" t="s">
        <v>4241</v>
      </c>
      <c r="D1340" s="92" t="s">
        <v>94</v>
      </c>
      <c r="E1340" s="92" t="s">
        <v>133</v>
      </c>
      <c r="F1340" s="92" t="s">
        <v>467</v>
      </c>
      <c r="G1340" s="92" t="s">
        <v>59</v>
      </c>
      <c r="H1340" s="92" t="s">
        <v>60</v>
      </c>
      <c r="I1340" s="93">
        <v>1.4799985200014798E-2</v>
      </c>
    </row>
    <row r="1341" spans="1:9">
      <c r="A1341" s="92" t="s">
        <v>4242</v>
      </c>
      <c r="B1341" s="92" t="s">
        <v>4243</v>
      </c>
      <c r="C1341" s="92" t="s">
        <v>4244</v>
      </c>
      <c r="D1341" s="92" t="s">
        <v>80</v>
      </c>
      <c r="E1341" s="92" t="s">
        <v>80</v>
      </c>
      <c r="F1341" s="92" t="s">
        <v>157</v>
      </c>
      <c r="G1341" s="92" t="s">
        <v>420</v>
      </c>
      <c r="H1341" s="92" t="s">
        <v>238</v>
      </c>
      <c r="I1341" s="93">
        <v>1.4799985200014798E-2</v>
      </c>
    </row>
    <row r="1342" spans="1:9">
      <c r="A1342" s="92" t="s">
        <v>4245</v>
      </c>
      <c r="B1342" s="92" t="s">
        <v>4246</v>
      </c>
      <c r="C1342" s="92" t="s">
        <v>4247</v>
      </c>
      <c r="D1342" s="92" t="s">
        <v>88</v>
      </c>
      <c r="E1342" s="92" t="s">
        <v>109</v>
      </c>
      <c r="F1342" s="92" t="s">
        <v>484</v>
      </c>
      <c r="G1342" s="92" t="s">
        <v>86</v>
      </c>
      <c r="H1342" s="92" t="s">
        <v>87</v>
      </c>
      <c r="I1342" s="93">
        <v>1.4699985300014698E-2</v>
      </c>
    </row>
    <row r="1343" spans="1:9">
      <c r="A1343" s="92" t="s">
        <v>4248</v>
      </c>
      <c r="B1343" s="92" t="s">
        <v>4249</v>
      </c>
      <c r="C1343" s="92" t="s">
        <v>4250</v>
      </c>
      <c r="D1343" s="92" t="s">
        <v>64</v>
      </c>
      <c r="E1343" s="92" t="s">
        <v>64</v>
      </c>
      <c r="F1343" s="92" t="s">
        <v>65</v>
      </c>
      <c r="G1343" s="92" t="s">
        <v>59</v>
      </c>
      <c r="H1343" s="92" t="s">
        <v>60</v>
      </c>
      <c r="I1343" s="93">
        <v>1.4699985300014698E-2</v>
      </c>
    </row>
    <row r="1344" spans="1:9">
      <c r="A1344" s="92" t="s">
        <v>4251</v>
      </c>
      <c r="B1344" s="92" t="s">
        <v>4252</v>
      </c>
      <c r="C1344" s="92" t="s">
        <v>4253</v>
      </c>
      <c r="D1344" s="92" t="s">
        <v>71</v>
      </c>
      <c r="E1344" s="92" t="s">
        <v>84</v>
      </c>
      <c r="F1344" s="92" t="s">
        <v>85</v>
      </c>
      <c r="G1344" s="92" t="s">
        <v>59</v>
      </c>
      <c r="H1344" s="92" t="s">
        <v>60</v>
      </c>
      <c r="I1344" s="93">
        <v>1.4699985300014698E-2</v>
      </c>
    </row>
    <row r="1345" spans="1:9">
      <c r="A1345" s="92" t="s">
        <v>4254</v>
      </c>
      <c r="B1345" s="92" t="s">
        <v>4255</v>
      </c>
      <c r="C1345" s="92" t="s">
        <v>4256</v>
      </c>
      <c r="D1345" s="92" t="s">
        <v>76</v>
      </c>
      <c r="E1345" s="92" t="s">
        <v>441</v>
      </c>
      <c r="F1345" s="92" t="s">
        <v>488</v>
      </c>
      <c r="G1345" s="92" t="s">
        <v>200</v>
      </c>
      <c r="H1345" s="92" t="s">
        <v>153</v>
      </c>
      <c r="I1345" s="93">
        <v>1.4699985300014698E-2</v>
      </c>
    </row>
    <row r="1346" spans="1:9">
      <c r="A1346" s="92" t="s">
        <v>4257</v>
      </c>
      <c r="B1346" s="92" t="s">
        <v>4258</v>
      </c>
      <c r="C1346" s="92" t="s">
        <v>4259</v>
      </c>
      <c r="D1346" s="92" t="s">
        <v>76</v>
      </c>
      <c r="E1346" s="92" t="s">
        <v>92</v>
      </c>
      <c r="F1346" s="92" t="s">
        <v>1009</v>
      </c>
      <c r="G1346" s="92" t="s">
        <v>171</v>
      </c>
      <c r="H1346" s="92" t="s">
        <v>138</v>
      </c>
      <c r="I1346" s="93">
        <v>1.4699985300014698E-2</v>
      </c>
    </row>
    <row r="1347" spans="1:9">
      <c r="A1347" s="92" t="s">
        <v>4260</v>
      </c>
      <c r="B1347" s="92" t="s">
        <v>4261</v>
      </c>
      <c r="C1347" s="92" t="s">
        <v>4262</v>
      </c>
      <c r="D1347" s="92" t="s">
        <v>100</v>
      </c>
      <c r="E1347" s="92" t="s">
        <v>100</v>
      </c>
      <c r="F1347" s="92" t="s">
        <v>1417</v>
      </c>
      <c r="G1347" s="92" t="s">
        <v>333</v>
      </c>
      <c r="H1347" s="92" t="s">
        <v>172</v>
      </c>
      <c r="I1347" s="93">
        <v>1.4599985400014599E-2</v>
      </c>
    </row>
    <row r="1348" spans="1:9">
      <c r="A1348" s="92" t="s">
        <v>4263</v>
      </c>
      <c r="B1348" s="92" t="s">
        <v>4264</v>
      </c>
      <c r="C1348" s="92" t="s">
        <v>4265</v>
      </c>
      <c r="D1348" s="92" t="s">
        <v>71</v>
      </c>
      <c r="E1348" s="92" t="s">
        <v>84</v>
      </c>
      <c r="F1348" s="92" t="s">
        <v>147</v>
      </c>
      <c r="G1348" s="92" t="s">
        <v>59</v>
      </c>
      <c r="H1348" s="92" t="s">
        <v>60</v>
      </c>
      <c r="I1348" s="93">
        <v>1.4599985400014599E-2</v>
      </c>
    </row>
    <row r="1349" spans="1:9">
      <c r="A1349" s="92" t="s">
        <v>4266</v>
      </c>
      <c r="B1349" s="92" t="s">
        <v>4267</v>
      </c>
      <c r="C1349" s="92" t="s">
        <v>4268</v>
      </c>
      <c r="D1349" s="92" t="s">
        <v>80</v>
      </c>
      <c r="E1349" s="92" t="s">
        <v>80</v>
      </c>
      <c r="F1349" s="92" t="s">
        <v>157</v>
      </c>
      <c r="G1349" s="92" t="s">
        <v>408</v>
      </c>
      <c r="H1349" s="92" t="s">
        <v>228</v>
      </c>
      <c r="I1349" s="93">
        <v>1.4599985400014599E-2</v>
      </c>
    </row>
    <row r="1350" spans="1:9">
      <c r="A1350" s="92" t="s">
        <v>4269</v>
      </c>
      <c r="B1350" s="92" t="s">
        <v>4270</v>
      </c>
      <c r="C1350" s="92" t="s">
        <v>4271</v>
      </c>
      <c r="D1350" s="92" t="s">
        <v>56</v>
      </c>
      <c r="E1350" s="92" t="s">
        <v>57</v>
      </c>
      <c r="F1350" s="92" t="s">
        <v>767</v>
      </c>
      <c r="G1350" s="92" t="s">
        <v>59</v>
      </c>
      <c r="H1350" s="92" t="s">
        <v>60</v>
      </c>
      <c r="I1350" s="93">
        <v>1.4599985400014599E-2</v>
      </c>
    </row>
    <row r="1351" spans="1:9">
      <c r="A1351" s="92" t="s">
        <v>4272</v>
      </c>
      <c r="B1351" s="92" t="s">
        <v>4273</v>
      </c>
      <c r="C1351" s="92" t="s">
        <v>4274</v>
      </c>
      <c r="D1351" s="92" t="s">
        <v>71</v>
      </c>
      <c r="E1351" s="92" t="s">
        <v>84</v>
      </c>
      <c r="F1351" s="92" t="s">
        <v>147</v>
      </c>
      <c r="G1351" s="92" t="s">
        <v>358</v>
      </c>
      <c r="H1351" s="92" t="s">
        <v>186</v>
      </c>
      <c r="I1351" s="93">
        <v>1.4599985400014599E-2</v>
      </c>
    </row>
    <row r="1352" spans="1:9">
      <c r="A1352" s="92" t="s">
        <v>4275</v>
      </c>
      <c r="B1352" s="92" t="s">
        <v>4276</v>
      </c>
      <c r="C1352" s="92" t="s">
        <v>4277</v>
      </c>
      <c r="D1352" s="92" t="s">
        <v>76</v>
      </c>
      <c r="E1352" s="92" t="s">
        <v>441</v>
      </c>
      <c r="F1352" s="92" t="s">
        <v>2648</v>
      </c>
      <c r="G1352" s="92" t="s">
        <v>386</v>
      </c>
      <c r="H1352" s="92" t="s">
        <v>60</v>
      </c>
      <c r="I1352" s="93">
        <v>1.4599985400014599E-2</v>
      </c>
    </row>
    <row r="1353" spans="1:9">
      <c r="A1353" s="92" t="s">
        <v>4278</v>
      </c>
      <c r="B1353" s="92" t="s">
        <v>4279</v>
      </c>
      <c r="C1353" s="92" t="s">
        <v>4280</v>
      </c>
      <c r="D1353" s="92" t="s">
        <v>76</v>
      </c>
      <c r="E1353" s="92" t="s">
        <v>441</v>
      </c>
      <c r="F1353" s="92" t="s">
        <v>488</v>
      </c>
      <c r="G1353" s="92" t="s">
        <v>200</v>
      </c>
      <c r="H1353" s="92" t="s">
        <v>153</v>
      </c>
      <c r="I1353" s="93">
        <v>1.4599985400014599E-2</v>
      </c>
    </row>
    <row r="1354" spans="1:9">
      <c r="A1354" s="92" t="s">
        <v>4281</v>
      </c>
      <c r="B1354" s="92" t="s">
        <v>4282</v>
      </c>
      <c r="C1354" s="92" t="s">
        <v>4283</v>
      </c>
      <c r="D1354" s="92" t="s">
        <v>76</v>
      </c>
      <c r="E1354" s="92" t="s">
        <v>92</v>
      </c>
      <c r="F1354" s="92" t="s">
        <v>93</v>
      </c>
      <c r="G1354" s="92" t="s">
        <v>386</v>
      </c>
      <c r="H1354" s="92" t="s">
        <v>215</v>
      </c>
      <c r="I1354" s="93">
        <v>1.4599985400014599E-2</v>
      </c>
    </row>
    <row r="1355" spans="1:9">
      <c r="A1355" s="92" t="s">
        <v>4284</v>
      </c>
      <c r="B1355" s="92" t="s">
        <v>4285</v>
      </c>
      <c r="C1355" s="92" t="s">
        <v>4286</v>
      </c>
      <c r="D1355" s="92" t="s">
        <v>76</v>
      </c>
      <c r="E1355" s="92" t="s">
        <v>92</v>
      </c>
      <c r="F1355" s="92" t="s">
        <v>313</v>
      </c>
      <c r="G1355" s="92" t="s">
        <v>341</v>
      </c>
      <c r="H1355" s="92" t="s">
        <v>181</v>
      </c>
      <c r="I1355" s="93">
        <v>1.4499985500014499E-2</v>
      </c>
    </row>
    <row r="1356" spans="1:9">
      <c r="A1356" s="92" t="s">
        <v>4287</v>
      </c>
      <c r="B1356" s="92" t="s">
        <v>4288</v>
      </c>
      <c r="C1356" s="92" t="s">
        <v>4289</v>
      </c>
      <c r="D1356" s="92" t="s">
        <v>111</v>
      </c>
      <c r="E1356" s="92" t="s">
        <v>111</v>
      </c>
      <c r="F1356" s="92" t="s">
        <v>2383</v>
      </c>
      <c r="G1356" s="92" t="s">
        <v>59</v>
      </c>
      <c r="H1356" s="92" t="s">
        <v>60</v>
      </c>
      <c r="I1356" s="93">
        <v>1.4499985500014499E-2</v>
      </c>
    </row>
    <row r="1357" spans="1:9">
      <c r="A1357" s="92" t="s">
        <v>4290</v>
      </c>
      <c r="B1357" s="92" t="s">
        <v>4291</v>
      </c>
      <c r="C1357" s="92" t="s">
        <v>4292</v>
      </c>
      <c r="D1357" s="92" t="s">
        <v>88</v>
      </c>
      <c r="E1357" s="92" t="s">
        <v>109</v>
      </c>
      <c r="F1357" s="92" t="s">
        <v>110</v>
      </c>
      <c r="G1357" s="92" t="s">
        <v>200</v>
      </c>
      <c r="H1357" s="92" t="s">
        <v>153</v>
      </c>
      <c r="I1357" s="93">
        <v>1.4499985500014499E-2</v>
      </c>
    </row>
    <row r="1358" spans="1:9">
      <c r="A1358" s="92" t="s">
        <v>4293</v>
      </c>
      <c r="B1358" s="92" t="s">
        <v>4294</v>
      </c>
      <c r="C1358" s="92" t="s">
        <v>4295</v>
      </c>
      <c r="D1358" s="92" t="s">
        <v>76</v>
      </c>
      <c r="E1358" s="92" t="s">
        <v>441</v>
      </c>
      <c r="F1358" s="92" t="s">
        <v>442</v>
      </c>
      <c r="G1358" s="92" t="s">
        <v>171</v>
      </c>
      <c r="H1358" s="92" t="s">
        <v>138</v>
      </c>
      <c r="I1358" s="93">
        <v>1.4499985500014499E-2</v>
      </c>
    </row>
    <row r="1359" spans="1:9">
      <c r="A1359" s="92" t="s">
        <v>4296</v>
      </c>
      <c r="B1359" s="92" t="s">
        <v>4297</v>
      </c>
      <c r="C1359" s="92" t="s">
        <v>4298</v>
      </c>
      <c r="D1359" s="92" t="s">
        <v>88</v>
      </c>
      <c r="E1359" s="92" t="s">
        <v>109</v>
      </c>
      <c r="F1359" s="92" t="s">
        <v>110</v>
      </c>
      <c r="G1359" s="92" t="s">
        <v>378</v>
      </c>
      <c r="H1359" s="92" t="s">
        <v>205</v>
      </c>
      <c r="I1359" s="93">
        <v>1.4399985600014398E-2</v>
      </c>
    </row>
    <row r="1360" spans="1:9">
      <c r="A1360" s="92" t="s">
        <v>4299</v>
      </c>
      <c r="B1360" s="92" t="s">
        <v>4300</v>
      </c>
      <c r="C1360" s="92" t="s">
        <v>4301</v>
      </c>
      <c r="D1360" s="92" t="s">
        <v>56</v>
      </c>
      <c r="E1360" s="92" t="s">
        <v>57</v>
      </c>
      <c r="F1360" s="92" t="s">
        <v>58</v>
      </c>
      <c r="G1360" s="92" t="s">
        <v>329</v>
      </c>
      <c r="H1360" s="92" t="s">
        <v>166</v>
      </c>
      <c r="I1360" s="93">
        <v>1.4399985600014398E-2</v>
      </c>
    </row>
    <row r="1361" spans="1:9">
      <c r="A1361" s="92" t="s">
        <v>4302</v>
      </c>
      <c r="B1361" s="92" t="s">
        <v>4303</v>
      </c>
      <c r="C1361" s="92" t="s">
        <v>4304</v>
      </c>
      <c r="D1361" s="92" t="s">
        <v>94</v>
      </c>
      <c r="E1361" s="92" t="s">
        <v>615</v>
      </c>
      <c r="F1361" s="92" t="s">
        <v>616</v>
      </c>
      <c r="G1361" s="92" t="s">
        <v>200</v>
      </c>
      <c r="H1361" s="92" t="s">
        <v>153</v>
      </c>
      <c r="I1361" s="93">
        <v>1.4399985600014398E-2</v>
      </c>
    </row>
    <row r="1362" spans="1:9">
      <c r="A1362" s="92" t="s">
        <v>4305</v>
      </c>
      <c r="B1362" s="92" t="s">
        <v>4306</v>
      </c>
      <c r="C1362" s="92" t="s">
        <v>4307</v>
      </c>
      <c r="D1362" s="92" t="s">
        <v>111</v>
      </c>
      <c r="E1362" s="92" t="s">
        <v>111</v>
      </c>
      <c r="F1362" s="92" t="s">
        <v>671</v>
      </c>
      <c r="G1362" s="92" t="s">
        <v>59</v>
      </c>
      <c r="H1362" s="92" t="s">
        <v>60</v>
      </c>
      <c r="I1362" s="93">
        <v>1.4399985600014398E-2</v>
      </c>
    </row>
    <row r="1363" spans="1:9">
      <c r="A1363" s="92" t="s">
        <v>4308</v>
      </c>
      <c r="B1363" s="92" t="s">
        <v>4309</v>
      </c>
      <c r="C1363" s="92" t="s">
        <v>4310</v>
      </c>
      <c r="D1363" s="92" t="s">
        <v>100</v>
      </c>
      <c r="E1363" s="92" t="s">
        <v>100</v>
      </c>
      <c r="F1363" s="92" t="s">
        <v>287</v>
      </c>
      <c r="G1363" s="92" t="s">
        <v>412</v>
      </c>
      <c r="H1363" s="92" t="s">
        <v>234</v>
      </c>
      <c r="I1363" s="93">
        <v>1.4399985600014398E-2</v>
      </c>
    </row>
    <row r="1364" spans="1:9">
      <c r="A1364" s="92" t="s">
        <v>4311</v>
      </c>
      <c r="B1364" s="92" t="s">
        <v>4312</v>
      </c>
      <c r="C1364" s="92" t="s">
        <v>4313</v>
      </c>
      <c r="D1364" s="92" t="s">
        <v>71</v>
      </c>
      <c r="E1364" s="92" t="s">
        <v>84</v>
      </c>
      <c r="F1364" s="92" t="s">
        <v>85</v>
      </c>
      <c r="G1364" s="92" t="s">
        <v>59</v>
      </c>
      <c r="H1364" s="92" t="s">
        <v>60</v>
      </c>
      <c r="I1364" s="93">
        <v>1.4399985600014398E-2</v>
      </c>
    </row>
    <row r="1365" spans="1:9">
      <c r="A1365" s="92" t="s">
        <v>4314</v>
      </c>
      <c r="B1365" s="92" t="s">
        <v>4315</v>
      </c>
      <c r="C1365" s="92" t="s">
        <v>4316</v>
      </c>
      <c r="D1365" s="92" t="s">
        <v>111</v>
      </c>
      <c r="E1365" s="92" t="s">
        <v>111</v>
      </c>
      <c r="F1365" s="92" t="s">
        <v>671</v>
      </c>
      <c r="G1365" s="92" t="s">
        <v>180</v>
      </c>
      <c r="H1365" s="92" t="s">
        <v>143</v>
      </c>
      <c r="I1365" s="93">
        <v>1.4399985600014398E-2</v>
      </c>
    </row>
    <row r="1366" spans="1:9">
      <c r="A1366" s="92" t="s">
        <v>4317</v>
      </c>
      <c r="B1366" s="92" t="s">
        <v>4318</v>
      </c>
      <c r="C1366" s="92" t="s">
        <v>4319</v>
      </c>
      <c r="D1366" s="92" t="s">
        <v>105</v>
      </c>
      <c r="E1366" s="92" t="s">
        <v>232</v>
      </c>
      <c r="F1366" s="92" t="s">
        <v>233</v>
      </c>
      <c r="G1366" s="92" t="s">
        <v>374</v>
      </c>
      <c r="H1366" s="92" t="s">
        <v>172</v>
      </c>
      <c r="I1366" s="93">
        <v>1.4399985600014398E-2</v>
      </c>
    </row>
    <row r="1367" spans="1:9">
      <c r="A1367" s="92" t="s">
        <v>4320</v>
      </c>
      <c r="B1367" s="92" t="s">
        <v>4321</v>
      </c>
      <c r="C1367" s="92" t="s">
        <v>4322</v>
      </c>
      <c r="D1367" s="92" t="s">
        <v>80</v>
      </c>
      <c r="E1367" s="92" t="s">
        <v>80</v>
      </c>
      <c r="F1367" s="92" t="s">
        <v>157</v>
      </c>
      <c r="G1367" s="92" t="s">
        <v>382</v>
      </c>
      <c r="H1367" s="92" t="s">
        <v>210</v>
      </c>
      <c r="I1367" s="93">
        <v>1.4299985700014298E-2</v>
      </c>
    </row>
    <row r="1368" spans="1:9">
      <c r="A1368" s="92" t="s">
        <v>4323</v>
      </c>
      <c r="B1368" s="92" t="s">
        <v>4324</v>
      </c>
      <c r="C1368" s="92" t="s">
        <v>4325</v>
      </c>
      <c r="D1368" s="92" t="s">
        <v>64</v>
      </c>
      <c r="E1368" s="92" t="s">
        <v>64</v>
      </c>
      <c r="F1368" s="92" t="s">
        <v>65</v>
      </c>
      <c r="G1368" s="92" t="s">
        <v>59</v>
      </c>
      <c r="H1368" s="92" t="s">
        <v>60</v>
      </c>
      <c r="I1368" s="93">
        <v>1.4299985700014298E-2</v>
      </c>
    </row>
    <row r="1369" spans="1:9">
      <c r="A1369" s="92" t="s">
        <v>4326</v>
      </c>
      <c r="B1369" s="92" t="s">
        <v>4327</v>
      </c>
      <c r="C1369" s="92" t="s">
        <v>4328</v>
      </c>
      <c r="D1369" s="92" t="s">
        <v>105</v>
      </c>
      <c r="E1369" s="92" t="s">
        <v>557</v>
      </c>
      <c r="F1369" s="92" t="s">
        <v>1082</v>
      </c>
      <c r="G1369" s="92" t="s">
        <v>59</v>
      </c>
      <c r="H1369" s="92" t="s">
        <v>60</v>
      </c>
      <c r="I1369" s="93">
        <v>1.4299985700014298E-2</v>
      </c>
    </row>
    <row r="1370" spans="1:9">
      <c r="A1370" s="92" t="s">
        <v>4329</v>
      </c>
      <c r="B1370" s="92" t="s">
        <v>4330</v>
      </c>
      <c r="C1370" s="92" t="s">
        <v>4331</v>
      </c>
      <c r="D1370" s="92" t="s">
        <v>111</v>
      </c>
      <c r="E1370" s="92" t="s">
        <v>111</v>
      </c>
      <c r="F1370" s="92" t="s">
        <v>671</v>
      </c>
      <c r="G1370" s="92" t="s">
        <v>59</v>
      </c>
      <c r="H1370" s="92" t="s">
        <v>60</v>
      </c>
      <c r="I1370" s="93">
        <v>1.4299985700014298E-2</v>
      </c>
    </row>
    <row r="1371" spans="1:9">
      <c r="A1371" s="92" t="s">
        <v>4332</v>
      </c>
      <c r="B1371" s="92" t="s">
        <v>4333</v>
      </c>
      <c r="C1371" s="92" t="s">
        <v>4334</v>
      </c>
      <c r="D1371" s="92" t="s">
        <v>105</v>
      </c>
      <c r="E1371" s="92" t="s">
        <v>297</v>
      </c>
      <c r="F1371" s="92" t="s">
        <v>1714</v>
      </c>
      <c r="G1371" s="92" t="s">
        <v>386</v>
      </c>
      <c r="H1371" s="92" t="s">
        <v>215</v>
      </c>
      <c r="I1371" s="93">
        <v>1.4299985700014298E-2</v>
      </c>
    </row>
    <row r="1372" spans="1:9">
      <c r="A1372" s="92" t="s">
        <v>4335</v>
      </c>
      <c r="B1372" s="92" t="s">
        <v>4336</v>
      </c>
      <c r="C1372" s="92" t="s">
        <v>4337</v>
      </c>
      <c r="D1372" s="92" t="s">
        <v>71</v>
      </c>
      <c r="E1372" s="92" t="s">
        <v>209</v>
      </c>
      <c r="F1372" s="92" t="s">
        <v>209</v>
      </c>
      <c r="G1372" s="92" t="s">
        <v>443</v>
      </c>
      <c r="H1372" s="92" t="s">
        <v>143</v>
      </c>
      <c r="I1372" s="93">
        <v>1.4299985700014298E-2</v>
      </c>
    </row>
    <row r="1373" spans="1:9">
      <c r="A1373" s="92" t="s">
        <v>4338</v>
      </c>
      <c r="B1373" s="92" t="s">
        <v>4339</v>
      </c>
      <c r="C1373" s="92" t="s">
        <v>4340</v>
      </c>
      <c r="D1373" s="92" t="s">
        <v>71</v>
      </c>
      <c r="E1373" s="92" t="s">
        <v>84</v>
      </c>
      <c r="F1373" s="92" t="s">
        <v>85</v>
      </c>
      <c r="G1373" s="92" t="s">
        <v>86</v>
      </c>
      <c r="H1373" s="92" t="s">
        <v>87</v>
      </c>
      <c r="I1373" s="93">
        <v>1.4299985700014298E-2</v>
      </c>
    </row>
    <row r="1374" spans="1:9">
      <c r="A1374" s="92" t="s">
        <v>4341</v>
      </c>
      <c r="B1374" s="92" t="s">
        <v>4342</v>
      </c>
      <c r="C1374" s="92" t="s">
        <v>4343</v>
      </c>
      <c r="D1374" s="92" t="s">
        <v>71</v>
      </c>
      <c r="E1374" s="92" t="s">
        <v>98</v>
      </c>
      <c r="F1374" s="92" t="s">
        <v>882</v>
      </c>
      <c r="G1374" s="92" t="s">
        <v>341</v>
      </c>
      <c r="H1374" s="92" t="s">
        <v>181</v>
      </c>
      <c r="I1374" s="93">
        <v>1.4299985700014298E-2</v>
      </c>
    </row>
    <row r="1375" spans="1:9">
      <c r="A1375" s="92" t="s">
        <v>4344</v>
      </c>
      <c r="B1375" s="92" t="s">
        <v>4345</v>
      </c>
      <c r="C1375" s="92" t="s">
        <v>4346</v>
      </c>
      <c r="D1375" s="92" t="s">
        <v>88</v>
      </c>
      <c r="E1375" s="92" t="s">
        <v>406</v>
      </c>
      <c r="F1375" s="92" t="s">
        <v>407</v>
      </c>
      <c r="G1375" s="92" t="s">
        <v>59</v>
      </c>
      <c r="H1375" s="92" t="s">
        <v>60</v>
      </c>
      <c r="I1375" s="93">
        <v>1.4299985700014298E-2</v>
      </c>
    </row>
    <row r="1376" spans="1:9">
      <c r="A1376" s="92" t="s">
        <v>4347</v>
      </c>
      <c r="B1376" s="92" t="s">
        <v>4348</v>
      </c>
      <c r="C1376" s="92" t="s">
        <v>4349</v>
      </c>
      <c r="D1376" s="92" t="s">
        <v>94</v>
      </c>
      <c r="E1376" s="92" t="s">
        <v>317</v>
      </c>
      <c r="F1376" s="92" t="s">
        <v>317</v>
      </c>
      <c r="G1376" s="92" t="s">
        <v>59</v>
      </c>
      <c r="H1376" s="92" t="s">
        <v>60</v>
      </c>
      <c r="I1376" s="93">
        <v>1.4299985700014298E-2</v>
      </c>
    </row>
    <row r="1377" spans="1:9">
      <c r="A1377" s="92" t="s">
        <v>4350</v>
      </c>
      <c r="B1377" s="92" t="s">
        <v>4351</v>
      </c>
      <c r="C1377" s="92" t="s">
        <v>4352</v>
      </c>
      <c r="D1377" s="92" t="s">
        <v>94</v>
      </c>
      <c r="E1377" s="92" t="s">
        <v>317</v>
      </c>
      <c r="F1377" s="92" t="s">
        <v>317</v>
      </c>
      <c r="G1377" s="92" t="s">
        <v>185</v>
      </c>
      <c r="H1377" s="92" t="s">
        <v>148</v>
      </c>
      <c r="I1377" s="93">
        <v>1.4299985700014298E-2</v>
      </c>
    </row>
    <row r="1378" spans="1:9">
      <c r="A1378" s="92" t="s">
        <v>4353</v>
      </c>
      <c r="B1378" s="92" t="s">
        <v>4354</v>
      </c>
      <c r="C1378" s="92" t="s">
        <v>4355</v>
      </c>
      <c r="D1378" s="92" t="s">
        <v>88</v>
      </c>
      <c r="E1378" s="92" t="s">
        <v>109</v>
      </c>
      <c r="F1378" s="92" t="s">
        <v>110</v>
      </c>
      <c r="G1378" s="92" t="s">
        <v>354</v>
      </c>
      <c r="H1378" s="92" t="s">
        <v>143</v>
      </c>
      <c r="I1378" s="93">
        <v>1.4299985700014298E-2</v>
      </c>
    </row>
    <row r="1379" spans="1:9">
      <c r="A1379" s="92" t="s">
        <v>4356</v>
      </c>
      <c r="B1379" s="92" t="s">
        <v>4357</v>
      </c>
      <c r="C1379" s="92" t="s">
        <v>4358</v>
      </c>
      <c r="D1379" s="92" t="s">
        <v>56</v>
      </c>
      <c r="E1379" s="92" t="s">
        <v>57</v>
      </c>
      <c r="F1379" s="92" t="s">
        <v>767</v>
      </c>
      <c r="G1379" s="92" t="s">
        <v>329</v>
      </c>
      <c r="H1379" s="92" t="s">
        <v>166</v>
      </c>
      <c r="I1379" s="93">
        <v>1.4199985800014199E-2</v>
      </c>
    </row>
    <row r="1380" spans="1:9">
      <c r="A1380" s="92" t="s">
        <v>4359</v>
      </c>
      <c r="B1380" s="92" t="s">
        <v>4360</v>
      </c>
      <c r="C1380" s="92" t="s">
        <v>4361</v>
      </c>
      <c r="D1380" s="92" t="s">
        <v>76</v>
      </c>
      <c r="E1380" s="92" t="s">
        <v>1463</v>
      </c>
      <c r="F1380" s="92" t="s">
        <v>1510</v>
      </c>
      <c r="G1380" s="92" t="s">
        <v>59</v>
      </c>
      <c r="H1380" s="92" t="s">
        <v>60</v>
      </c>
      <c r="I1380" s="93">
        <v>1.4199985800014199E-2</v>
      </c>
    </row>
    <row r="1381" spans="1:9">
      <c r="A1381" s="92" t="s">
        <v>4362</v>
      </c>
      <c r="B1381" s="92" t="s">
        <v>4363</v>
      </c>
      <c r="C1381" s="92" t="s">
        <v>4364</v>
      </c>
      <c r="D1381" s="92" t="s">
        <v>64</v>
      </c>
      <c r="E1381" s="92" t="s">
        <v>64</v>
      </c>
      <c r="F1381" s="92" t="s">
        <v>65</v>
      </c>
      <c r="G1381" s="92" t="s">
        <v>443</v>
      </c>
      <c r="H1381" s="92" t="s">
        <v>143</v>
      </c>
      <c r="I1381" s="93">
        <v>1.4199985800014199E-2</v>
      </c>
    </row>
    <row r="1382" spans="1:9">
      <c r="A1382" s="92" t="s">
        <v>4365</v>
      </c>
      <c r="B1382" s="92" t="s">
        <v>4366</v>
      </c>
      <c r="C1382" s="92" t="s">
        <v>4367</v>
      </c>
      <c r="D1382" s="92" t="s">
        <v>56</v>
      </c>
      <c r="E1382" s="92" t="s">
        <v>57</v>
      </c>
      <c r="F1382" s="92" t="s">
        <v>498</v>
      </c>
      <c r="G1382" s="92" t="s">
        <v>200</v>
      </c>
      <c r="H1382" s="92" t="s">
        <v>153</v>
      </c>
      <c r="I1382" s="93">
        <v>1.4199985800014199E-2</v>
      </c>
    </row>
    <row r="1383" spans="1:9">
      <c r="A1383" s="92" t="s">
        <v>4368</v>
      </c>
      <c r="B1383" s="92" t="s">
        <v>4369</v>
      </c>
      <c r="C1383" s="92" t="s">
        <v>4370</v>
      </c>
      <c r="D1383" s="92" t="s">
        <v>105</v>
      </c>
      <c r="E1383" s="92" t="s">
        <v>557</v>
      </c>
      <c r="F1383" s="92" t="s">
        <v>1986</v>
      </c>
      <c r="G1383" s="92" t="s">
        <v>200</v>
      </c>
      <c r="H1383" s="92" t="s">
        <v>153</v>
      </c>
      <c r="I1383" s="93">
        <v>1.4199985800014199E-2</v>
      </c>
    </row>
    <row r="1384" spans="1:9">
      <c r="A1384" s="92" t="s">
        <v>4371</v>
      </c>
      <c r="B1384" s="92" t="s">
        <v>4372</v>
      </c>
      <c r="C1384" s="92" t="s">
        <v>4373</v>
      </c>
      <c r="D1384" s="92" t="s">
        <v>80</v>
      </c>
      <c r="E1384" s="92" t="s">
        <v>80</v>
      </c>
      <c r="F1384" s="92" t="s">
        <v>104</v>
      </c>
      <c r="G1384" s="92" t="s">
        <v>432</v>
      </c>
      <c r="H1384" s="92" t="s">
        <v>250</v>
      </c>
      <c r="I1384" s="93">
        <v>1.4199985800014199E-2</v>
      </c>
    </row>
    <row r="1385" spans="1:9">
      <c r="A1385" s="92" t="s">
        <v>4374</v>
      </c>
      <c r="B1385" s="92" t="s">
        <v>4375</v>
      </c>
      <c r="C1385" s="92" t="s">
        <v>4376</v>
      </c>
      <c r="D1385" s="92" t="s">
        <v>71</v>
      </c>
      <c r="E1385" s="92" t="s">
        <v>84</v>
      </c>
      <c r="F1385" s="92" t="s">
        <v>85</v>
      </c>
      <c r="G1385" s="92" t="s">
        <v>282</v>
      </c>
      <c r="H1385" s="92" t="s">
        <v>158</v>
      </c>
      <c r="I1385" s="93">
        <v>1.4199985800014199E-2</v>
      </c>
    </row>
    <row r="1386" spans="1:9">
      <c r="A1386" s="92" t="s">
        <v>4377</v>
      </c>
      <c r="B1386" s="92" t="s">
        <v>4378</v>
      </c>
      <c r="C1386" s="92" t="s">
        <v>4379</v>
      </c>
      <c r="D1386" s="92" t="s">
        <v>100</v>
      </c>
      <c r="E1386" s="92" t="s">
        <v>100</v>
      </c>
      <c r="F1386" s="92" t="s">
        <v>170</v>
      </c>
      <c r="G1386" s="92" t="s">
        <v>59</v>
      </c>
      <c r="H1386" s="92" t="s">
        <v>60</v>
      </c>
      <c r="I1386" s="93">
        <v>1.4199985800014199E-2</v>
      </c>
    </row>
    <row r="1387" spans="1:9">
      <c r="A1387" s="92" t="s">
        <v>4380</v>
      </c>
      <c r="B1387" s="92" t="s">
        <v>4381</v>
      </c>
      <c r="C1387" s="92" t="s">
        <v>4382</v>
      </c>
      <c r="D1387" s="92" t="s">
        <v>94</v>
      </c>
      <c r="E1387" s="92" t="s">
        <v>317</v>
      </c>
      <c r="F1387" s="92" t="s">
        <v>317</v>
      </c>
      <c r="G1387" s="92" t="s">
        <v>59</v>
      </c>
      <c r="H1387" s="92" t="s">
        <v>60</v>
      </c>
      <c r="I1387" s="93">
        <v>1.4099985900014097E-2</v>
      </c>
    </row>
    <row r="1388" spans="1:9">
      <c r="A1388" s="92" t="s">
        <v>4383</v>
      </c>
      <c r="B1388" s="92" t="s">
        <v>4384</v>
      </c>
      <c r="C1388" s="92" t="s">
        <v>4385</v>
      </c>
      <c r="D1388" s="92" t="s">
        <v>100</v>
      </c>
      <c r="E1388" s="92" t="s">
        <v>100</v>
      </c>
      <c r="F1388" s="92" t="s">
        <v>287</v>
      </c>
      <c r="G1388" s="92" t="s">
        <v>185</v>
      </c>
      <c r="H1388" s="92" t="s">
        <v>148</v>
      </c>
      <c r="I1388" s="93">
        <v>1.4099985900014097E-2</v>
      </c>
    </row>
    <row r="1389" spans="1:9">
      <c r="A1389" s="92" t="s">
        <v>4386</v>
      </c>
      <c r="B1389" s="92" t="s">
        <v>4387</v>
      </c>
      <c r="C1389" s="92" t="s">
        <v>4388</v>
      </c>
      <c r="D1389" s="92" t="s">
        <v>105</v>
      </c>
      <c r="E1389" s="92" t="s">
        <v>232</v>
      </c>
      <c r="F1389" s="92" t="s">
        <v>233</v>
      </c>
      <c r="G1389" s="92" t="s">
        <v>59</v>
      </c>
      <c r="H1389" s="92" t="s">
        <v>60</v>
      </c>
      <c r="I1389" s="93">
        <v>1.4099985900014097E-2</v>
      </c>
    </row>
    <row r="1390" spans="1:9">
      <c r="A1390" s="92" t="s">
        <v>4389</v>
      </c>
      <c r="B1390" s="92" t="s">
        <v>4390</v>
      </c>
      <c r="C1390" s="92" t="s">
        <v>4391</v>
      </c>
      <c r="D1390" s="92" t="s">
        <v>105</v>
      </c>
      <c r="E1390" s="92" t="s">
        <v>302</v>
      </c>
      <c r="F1390" s="92" t="s">
        <v>302</v>
      </c>
      <c r="G1390" s="92" t="s">
        <v>59</v>
      </c>
      <c r="H1390" s="92" t="s">
        <v>60</v>
      </c>
      <c r="I1390" s="93">
        <v>1.4099985900014097E-2</v>
      </c>
    </row>
    <row r="1391" spans="1:9">
      <c r="A1391" s="92" t="s">
        <v>4392</v>
      </c>
      <c r="B1391" s="92" t="s">
        <v>4393</v>
      </c>
      <c r="C1391" s="92" t="s">
        <v>4394</v>
      </c>
      <c r="D1391" s="92" t="s">
        <v>105</v>
      </c>
      <c r="E1391" s="92" t="s">
        <v>557</v>
      </c>
      <c r="F1391" s="92" t="s">
        <v>1082</v>
      </c>
      <c r="G1391" s="92" t="s">
        <v>378</v>
      </c>
      <c r="H1391" s="92" t="s">
        <v>205</v>
      </c>
      <c r="I1391" s="93">
        <v>1.4099985900014097E-2</v>
      </c>
    </row>
    <row r="1392" spans="1:9">
      <c r="A1392" s="92" t="s">
        <v>4395</v>
      </c>
      <c r="B1392" s="92" t="s">
        <v>4396</v>
      </c>
      <c r="C1392" s="92" t="s">
        <v>4397</v>
      </c>
      <c r="D1392" s="92" t="s">
        <v>111</v>
      </c>
      <c r="E1392" s="92" t="s">
        <v>111</v>
      </c>
      <c r="F1392" s="92" t="s">
        <v>571</v>
      </c>
      <c r="G1392" s="92" t="s">
        <v>200</v>
      </c>
      <c r="H1392" s="92" t="s">
        <v>153</v>
      </c>
      <c r="I1392" s="93">
        <v>1.4099985900014097E-2</v>
      </c>
    </row>
    <row r="1393" spans="1:9">
      <c r="A1393" s="92" t="s">
        <v>4398</v>
      </c>
      <c r="B1393" s="92" t="s">
        <v>4399</v>
      </c>
      <c r="C1393" s="92" t="s">
        <v>4400</v>
      </c>
      <c r="D1393" s="92" t="s">
        <v>105</v>
      </c>
      <c r="E1393" s="92" t="s">
        <v>198</v>
      </c>
      <c r="F1393" s="92" t="s">
        <v>199</v>
      </c>
      <c r="G1393" s="92" t="s">
        <v>200</v>
      </c>
      <c r="H1393" s="92" t="s">
        <v>153</v>
      </c>
      <c r="I1393" s="93">
        <v>1.4099985900014097E-2</v>
      </c>
    </row>
    <row r="1394" spans="1:9">
      <c r="A1394" s="92" t="s">
        <v>4401</v>
      </c>
      <c r="B1394" s="92" t="s">
        <v>4402</v>
      </c>
      <c r="C1394" s="92" t="s">
        <v>4403</v>
      </c>
      <c r="D1394" s="92" t="s">
        <v>105</v>
      </c>
      <c r="E1394" s="92" t="s">
        <v>297</v>
      </c>
      <c r="F1394" s="92" t="s">
        <v>298</v>
      </c>
      <c r="G1394" s="92" t="s">
        <v>59</v>
      </c>
      <c r="H1394" s="92" t="s">
        <v>60</v>
      </c>
      <c r="I1394" s="93">
        <v>1.3999986000013998E-2</v>
      </c>
    </row>
    <row r="1395" spans="1:9">
      <c r="A1395" s="92" t="s">
        <v>4404</v>
      </c>
      <c r="B1395" s="92" t="s">
        <v>4405</v>
      </c>
      <c r="C1395" s="92" t="s">
        <v>4406</v>
      </c>
      <c r="D1395" s="92" t="s">
        <v>76</v>
      </c>
      <c r="E1395" s="92" t="s">
        <v>1463</v>
      </c>
      <c r="F1395" s="92" t="s">
        <v>1510</v>
      </c>
      <c r="G1395" s="92" t="s">
        <v>59</v>
      </c>
      <c r="H1395" s="92" t="s">
        <v>60</v>
      </c>
      <c r="I1395" s="93">
        <v>1.3999986000013998E-2</v>
      </c>
    </row>
    <row r="1396" spans="1:9">
      <c r="A1396" s="92" t="s">
        <v>4407</v>
      </c>
      <c r="B1396" s="92" t="s">
        <v>4408</v>
      </c>
      <c r="C1396" s="92" t="s">
        <v>4409</v>
      </c>
      <c r="D1396" s="92" t="s">
        <v>105</v>
      </c>
      <c r="E1396" s="92" t="s">
        <v>198</v>
      </c>
      <c r="F1396" s="92" t="s">
        <v>1050</v>
      </c>
      <c r="G1396" s="92" t="s">
        <v>329</v>
      </c>
      <c r="H1396" s="92" t="s">
        <v>166</v>
      </c>
      <c r="I1396" s="93">
        <v>1.3899986100013898E-2</v>
      </c>
    </row>
    <row r="1397" spans="1:9">
      <c r="A1397" s="92" t="s">
        <v>4410</v>
      </c>
      <c r="B1397" s="92" t="s">
        <v>4411</v>
      </c>
      <c r="C1397" s="92" t="s">
        <v>4412</v>
      </c>
      <c r="D1397" s="92" t="s">
        <v>71</v>
      </c>
      <c r="E1397" s="92" t="s">
        <v>209</v>
      </c>
      <c r="F1397" s="92" t="s">
        <v>209</v>
      </c>
      <c r="G1397" s="92" t="s">
        <v>282</v>
      </c>
      <c r="H1397" s="92" t="s">
        <v>158</v>
      </c>
      <c r="I1397" s="93">
        <v>1.3899986100013898E-2</v>
      </c>
    </row>
    <row r="1398" spans="1:9">
      <c r="A1398" s="92" t="s">
        <v>4413</v>
      </c>
      <c r="B1398" s="92" t="s">
        <v>4414</v>
      </c>
      <c r="C1398" s="92" t="s">
        <v>4415</v>
      </c>
      <c r="D1398" s="92" t="s">
        <v>94</v>
      </c>
      <c r="E1398" s="92" t="s">
        <v>118</v>
      </c>
      <c r="F1398" s="92" t="s">
        <v>119</v>
      </c>
      <c r="G1398" s="92" t="s">
        <v>185</v>
      </c>
      <c r="H1398" s="92" t="s">
        <v>148</v>
      </c>
      <c r="I1398" s="93">
        <v>1.3899986100013898E-2</v>
      </c>
    </row>
    <row r="1399" spans="1:9">
      <c r="A1399" s="92" t="s">
        <v>4416</v>
      </c>
      <c r="B1399" s="92" t="s">
        <v>4417</v>
      </c>
      <c r="C1399" s="92" t="s">
        <v>4418</v>
      </c>
      <c r="D1399" s="92" t="s">
        <v>56</v>
      </c>
      <c r="E1399" s="92" t="s">
        <v>57</v>
      </c>
      <c r="F1399" s="92" t="s">
        <v>58</v>
      </c>
      <c r="G1399" s="92" t="s">
        <v>329</v>
      </c>
      <c r="H1399" s="92" t="s">
        <v>166</v>
      </c>
      <c r="I1399" s="93">
        <v>1.3799986200013797E-2</v>
      </c>
    </row>
    <row r="1400" spans="1:9">
      <c r="A1400" s="92" t="s">
        <v>4419</v>
      </c>
      <c r="B1400" s="92" t="s">
        <v>4420</v>
      </c>
      <c r="C1400" s="92" t="s">
        <v>4421</v>
      </c>
      <c r="D1400" s="92" t="s">
        <v>76</v>
      </c>
      <c r="E1400" s="92" t="s">
        <v>92</v>
      </c>
      <c r="F1400" s="92" t="s">
        <v>93</v>
      </c>
      <c r="G1400" s="92" t="s">
        <v>358</v>
      </c>
      <c r="H1400" s="92" t="s">
        <v>186</v>
      </c>
      <c r="I1400" s="93">
        <v>1.3799986200013797E-2</v>
      </c>
    </row>
    <row r="1401" spans="1:9">
      <c r="A1401" s="92" t="s">
        <v>4422</v>
      </c>
      <c r="B1401" s="92" t="s">
        <v>4423</v>
      </c>
      <c r="C1401" s="92" t="s">
        <v>4424</v>
      </c>
      <c r="D1401" s="92" t="s">
        <v>94</v>
      </c>
      <c r="E1401" s="92" t="s">
        <v>133</v>
      </c>
      <c r="F1401" s="92" t="s">
        <v>467</v>
      </c>
      <c r="G1401" s="92" t="s">
        <v>120</v>
      </c>
      <c r="H1401" s="92" t="s">
        <v>121</v>
      </c>
      <c r="I1401" s="93">
        <v>1.3799986200013797E-2</v>
      </c>
    </row>
    <row r="1402" spans="1:9">
      <c r="A1402" s="92" t="s">
        <v>4425</v>
      </c>
      <c r="B1402" s="92" t="s">
        <v>4426</v>
      </c>
      <c r="C1402" s="92" t="s">
        <v>4427</v>
      </c>
      <c r="D1402" s="92" t="s">
        <v>100</v>
      </c>
      <c r="E1402" s="92" t="s">
        <v>100</v>
      </c>
      <c r="F1402" s="92" t="s">
        <v>2268</v>
      </c>
      <c r="G1402" s="92" t="s">
        <v>59</v>
      </c>
      <c r="H1402" s="92" t="s">
        <v>60</v>
      </c>
      <c r="I1402" s="93">
        <v>1.3799986200013797E-2</v>
      </c>
    </row>
    <row r="1403" spans="1:9">
      <c r="A1403" s="92" t="s">
        <v>4428</v>
      </c>
      <c r="B1403" s="92" t="s">
        <v>4429</v>
      </c>
      <c r="C1403" s="92" t="s">
        <v>4430</v>
      </c>
      <c r="D1403" s="92" t="s">
        <v>76</v>
      </c>
      <c r="E1403" s="92" t="s">
        <v>441</v>
      </c>
      <c r="F1403" s="92" t="s">
        <v>2648</v>
      </c>
      <c r="G1403" s="92" t="s">
        <v>350</v>
      </c>
      <c r="H1403" s="92" t="s">
        <v>143</v>
      </c>
      <c r="I1403" s="93">
        <v>1.3799986200013797E-2</v>
      </c>
    </row>
    <row r="1404" spans="1:9">
      <c r="A1404" s="92" t="s">
        <v>4431</v>
      </c>
      <c r="B1404" s="92" t="s">
        <v>4432</v>
      </c>
      <c r="C1404" s="92" t="s">
        <v>4433</v>
      </c>
      <c r="D1404" s="92" t="s">
        <v>76</v>
      </c>
      <c r="E1404" s="92" t="s">
        <v>92</v>
      </c>
      <c r="F1404" s="92" t="s">
        <v>706</v>
      </c>
      <c r="G1404" s="92" t="s">
        <v>274</v>
      </c>
      <c r="H1404" s="92" t="s">
        <v>143</v>
      </c>
      <c r="I1404" s="93">
        <v>1.3699986300013699E-2</v>
      </c>
    </row>
    <row r="1405" spans="1:9">
      <c r="A1405" s="92" t="s">
        <v>4434</v>
      </c>
      <c r="B1405" s="92" t="s">
        <v>4435</v>
      </c>
      <c r="C1405" s="92" t="s">
        <v>4436</v>
      </c>
      <c r="D1405" s="92" t="s">
        <v>94</v>
      </c>
      <c r="E1405" s="92" t="s">
        <v>615</v>
      </c>
      <c r="F1405" s="92" t="s">
        <v>1031</v>
      </c>
      <c r="G1405" s="92" t="s">
        <v>333</v>
      </c>
      <c r="H1405" s="92" t="s">
        <v>172</v>
      </c>
      <c r="I1405" s="93">
        <v>1.3699986300013699E-2</v>
      </c>
    </row>
    <row r="1406" spans="1:9">
      <c r="A1406" s="92" t="s">
        <v>4437</v>
      </c>
      <c r="B1406" s="92" t="s">
        <v>4438</v>
      </c>
      <c r="C1406" s="92" t="s">
        <v>4439</v>
      </c>
      <c r="D1406" s="92" t="s">
        <v>71</v>
      </c>
      <c r="E1406" s="92" t="s">
        <v>84</v>
      </c>
      <c r="F1406" s="92" t="s">
        <v>85</v>
      </c>
      <c r="G1406" s="92" t="s">
        <v>386</v>
      </c>
      <c r="H1406" s="92" t="s">
        <v>215</v>
      </c>
      <c r="I1406" s="93">
        <v>1.3699986300013699E-2</v>
      </c>
    </row>
    <row r="1407" spans="1:9">
      <c r="A1407" s="92" t="s">
        <v>4440</v>
      </c>
      <c r="B1407" s="92" t="s">
        <v>4441</v>
      </c>
      <c r="C1407" s="92" t="s">
        <v>4442</v>
      </c>
      <c r="D1407" s="92" t="s">
        <v>94</v>
      </c>
      <c r="E1407" s="92" t="s">
        <v>118</v>
      </c>
      <c r="F1407" s="92" t="s">
        <v>119</v>
      </c>
      <c r="G1407" s="92" t="s">
        <v>358</v>
      </c>
      <c r="H1407" s="92" t="s">
        <v>186</v>
      </c>
      <c r="I1407" s="93">
        <v>1.3699986300013699E-2</v>
      </c>
    </row>
    <row r="1408" spans="1:9">
      <c r="A1408" s="92" t="s">
        <v>4443</v>
      </c>
      <c r="B1408" s="92" t="s">
        <v>4444</v>
      </c>
      <c r="C1408" s="92" t="s">
        <v>4445</v>
      </c>
      <c r="D1408" s="92" t="s">
        <v>64</v>
      </c>
      <c r="E1408" s="92" t="s">
        <v>64</v>
      </c>
      <c r="F1408" s="92" t="s">
        <v>65</v>
      </c>
      <c r="G1408" s="92" t="s">
        <v>59</v>
      </c>
      <c r="H1408" s="92" t="s">
        <v>60</v>
      </c>
      <c r="I1408" s="93">
        <v>1.3699986300013699E-2</v>
      </c>
    </row>
    <row r="1409" spans="1:9">
      <c r="A1409" s="92" t="s">
        <v>4446</v>
      </c>
      <c r="B1409" s="92" t="s">
        <v>4447</v>
      </c>
      <c r="C1409" s="92" t="s">
        <v>4448</v>
      </c>
      <c r="D1409" s="92" t="s">
        <v>94</v>
      </c>
      <c r="E1409" s="92" t="s">
        <v>615</v>
      </c>
      <c r="F1409" s="92" t="s">
        <v>616</v>
      </c>
      <c r="G1409" s="92" t="s">
        <v>59</v>
      </c>
      <c r="H1409" s="92" t="s">
        <v>60</v>
      </c>
      <c r="I1409" s="93">
        <v>1.3699986300013699E-2</v>
      </c>
    </row>
    <row r="1410" spans="1:9">
      <c r="A1410" s="92" t="s">
        <v>4449</v>
      </c>
      <c r="B1410" s="92" t="s">
        <v>4450</v>
      </c>
      <c r="C1410" s="92" t="s">
        <v>4451</v>
      </c>
      <c r="D1410" s="92" t="s">
        <v>100</v>
      </c>
      <c r="E1410" s="92" t="s">
        <v>100</v>
      </c>
      <c r="F1410" s="92" t="s">
        <v>1417</v>
      </c>
      <c r="G1410" s="92" t="s">
        <v>59</v>
      </c>
      <c r="H1410" s="92" t="s">
        <v>60</v>
      </c>
      <c r="I1410" s="93">
        <v>1.3699986300013699E-2</v>
      </c>
    </row>
    <row r="1411" spans="1:9">
      <c r="A1411" s="92" t="s">
        <v>4452</v>
      </c>
      <c r="B1411" s="92" t="s">
        <v>4453</v>
      </c>
      <c r="C1411" s="92" t="s">
        <v>4454</v>
      </c>
      <c r="D1411" s="92" t="s">
        <v>76</v>
      </c>
      <c r="E1411" s="92" t="s">
        <v>1463</v>
      </c>
      <c r="F1411" s="92" t="s">
        <v>1510</v>
      </c>
      <c r="G1411" s="92" t="s">
        <v>59</v>
      </c>
      <c r="H1411" s="92" t="s">
        <v>60</v>
      </c>
      <c r="I1411" s="93">
        <v>1.3699986300013699E-2</v>
      </c>
    </row>
    <row r="1412" spans="1:9">
      <c r="A1412" s="92" t="s">
        <v>4455</v>
      </c>
      <c r="B1412" s="92" t="s">
        <v>4456</v>
      </c>
      <c r="C1412" s="92" t="s">
        <v>4457</v>
      </c>
      <c r="D1412" s="92" t="s">
        <v>76</v>
      </c>
      <c r="E1412" s="92" t="s">
        <v>92</v>
      </c>
      <c r="F1412" s="92" t="s">
        <v>313</v>
      </c>
      <c r="G1412" s="92" t="s">
        <v>386</v>
      </c>
      <c r="H1412" s="92" t="s">
        <v>215</v>
      </c>
      <c r="I1412" s="93">
        <v>1.3699986300013699E-2</v>
      </c>
    </row>
    <row r="1413" spans="1:9">
      <c r="A1413" s="92" t="s">
        <v>4458</v>
      </c>
      <c r="B1413" s="92" t="s">
        <v>4459</v>
      </c>
      <c r="C1413" s="92" t="s">
        <v>4460</v>
      </c>
      <c r="D1413" s="92" t="s">
        <v>76</v>
      </c>
      <c r="E1413" s="92" t="s">
        <v>92</v>
      </c>
      <c r="F1413" s="92" t="s">
        <v>93</v>
      </c>
      <c r="G1413" s="92" t="s">
        <v>185</v>
      </c>
      <c r="H1413" s="92" t="s">
        <v>148</v>
      </c>
      <c r="I1413" s="93">
        <v>1.3699986300013699E-2</v>
      </c>
    </row>
    <row r="1414" spans="1:9">
      <c r="A1414" s="92" t="s">
        <v>4461</v>
      </c>
      <c r="B1414" s="92" t="s">
        <v>4462</v>
      </c>
      <c r="C1414" s="92" t="s">
        <v>4463</v>
      </c>
      <c r="D1414" s="92" t="s">
        <v>100</v>
      </c>
      <c r="E1414" s="92" t="s">
        <v>100</v>
      </c>
      <c r="F1414" s="92" t="s">
        <v>170</v>
      </c>
      <c r="G1414" s="92" t="s">
        <v>59</v>
      </c>
      <c r="H1414" s="92" t="s">
        <v>60</v>
      </c>
      <c r="I1414" s="93">
        <v>1.3699986300013699E-2</v>
      </c>
    </row>
    <row r="1415" spans="1:9">
      <c r="A1415" s="92" t="s">
        <v>4464</v>
      </c>
      <c r="B1415" s="92" t="s">
        <v>4465</v>
      </c>
      <c r="C1415" s="92" t="s">
        <v>4466</v>
      </c>
      <c r="D1415" s="92" t="s">
        <v>100</v>
      </c>
      <c r="E1415" s="92" t="s">
        <v>100</v>
      </c>
      <c r="F1415" s="92" t="s">
        <v>170</v>
      </c>
      <c r="G1415" s="92" t="s">
        <v>437</v>
      </c>
      <c r="H1415" s="92" t="s">
        <v>143</v>
      </c>
      <c r="I1415" s="93">
        <v>1.3699986300013699E-2</v>
      </c>
    </row>
    <row r="1416" spans="1:9">
      <c r="A1416" s="92" t="s">
        <v>4467</v>
      </c>
      <c r="B1416" s="92" t="s">
        <v>4468</v>
      </c>
      <c r="C1416" s="92" t="s">
        <v>4469</v>
      </c>
      <c r="D1416" s="92" t="s">
        <v>76</v>
      </c>
      <c r="E1416" s="92" t="s">
        <v>441</v>
      </c>
      <c r="F1416" s="92" t="s">
        <v>488</v>
      </c>
      <c r="G1416" s="92" t="s">
        <v>59</v>
      </c>
      <c r="H1416" s="92" t="s">
        <v>60</v>
      </c>
      <c r="I1416" s="93">
        <v>1.3599986400013597E-2</v>
      </c>
    </row>
    <row r="1417" spans="1:9">
      <c r="A1417" s="92" t="s">
        <v>4470</v>
      </c>
      <c r="B1417" s="92" t="s">
        <v>4471</v>
      </c>
      <c r="C1417" s="92" t="s">
        <v>4472</v>
      </c>
      <c r="D1417" s="92" t="s">
        <v>111</v>
      </c>
      <c r="E1417" s="92" t="s">
        <v>111</v>
      </c>
      <c r="F1417" s="92" t="s">
        <v>1853</v>
      </c>
      <c r="G1417" s="92" t="s">
        <v>408</v>
      </c>
      <c r="H1417" s="92" t="s">
        <v>228</v>
      </c>
      <c r="I1417" s="93">
        <v>1.3599986400013597E-2</v>
      </c>
    </row>
    <row r="1418" spans="1:9">
      <c r="A1418" s="92" t="s">
        <v>4473</v>
      </c>
      <c r="B1418" s="92" t="s">
        <v>4474</v>
      </c>
      <c r="C1418" s="92" t="s">
        <v>4475</v>
      </c>
      <c r="D1418" s="92" t="s">
        <v>80</v>
      </c>
      <c r="E1418" s="92" t="s">
        <v>80</v>
      </c>
      <c r="F1418" s="92" t="s">
        <v>104</v>
      </c>
      <c r="G1418" s="92" t="s">
        <v>437</v>
      </c>
      <c r="H1418" s="92" t="s">
        <v>143</v>
      </c>
      <c r="I1418" s="93">
        <v>1.3599986400013597E-2</v>
      </c>
    </row>
    <row r="1419" spans="1:9">
      <c r="A1419" s="92" t="s">
        <v>4476</v>
      </c>
      <c r="B1419" s="92" t="s">
        <v>4477</v>
      </c>
      <c r="C1419" s="92" t="s">
        <v>4478</v>
      </c>
      <c r="D1419" s="92" t="s">
        <v>76</v>
      </c>
      <c r="E1419" s="92" t="s">
        <v>441</v>
      </c>
      <c r="F1419" s="92" t="s">
        <v>2648</v>
      </c>
      <c r="G1419" s="92" t="s">
        <v>333</v>
      </c>
      <c r="H1419" s="92" t="s">
        <v>172</v>
      </c>
      <c r="I1419" s="93">
        <v>1.3499986500013498E-2</v>
      </c>
    </row>
    <row r="1420" spans="1:9">
      <c r="A1420" s="92" t="s">
        <v>4479</v>
      </c>
      <c r="B1420" s="92" t="s">
        <v>4480</v>
      </c>
      <c r="C1420" s="92" t="s">
        <v>4481</v>
      </c>
      <c r="D1420" s="92" t="s">
        <v>105</v>
      </c>
      <c r="E1420" s="92" t="s">
        <v>232</v>
      </c>
      <c r="F1420" s="92" t="s">
        <v>233</v>
      </c>
      <c r="G1420" s="92" t="s">
        <v>408</v>
      </c>
      <c r="H1420" s="92" t="s">
        <v>228</v>
      </c>
      <c r="I1420" s="93">
        <v>1.3499986500013498E-2</v>
      </c>
    </row>
    <row r="1421" spans="1:9">
      <c r="A1421" s="92" t="s">
        <v>4482</v>
      </c>
      <c r="B1421" s="92" t="s">
        <v>4483</v>
      </c>
      <c r="C1421" s="92" t="s">
        <v>4484</v>
      </c>
      <c r="D1421" s="92" t="s">
        <v>94</v>
      </c>
      <c r="E1421" s="92" t="s">
        <v>615</v>
      </c>
      <c r="F1421" s="92" t="s">
        <v>616</v>
      </c>
      <c r="G1421" s="92" t="s">
        <v>59</v>
      </c>
      <c r="H1421" s="92" t="s">
        <v>60</v>
      </c>
      <c r="I1421" s="93">
        <v>1.3499986500013498E-2</v>
      </c>
    </row>
    <row r="1422" spans="1:9">
      <c r="A1422" s="92" t="s">
        <v>4485</v>
      </c>
      <c r="B1422" s="92" t="s">
        <v>4486</v>
      </c>
      <c r="C1422" s="92" t="s">
        <v>4487</v>
      </c>
      <c r="D1422" s="92" t="s">
        <v>94</v>
      </c>
      <c r="E1422" s="92" t="s">
        <v>133</v>
      </c>
      <c r="F1422" s="92" t="s">
        <v>134</v>
      </c>
      <c r="G1422" s="92" t="s">
        <v>378</v>
      </c>
      <c r="H1422" s="92" t="s">
        <v>205</v>
      </c>
      <c r="I1422" s="93">
        <v>1.3399986600013399E-2</v>
      </c>
    </row>
    <row r="1423" spans="1:9">
      <c r="A1423" s="92" t="s">
        <v>4488</v>
      </c>
      <c r="B1423" s="92" t="s">
        <v>4489</v>
      </c>
      <c r="C1423" s="92" t="s">
        <v>4490</v>
      </c>
      <c r="D1423" s="92" t="s">
        <v>71</v>
      </c>
      <c r="E1423" s="92" t="s">
        <v>209</v>
      </c>
      <c r="F1423" s="92" t="s">
        <v>209</v>
      </c>
      <c r="G1423" s="92" t="s">
        <v>282</v>
      </c>
      <c r="H1423" s="92" t="s">
        <v>158</v>
      </c>
      <c r="I1423" s="93">
        <v>1.3399986600013399E-2</v>
      </c>
    </row>
    <row r="1424" spans="1:9">
      <c r="A1424" s="92" t="s">
        <v>4491</v>
      </c>
      <c r="B1424" s="92" t="s">
        <v>4492</v>
      </c>
      <c r="C1424" s="92" t="s">
        <v>4493</v>
      </c>
      <c r="D1424" s="92" t="s">
        <v>64</v>
      </c>
      <c r="E1424" s="92" t="s">
        <v>64</v>
      </c>
      <c r="F1424" s="92" t="s">
        <v>65</v>
      </c>
      <c r="G1424" s="92" t="s">
        <v>59</v>
      </c>
      <c r="H1424" s="92" t="s">
        <v>60</v>
      </c>
      <c r="I1424" s="93">
        <v>1.3399986600013399E-2</v>
      </c>
    </row>
    <row r="1425" spans="1:9">
      <c r="A1425" s="92" t="s">
        <v>4494</v>
      </c>
      <c r="B1425" s="92" t="s">
        <v>4495</v>
      </c>
      <c r="C1425" s="92" t="s">
        <v>4496</v>
      </c>
      <c r="D1425" s="92" t="s">
        <v>100</v>
      </c>
      <c r="E1425" s="92" t="s">
        <v>100</v>
      </c>
      <c r="F1425" s="92" t="s">
        <v>170</v>
      </c>
      <c r="G1425" s="92" t="s">
        <v>333</v>
      </c>
      <c r="H1425" s="92" t="s">
        <v>172</v>
      </c>
      <c r="I1425" s="93">
        <v>1.3399986600013399E-2</v>
      </c>
    </row>
    <row r="1426" spans="1:9">
      <c r="A1426" s="92" t="s">
        <v>4497</v>
      </c>
      <c r="B1426" s="92" t="s">
        <v>4498</v>
      </c>
      <c r="C1426" s="92" t="s">
        <v>4499</v>
      </c>
      <c r="D1426" s="92" t="s">
        <v>94</v>
      </c>
      <c r="E1426" s="92" t="s">
        <v>118</v>
      </c>
      <c r="F1426" s="92" t="s">
        <v>119</v>
      </c>
      <c r="G1426" s="92" t="s">
        <v>354</v>
      </c>
      <c r="H1426" s="92" t="s">
        <v>143</v>
      </c>
      <c r="I1426" s="93">
        <v>1.3399986600013399E-2</v>
      </c>
    </row>
    <row r="1427" spans="1:9">
      <c r="A1427" s="92" t="s">
        <v>4500</v>
      </c>
      <c r="B1427" s="92" t="s">
        <v>4501</v>
      </c>
      <c r="C1427" s="92" t="s">
        <v>4502</v>
      </c>
      <c r="D1427" s="92" t="s">
        <v>94</v>
      </c>
      <c r="E1427" s="92" t="s">
        <v>133</v>
      </c>
      <c r="F1427" s="92" t="s">
        <v>467</v>
      </c>
      <c r="G1427" s="92" t="s">
        <v>59</v>
      </c>
      <c r="H1427" s="92" t="s">
        <v>60</v>
      </c>
      <c r="I1427" s="93">
        <v>1.3399986600013399E-2</v>
      </c>
    </row>
    <row r="1428" spans="1:9">
      <c r="A1428" s="92" t="s">
        <v>4503</v>
      </c>
      <c r="B1428" s="92" t="s">
        <v>4504</v>
      </c>
      <c r="C1428" s="92" t="s">
        <v>4505</v>
      </c>
      <c r="D1428" s="92" t="s">
        <v>100</v>
      </c>
      <c r="E1428" s="92" t="s">
        <v>100</v>
      </c>
      <c r="F1428" s="92" t="s">
        <v>170</v>
      </c>
      <c r="G1428" s="92" t="s">
        <v>171</v>
      </c>
      <c r="H1428" s="92" t="s">
        <v>138</v>
      </c>
      <c r="I1428" s="93">
        <v>1.3399986600013399E-2</v>
      </c>
    </row>
    <row r="1429" spans="1:9">
      <c r="A1429" s="92" t="s">
        <v>4506</v>
      </c>
      <c r="B1429" s="92" t="s">
        <v>4507</v>
      </c>
      <c r="C1429" s="92" t="s">
        <v>4508</v>
      </c>
      <c r="D1429" s="92" t="s">
        <v>64</v>
      </c>
      <c r="E1429" s="92" t="s">
        <v>64</v>
      </c>
      <c r="F1429" s="92" t="s">
        <v>65</v>
      </c>
      <c r="G1429" s="92" t="s">
        <v>59</v>
      </c>
      <c r="H1429" s="92" t="s">
        <v>60</v>
      </c>
      <c r="I1429" s="93">
        <v>1.3399986600013399E-2</v>
      </c>
    </row>
    <row r="1430" spans="1:9">
      <c r="A1430" s="92" t="s">
        <v>4509</v>
      </c>
      <c r="B1430" s="92" t="s">
        <v>4510</v>
      </c>
      <c r="C1430" s="92" t="s">
        <v>4511</v>
      </c>
      <c r="D1430" s="92" t="s">
        <v>94</v>
      </c>
      <c r="E1430" s="92" t="s">
        <v>317</v>
      </c>
      <c r="F1430" s="92" t="s">
        <v>317</v>
      </c>
      <c r="G1430" s="92" t="s">
        <v>59</v>
      </c>
      <c r="H1430" s="92" t="s">
        <v>60</v>
      </c>
      <c r="I1430" s="93">
        <v>1.3299986700013297E-2</v>
      </c>
    </row>
    <row r="1431" spans="1:9">
      <c r="A1431" s="92" t="s">
        <v>4512</v>
      </c>
      <c r="B1431" s="92" t="s">
        <v>4513</v>
      </c>
      <c r="C1431" s="92" t="s">
        <v>4514</v>
      </c>
      <c r="D1431" s="92" t="s">
        <v>100</v>
      </c>
      <c r="E1431" s="92" t="s">
        <v>100</v>
      </c>
      <c r="F1431" s="92" t="s">
        <v>170</v>
      </c>
      <c r="G1431" s="92" t="s">
        <v>120</v>
      </c>
      <c r="H1431" s="92" t="s">
        <v>121</v>
      </c>
      <c r="I1431" s="93">
        <v>1.3299986700013297E-2</v>
      </c>
    </row>
    <row r="1432" spans="1:9">
      <c r="A1432" s="92" t="s">
        <v>4515</v>
      </c>
      <c r="B1432" s="92" t="s">
        <v>4516</v>
      </c>
      <c r="C1432" s="92" t="s">
        <v>4517</v>
      </c>
      <c r="D1432" s="92" t="s">
        <v>56</v>
      </c>
      <c r="E1432" s="92" t="s">
        <v>69</v>
      </c>
      <c r="F1432" s="92" t="s">
        <v>70</v>
      </c>
      <c r="G1432" s="92" t="s">
        <v>185</v>
      </c>
      <c r="H1432" s="92" t="s">
        <v>148</v>
      </c>
      <c r="I1432" s="93">
        <v>1.3299986700013297E-2</v>
      </c>
    </row>
    <row r="1433" spans="1:9">
      <c r="A1433" s="92" t="s">
        <v>4518</v>
      </c>
      <c r="B1433" s="92" t="s">
        <v>4519</v>
      </c>
      <c r="C1433" s="92" t="s">
        <v>4520</v>
      </c>
      <c r="D1433" s="92" t="s">
        <v>100</v>
      </c>
      <c r="E1433" s="92" t="s">
        <v>100</v>
      </c>
      <c r="F1433" s="92" t="s">
        <v>287</v>
      </c>
      <c r="G1433" s="92" t="s">
        <v>185</v>
      </c>
      <c r="H1433" s="92" t="s">
        <v>148</v>
      </c>
      <c r="I1433" s="93">
        <v>1.3299986700013297E-2</v>
      </c>
    </row>
    <row r="1434" spans="1:9">
      <c r="A1434" s="92" t="s">
        <v>4521</v>
      </c>
      <c r="B1434" s="92" t="s">
        <v>4522</v>
      </c>
      <c r="C1434" s="92" t="s">
        <v>4523</v>
      </c>
      <c r="D1434" s="92" t="s">
        <v>76</v>
      </c>
      <c r="E1434" s="92" t="s">
        <v>92</v>
      </c>
      <c r="F1434" s="92" t="s">
        <v>306</v>
      </c>
      <c r="G1434" s="92" t="s">
        <v>59</v>
      </c>
      <c r="H1434" s="92" t="s">
        <v>60</v>
      </c>
      <c r="I1434" s="93">
        <v>1.3299986700013297E-2</v>
      </c>
    </row>
    <row r="1435" spans="1:9">
      <c r="A1435" s="92" t="s">
        <v>4524</v>
      </c>
      <c r="B1435" s="92" t="s">
        <v>4525</v>
      </c>
      <c r="C1435" s="92" t="s">
        <v>4526</v>
      </c>
      <c r="D1435" s="92" t="s">
        <v>94</v>
      </c>
      <c r="E1435" s="92" t="s">
        <v>317</v>
      </c>
      <c r="F1435" s="92" t="s">
        <v>317</v>
      </c>
      <c r="G1435" s="92" t="s">
        <v>86</v>
      </c>
      <c r="H1435" s="92" t="s">
        <v>87</v>
      </c>
      <c r="I1435" s="93">
        <v>1.3199986800013198E-2</v>
      </c>
    </row>
    <row r="1436" spans="1:9">
      <c r="A1436" s="92" t="s">
        <v>4527</v>
      </c>
      <c r="B1436" s="92" t="s">
        <v>4528</v>
      </c>
      <c r="C1436" s="92" t="s">
        <v>4529</v>
      </c>
      <c r="D1436" s="92" t="s">
        <v>88</v>
      </c>
      <c r="E1436" s="92" t="s">
        <v>406</v>
      </c>
      <c r="F1436" s="92" t="s">
        <v>602</v>
      </c>
      <c r="G1436" s="92" t="s">
        <v>337</v>
      </c>
      <c r="H1436" s="92" t="s">
        <v>176</v>
      </c>
      <c r="I1436" s="93">
        <v>1.3199986800013198E-2</v>
      </c>
    </row>
    <row r="1437" spans="1:9">
      <c r="A1437" s="92" t="s">
        <v>4530</v>
      </c>
      <c r="B1437" s="92" t="s">
        <v>4531</v>
      </c>
      <c r="C1437" s="92" t="s">
        <v>4532</v>
      </c>
      <c r="D1437" s="92" t="s">
        <v>76</v>
      </c>
      <c r="E1437" s="92" t="s">
        <v>92</v>
      </c>
      <c r="F1437" s="92" t="s">
        <v>93</v>
      </c>
      <c r="G1437" s="92" t="s">
        <v>329</v>
      </c>
      <c r="H1437" s="92" t="s">
        <v>166</v>
      </c>
      <c r="I1437" s="93">
        <v>1.3199986800013198E-2</v>
      </c>
    </row>
    <row r="1438" spans="1:9">
      <c r="A1438" s="92" t="s">
        <v>4533</v>
      </c>
      <c r="B1438" s="92" t="s">
        <v>4534</v>
      </c>
      <c r="C1438" s="92" t="s">
        <v>4535</v>
      </c>
      <c r="D1438" s="92" t="s">
        <v>64</v>
      </c>
      <c r="E1438" s="92" t="s">
        <v>64</v>
      </c>
      <c r="F1438" s="92" t="s">
        <v>65</v>
      </c>
      <c r="G1438" s="92" t="s">
        <v>329</v>
      </c>
      <c r="H1438" s="92" t="s">
        <v>166</v>
      </c>
      <c r="I1438" s="93">
        <v>1.3199986800013198E-2</v>
      </c>
    </row>
    <row r="1439" spans="1:9">
      <c r="A1439" s="92" t="s">
        <v>4536</v>
      </c>
      <c r="B1439" s="92" t="s">
        <v>4537</v>
      </c>
      <c r="C1439" s="92" t="s">
        <v>4538</v>
      </c>
      <c r="D1439" s="92" t="s">
        <v>100</v>
      </c>
      <c r="E1439" s="92" t="s">
        <v>100</v>
      </c>
      <c r="F1439" s="92" t="s">
        <v>287</v>
      </c>
      <c r="G1439" s="92" t="s">
        <v>200</v>
      </c>
      <c r="H1439" s="92" t="s">
        <v>153</v>
      </c>
      <c r="I1439" s="93">
        <v>1.3199986800013198E-2</v>
      </c>
    </row>
    <row r="1440" spans="1:9">
      <c r="A1440" s="92" t="s">
        <v>4539</v>
      </c>
      <c r="B1440" s="92" t="s">
        <v>4540</v>
      </c>
      <c r="C1440" s="92" t="s">
        <v>4541</v>
      </c>
      <c r="D1440" s="92" t="s">
        <v>71</v>
      </c>
      <c r="E1440" s="92" t="s">
        <v>84</v>
      </c>
      <c r="F1440" s="92" t="s">
        <v>85</v>
      </c>
      <c r="G1440" s="92" t="s">
        <v>408</v>
      </c>
      <c r="H1440" s="92" t="s">
        <v>228</v>
      </c>
      <c r="I1440" s="93">
        <v>1.3199986800013198E-2</v>
      </c>
    </row>
    <row r="1441" spans="1:9">
      <c r="A1441" s="92" t="s">
        <v>4542</v>
      </c>
      <c r="B1441" s="92" t="s">
        <v>4543</v>
      </c>
      <c r="C1441" s="92" t="s">
        <v>4544</v>
      </c>
      <c r="D1441" s="92" t="s">
        <v>64</v>
      </c>
      <c r="E1441" s="92" t="s">
        <v>64</v>
      </c>
      <c r="F1441" s="92" t="s">
        <v>65</v>
      </c>
      <c r="G1441" s="92" t="s">
        <v>333</v>
      </c>
      <c r="H1441" s="92" t="s">
        <v>172</v>
      </c>
      <c r="I1441" s="93">
        <v>1.3199986800013198E-2</v>
      </c>
    </row>
    <row r="1442" spans="1:9">
      <c r="A1442" s="92" t="s">
        <v>4545</v>
      </c>
      <c r="B1442" s="92" t="s">
        <v>4546</v>
      </c>
      <c r="C1442" s="92" t="s">
        <v>4547</v>
      </c>
      <c r="D1442" s="92" t="s">
        <v>94</v>
      </c>
      <c r="E1442" s="92" t="s">
        <v>317</v>
      </c>
      <c r="F1442" s="92" t="s">
        <v>317</v>
      </c>
      <c r="G1442" s="92" t="s">
        <v>333</v>
      </c>
      <c r="H1442" s="92" t="s">
        <v>172</v>
      </c>
      <c r="I1442" s="93">
        <v>1.3199986800013198E-2</v>
      </c>
    </row>
    <row r="1443" spans="1:9">
      <c r="A1443" s="92" t="s">
        <v>4548</v>
      </c>
      <c r="B1443" s="92" t="s">
        <v>4549</v>
      </c>
      <c r="C1443" s="92" t="s">
        <v>4550</v>
      </c>
      <c r="D1443" s="92" t="s">
        <v>94</v>
      </c>
      <c r="E1443" s="92" t="s">
        <v>118</v>
      </c>
      <c r="F1443" s="92" t="s">
        <v>119</v>
      </c>
      <c r="G1443" s="92" t="s">
        <v>420</v>
      </c>
      <c r="H1443" s="92" t="s">
        <v>238</v>
      </c>
      <c r="I1443" s="93">
        <v>1.3199986800013198E-2</v>
      </c>
    </row>
    <row r="1444" spans="1:9">
      <c r="A1444" s="92" t="s">
        <v>4551</v>
      </c>
      <c r="B1444" s="92" t="s">
        <v>4552</v>
      </c>
      <c r="C1444" s="92" t="s">
        <v>4553</v>
      </c>
      <c r="D1444" s="92" t="s">
        <v>94</v>
      </c>
      <c r="E1444" s="92" t="s">
        <v>118</v>
      </c>
      <c r="F1444" s="92" t="s">
        <v>119</v>
      </c>
      <c r="G1444" s="92" t="s">
        <v>345</v>
      </c>
      <c r="H1444" s="92" t="s">
        <v>143</v>
      </c>
      <c r="I1444" s="93">
        <v>1.3199986800013198E-2</v>
      </c>
    </row>
    <row r="1445" spans="1:9">
      <c r="A1445" s="92" t="s">
        <v>4554</v>
      </c>
      <c r="B1445" s="92" t="s">
        <v>4555</v>
      </c>
      <c r="C1445" s="92" t="s">
        <v>4556</v>
      </c>
      <c r="D1445" s="92" t="s">
        <v>64</v>
      </c>
      <c r="E1445" s="92" t="s">
        <v>64</v>
      </c>
      <c r="F1445" s="92" t="s">
        <v>65</v>
      </c>
      <c r="G1445" s="92" t="s">
        <v>282</v>
      </c>
      <c r="H1445" s="92" t="s">
        <v>158</v>
      </c>
      <c r="I1445" s="93">
        <v>1.3099986900013098E-2</v>
      </c>
    </row>
    <row r="1446" spans="1:9">
      <c r="A1446" s="92" t="s">
        <v>4557</v>
      </c>
      <c r="B1446" s="92" t="s">
        <v>4558</v>
      </c>
      <c r="C1446" s="92" t="s">
        <v>4559</v>
      </c>
      <c r="D1446" s="92" t="s">
        <v>88</v>
      </c>
      <c r="E1446" s="92" t="s">
        <v>406</v>
      </c>
      <c r="F1446" s="92" t="s">
        <v>602</v>
      </c>
      <c r="G1446" s="92" t="s">
        <v>171</v>
      </c>
      <c r="H1446" s="92" t="s">
        <v>138</v>
      </c>
      <c r="I1446" s="93">
        <v>1.3099986900013098E-2</v>
      </c>
    </row>
    <row r="1447" spans="1:9">
      <c r="A1447" s="92" t="s">
        <v>4560</v>
      </c>
      <c r="B1447" s="92" t="s">
        <v>4561</v>
      </c>
      <c r="C1447" s="92" t="s">
        <v>4562</v>
      </c>
      <c r="D1447" s="92" t="s">
        <v>111</v>
      </c>
      <c r="E1447" s="92" t="s">
        <v>111</v>
      </c>
      <c r="F1447" s="92" t="s">
        <v>571</v>
      </c>
      <c r="G1447" s="92" t="s">
        <v>321</v>
      </c>
      <c r="H1447" s="92" t="s">
        <v>162</v>
      </c>
      <c r="I1447" s="93">
        <v>1.3099986900013098E-2</v>
      </c>
    </row>
    <row r="1448" spans="1:9">
      <c r="A1448" s="92" t="s">
        <v>4563</v>
      </c>
      <c r="B1448" s="92" t="s">
        <v>4564</v>
      </c>
      <c r="C1448" s="92" t="s">
        <v>4565</v>
      </c>
      <c r="D1448" s="92" t="s">
        <v>100</v>
      </c>
      <c r="E1448" s="92" t="s">
        <v>100</v>
      </c>
      <c r="F1448" s="92" t="s">
        <v>1417</v>
      </c>
      <c r="G1448" s="92" t="s">
        <v>455</v>
      </c>
      <c r="H1448" s="92" t="s">
        <v>262</v>
      </c>
      <c r="I1448" s="93">
        <v>1.3099986900013098E-2</v>
      </c>
    </row>
    <row r="1449" spans="1:9">
      <c r="A1449" s="92" t="s">
        <v>4566</v>
      </c>
      <c r="B1449" s="92" t="s">
        <v>4567</v>
      </c>
      <c r="C1449" s="92" t="s">
        <v>4568</v>
      </c>
      <c r="D1449" s="92" t="s">
        <v>71</v>
      </c>
      <c r="E1449" s="92" t="s">
        <v>84</v>
      </c>
      <c r="F1449" s="92" t="s">
        <v>85</v>
      </c>
      <c r="G1449" s="92" t="s">
        <v>358</v>
      </c>
      <c r="H1449" s="92" t="s">
        <v>186</v>
      </c>
      <c r="I1449" s="93">
        <v>1.3099986900013098E-2</v>
      </c>
    </row>
    <row r="1450" spans="1:9">
      <c r="A1450" s="92" t="s">
        <v>4569</v>
      </c>
      <c r="B1450" s="92" t="s">
        <v>4570</v>
      </c>
      <c r="C1450" s="92" t="s">
        <v>4571</v>
      </c>
      <c r="D1450" s="92" t="s">
        <v>56</v>
      </c>
      <c r="E1450" s="92" t="s">
        <v>57</v>
      </c>
      <c r="F1450" s="92" t="s">
        <v>767</v>
      </c>
      <c r="G1450" s="92" t="s">
        <v>200</v>
      </c>
      <c r="H1450" s="92" t="s">
        <v>153</v>
      </c>
      <c r="I1450" s="93">
        <v>1.3099986900013098E-2</v>
      </c>
    </row>
    <row r="1451" spans="1:9">
      <c r="A1451" s="92" t="s">
        <v>4572</v>
      </c>
      <c r="B1451" s="92" t="s">
        <v>4573</v>
      </c>
      <c r="C1451" s="92" t="s">
        <v>4574</v>
      </c>
      <c r="D1451" s="92" t="s">
        <v>76</v>
      </c>
      <c r="E1451" s="92" t="s">
        <v>92</v>
      </c>
      <c r="F1451" s="92" t="s">
        <v>306</v>
      </c>
      <c r="G1451" s="92" t="s">
        <v>59</v>
      </c>
      <c r="H1451" s="92" t="s">
        <v>60</v>
      </c>
      <c r="I1451" s="93">
        <v>1.3099986900013098E-2</v>
      </c>
    </row>
    <row r="1452" spans="1:9">
      <c r="A1452" s="92" t="s">
        <v>4575</v>
      </c>
      <c r="B1452" s="92" t="s">
        <v>4576</v>
      </c>
      <c r="C1452" s="92" t="s">
        <v>4577</v>
      </c>
      <c r="D1452" s="92" t="s">
        <v>56</v>
      </c>
      <c r="E1452" s="92" t="s">
        <v>69</v>
      </c>
      <c r="F1452" s="92" t="s">
        <v>75</v>
      </c>
      <c r="G1452" s="92" t="s">
        <v>171</v>
      </c>
      <c r="H1452" s="92" t="s">
        <v>138</v>
      </c>
      <c r="I1452" s="93">
        <v>1.2999987000012998E-2</v>
      </c>
    </row>
    <row r="1453" spans="1:9">
      <c r="A1453" s="92" t="s">
        <v>4578</v>
      </c>
      <c r="B1453" s="92" t="s">
        <v>4579</v>
      </c>
      <c r="C1453" s="92" t="s">
        <v>4580</v>
      </c>
      <c r="D1453" s="92" t="s">
        <v>105</v>
      </c>
      <c r="E1453" s="92" t="s">
        <v>198</v>
      </c>
      <c r="F1453" s="92" t="s">
        <v>199</v>
      </c>
      <c r="G1453" s="92" t="s">
        <v>200</v>
      </c>
      <c r="H1453" s="92" t="s">
        <v>153</v>
      </c>
      <c r="I1453" s="93">
        <v>1.2999987000012998E-2</v>
      </c>
    </row>
    <row r="1454" spans="1:9">
      <c r="A1454" s="92" t="s">
        <v>4581</v>
      </c>
      <c r="B1454" s="92" t="s">
        <v>4582</v>
      </c>
      <c r="C1454" s="92" t="s">
        <v>4583</v>
      </c>
      <c r="D1454" s="92" t="s">
        <v>105</v>
      </c>
      <c r="E1454" s="92" t="s">
        <v>302</v>
      </c>
      <c r="F1454" s="92" t="s">
        <v>302</v>
      </c>
      <c r="G1454" s="92" t="s">
        <v>180</v>
      </c>
      <c r="H1454" s="92" t="s">
        <v>143</v>
      </c>
      <c r="I1454" s="93">
        <v>1.2999987000012998E-2</v>
      </c>
    </row>
    <row r="1455" spans="1:9">
      <c r="A1455" s="92" t="s">
        <v>4584</v>
      </c>
      <c r="B1455" s="92" t="s">
        <v>4585</v>
      </c>
      <c r="C1455" s="92" t="s">
        <v>4586</v>
      </c>
      <c r="D1455" s="92" t="s">
        <v>76</v>
      </c>
      <c r="E1455" s="92" t="s">
        <v>441</v>
      </c>
      <c r="F1455" s="92" t="s">
        <v>3917</v>
      </c>
      <c r="G1455" s="92" t="s">
        <v>424</v>
      </c>
      <c r="H1455" s="92" t="s">
        <v>242</v>
      </c>
      <c r="I1455" s="93">
        <v>1.2999987000012998E-2</v>
      </c>
    </row>
    <row r="1456" spans="1:9">
      <c r="A1456" s="92" t="s">
        <v>4587</v>
      </c>
      <c r="B1456" s="92" t="s">
        <v>4588</v>
      </c>
      <c r="C1456" s="92" t="s">
        <v>4589</v>
      </c>
      <c r="D1456" s="92" t="s">
        <v>80</v>
      </c>
      <c r="E1456" s="92" t="s">
        <v>80</v>
      </c>
      <c r="F1456" s="92" t="s">
        <v>104</v>
      </c>
      <c r="G1456" s="92" t="s">
        <v>59</v>
      </c>
      <c r="H1456" s="92" t="s">
        <v>60</v>
      </c>
      <c r="I1456" s="93">
        <v>1.2999987000012998E-2</v>
      </c>
    </row>
    <row r="1457" spans="1:9">
      <c r="A1457" s="92" t="s">
        <v>4590</v>
      </c>
      <c r="B1457" s="92" t="s">
        <v>4591</v>
      </c>
      <c r="C1457" s="92" t="s">
        <v>4592</v>
      </c>
      <c r="D1457" s="92" t="s">
        <v>105</v>
      </c>
      <c r="E1457" s="92" t="s">
        <v>557</v>
      </c>
      <c r="F1457" s="92" t="s">
        <v>1082</v>
      </c>
      <c r="G1457" s="92" t="s">
        <v>59</v>
      </c>
      <c r="H1457" s="92" t="s">
        <v>60</v>
      </c>
      <c r="I1457" s="93">
        <v>1.2999987000012998E-2</v>
      </c>
    </row>
    <row r="1458" spans="1:9">
      <c r="A1458" s="92" t="s">
        <v>4593</v>
      </c>
      <c r="B1458" s="92" t="s">
        <v>4594</v>
      </c>
      <c r="C1458" s="92" t="s">
        <v>4595</v>
      </c>
      <c r="D1458" s="92" t="s">
        <v>64</v>
      </c>
      <c r="E1458" s="92" t="s">
        <v>64</v>
      </c>
      <c r="F1458" s="92" t="s">
        <v>65</v>
      </c>
      <c r="G1458" s="92" t="s">
        <v>432</v>
      </c>
      <c r="H1458" s="92" t="s">
        <v>250</v>
      </c>
      <c r="I1458" s="93">
        <v>1.2999987000012998E-2</v>
      </c>
    </row>
    <row r="1459" spans="1:9">
      <c r="A1459" s="92" t="s">
        <v>4596</v>
      </c>
      <c r="B1459" s="92" t="s">
        <v>4597</v>
      </c>
      <c r="C1459" s="92" t="s">
        <v>4598</v>
      </c>
      <c r="D1459" s="92" t="s">
        <v>94</v>
      </c>
      <c r="E1459" s="92" t="s">
        <v>317</v>
      </c>
      <c r="F1459" s="92" t="s">
        <v>317</v>
      </c>
      <c r="G1459" s="92" t="s">
        <v>59</v>
      </c>
      <c r="H1459" s="92" t="s">
        <v>60</v>
      </c>
      <c r="I1459" s="93">
        <v>1.2999987000012998E-2</v>
      </c>
    </row>
    <row r="1460" spans="1:9">
      <c r="A1460" s="92" t="s">
        <v>4599</v>
      </c>
      <c r="B1460" s="92" t="s">
        <v>4600</v>
      </c>
      <c r="C1460" s="92" t="s">
        <v>4601</v>
      </c>
      <c r="D1460" s="92" t="s">
        <v>105</v>
      </c>
      <c r="E1460" s="92" t="s">
        <v>557</v>
      </c>
      <c r="F1460" s="92" t="s">
        <v>1082</v>
      </c>
      <c r="G1460" s="92" t="s">
        <v>200</v>
      </c>
      <c r="H1460" s="92" t="s">
        <v>153</v>
      </c>
      <c r="I1460" s="93">
        <v>1.2999987000012998E-2</v>
      </c>
    </row>
    <row r="1461" spans="1:9">
      <c r="A1461" s="92" t="s">
        <v>4602</v>
      </c>
      <c r="B1461" s="92" t="s">
        <v>4603</v>
      </c>
      <c r="C1461" s="92" t="s">
        <v>4604</v>
      </c>
      <c r="D1461" s="92" t="s">
        <v>100</v>
      </c>
      <c r="E1461" s="92" t="s">
        <v>100</v>
      </c>
      <c r="F1461" s="92" t="s">
        <v>1417</v>
      </c>
      <c r="G1461" s="92" t="s">
        <v>394</v>
      </c>
      <c r="H1461" s="92" t="s">
        <v>219</v>
      </c>
      <c r="I1461" s="93">
        <v>1.2999987000012998E-2</v>
      </c>
    </row>
    <row r="1462" spans="1:9">
      <c r="A1462" s="92" t="s">
        <v>4605</v>
      </c>
      <c r="B1462" s="92" t="s">
        <v>4606</v>
      </c>
      <c r="C1462" s="92" t="s">
        <v>4607</v>
      </c>
      <c r="D1462" s="92" t="s">
        <v>76</v>
      </c>
      <c r="E1462" s="92" t="s">
        <v>92</v>
      </c>
      <c r="F1462" s="92" t="s">
        <v>538</v>
      </c>
      <c r="G1462" s="92" t="s">
        <v>382</v>
      </c>
      <c r="H1462" s="92" t="s">
        <v>210</v>
      </c>
      <c r="I1462" s="93">
        <v>1.2899987100012899E-2</v>
      </c>
    </row>
    <row r="1463" spans="1:9">
      <c r="A1463" s="92" t="s">
        <v>4608</v>
      </c>
      <c r="B1463" s="92" t="s">
        <v>4609</v>
      </c>
      <c r="C1463" s="92" t="s">
        <v>4610</v>
      </c>
      <c r="D1463" s="92" t="s">
        <v>88</v>
      </c>
      <c r="E1463" s="92" t="s">
        <v>109</v>
      </c>
      <c r="F1463" s="92" t="s">
        <v>110</v>
      </c>
      <c r="G1463" s="92" t="s">
        <v>200</v>
      </c>
      <c r="H1463" s="92" t="s">
        <v>153</v>
      </c>
      <c r="I1463" s="93">
        <v>1.2899987100012899E-2</v>
      </c>
    </row>
    <row r="1464" spans="1:9">
      <c r="A1464" s="92" t="s">
        <v>4611</v>
      </c>
      <c r="B1464" s="92" t="s">
        <v>4612</v>
      </c>
      <c r="C1464" s="92" t="s">
        <v>4613</v>
      </c>
      <c r="D1464" s="92" t="s">
        <v>111</v>
      </c>
      <c r="E1464" s="92" t="s">
        <v>111</v>
      </c>
      <c r="F1464" s="92" t="s">
        <v>1853</v>
      </c>
      <c r="G1464" s="92" t="s">
        <v>325</v>
      </c>
      <c r="H1464" s="92" t="s">
        <v>143</v>
      </c>
      <c r="I1464" s="93">
        <v>1.2899987100012899E-2</v>
      </c>
    </row>
    <row r="1465" spans="1:9">
      <c r="A1465" s="92" t="s">
        <v>4614</v>
      </c>
      <c r="B1465" s="92" t="s">
        <v>4615</v>
      </c>
      <c r="C1465" s="92" t="s">
        <v>4616</v>
      </c>
      <c r="D1465" s="92" t="s">
        <v>94</v>
      </c>
      <c r="E1465" s="92" t="s">
        <v>118</v>
      </c>
      <c r="F1465" s="92" t="s">
        <v>119</v>
      </c>
      <c r="G1465" s="92" t="s">
        <v>329</v>
      </c>
      <c r="H1465" s="92" t="s">
        <v>166</v>
      </c>
      <c r="I1465" s="93">
        <v>1.2899987100012899E-2</v>
      </c>
    </row>
    <row r="1466" spans="1:9">
      <c r="A1466" s="92" t="s">
        <v>4617</v>
      </c>
      <c r="B1466" s="92" t="s">
        <v>4618</v>
      </c>
      <c r="C1466" s="92" t="s">
        <v>4619</v>
      </c>
      <c r="D1466" s="92" t="s">
        <v>64</v>
      </c>
      <c r="E1466" s="92" t="s">
        <v>64</v>
      </c>
      <c r="F1466" s="92" t="s">
        <v>65</v>
      </c>
      <c r="G1466" s="92" t="s">
        <v>282</v>
      </c>
      <c r="H1466" s="92" t="s">
        <v>158</v>
      </c>
      <c r="I1466" s="93">
        <v>1.2899987100012899E-2</v>
      </c>
    </row>
    <row r="1467" spans="1:9">
      <c r="A1467" s="92" t="s">
        <v>4620</v>
      </c>
      <c r="B1467" s="92" t="s">
        <v>4621</v>
      </c>
      <c r="C1467" s="92" t="s">
        <v>4622</v>
      </c>
      <c r="D1467" s="92" t="s">
        <v>94</v>
      </c>
      <c r="E1467" s="92" t="s">
        <v>317</v>
      </c>
      <c r="F1467" s="92" t="s">
        <v>317</v>
      </c>
      <c r="G1467" s="92" t="s">
        <v>59</v>
      </c>
      <c r="H1467" s="92" t="s">
        <v>60</v>
      </c>
      <c r="I1467" s="93">
        <v>1.2799987200012799E-2</v>
      </c>
    </row>
    <row r="1468" spans="1:9">
      <c r="A1468" s="92" t="s">
        <v>4623</v>
      </c>
      <c r="B1468" s="92" t="s">
        <v>4624</v>
      </c>
      <c r="C1468" s="92" t="s">
        <v>4625</v>
      </c>
      <c r="D1468" s="92" t="s">
        <v>100</v>
      </c>
      <c r="E1468" s="92" t="s">
        <v>100</v>
      </c>
      <c r="F1468" s="92" t="s">
        <v>170</v>
      </c>
      <c r="G1468" s="92" t="s">
        <v>341</v>
      </c>
      <c r="H1468" s="92" t="s">
        <v>181</v>
      </c>
      <c r="I1468" s="93">
        <v>1.2799987200012799E-2</v>
      </c>
    </row>
    <row r="1469" spans="1:9">
      <c r="A1469" s="92" t="s">
        <v>4626</v>
      </c>
      <c r="B1469" s="92" t="s">
        <v>4627</v>
      </c>
      <c r="C1469" s="92" t="s">
        <v>4628</v>
      </c>
      <c r="D1469" s="92" t="s">
        <v>88</v>
      </c>
      <c r="E1469" s="92" t="s">
        <v>406</v>
      </c>
      <c r="F1469" s="92" t="s">
        <v>602</v>
      </c>
      <c r="G1469" s="92" t="s">
        <v>200</v>
      </c>
      <c r="H1469" s="92" t="s">
        <v>153</v>
      </c>
      <c r="I1469" s="93">
        <v>1.2799987200012799E-2</v>
      </c>
    </row>
    <row r="1470" spans="1:9">
      <c r="A1470" s="92" t="s">
        <v>4629</v>
      </c>
      <c r="B1470" s="92" t="s">
        <v>4630</v>
      </c>
      <c r="C1470" s="92" t="s">
        <v>4631</v>
      </c>
      <c r="D1470" s="92" t="s">
        <v>76</v>
      </c>
      <c r="E1470" s="92" t="s">
        <v>1463</v>
      </c>
      <c r="F1470" s="92" t="s">
        <v>1464</v>
      </c>
      <c r="G1470" s="92" t="s">
        <v>59</v>
      </c>
      <c r="H1470" s="92" t="s">
        <v>60</v>
      </c>
      <c r="I1470" s="93">
        <v>1.2799987200012799E-2</v>
      </c>
    </row>
    <row r="1471" spans="1:9">
      <c r="A1471" s="92" t="s">
        <v>4632</v>
      </c>
      <c r="B1471" s="92" t="s">
        <v>4633</v>
      </c>
      <c r="C1471" s="92" t="s">
        <v>4634</v>
      </c>
      <c r="D1471" s="92" t="s">
        <v>76</v>
      </c>
      <c r="E1471" s="92" t="s">
        <v>92</v>
      </c>
      <c r="F1471" s="92" t="s">
        <v>313</v>
      </c>
      <c r="G1471" s="92" t="s">
        <v>180</v>
      </c>
      <c r="H1471" s="92" t="s">
        <v>143</v>
      </c>
      <c r="I1471" s="93">
        <v>1.2799987200012799E-2</v>
      </c>
    </row>
    <row r="1472" spans="1:9">
      <c r="A1472" s="92" t="s">
        <v>4635</v>
      </c>
      <c r="B1472" s="92" t="s">
        <v>4636</v>
      </c>
      <c r="C1472" s="92" t="s">
        <v>4637</v>
      </c>
      <c r="D1472" s="92" t="s">
        <v>100</v>
      </c>
      <c r="E1472" s="92" t="s">
        <v>100</v>
      </c>
      <c r="F1472" s="92" t="s">
        <v>170</v>
      </c>
      <c r="G1472" s="92" t="s">
        <v>171</v>
      </c>
      <c r="H1472" s="92" t="s">
        <v>138</v>
      </c>
      <c r="I1472" s="93">
        <v>1.2699987300012698E-2</v>
      </c>
    </row>
    <row r="1473" spans="1:9">
      <c r="A1473" s="92" t="s">
        <v>4638</v>
      </c>
      <c r="B1473" s="92" t="s">
        <v>4639</v>
      </c>
      <c r="C1473" s="92" t="s">
        <v>4640</v>
      </c>
      <c r="D1473" s="92" t="s">
        <v>94</v>
      </c>
      <c r="E1473" s="92" t="s">
        <v>118</v>
      </c>
      <c r="F1473" s="92" t="s">
        <v>119</v>
      </c>
      <c r="G1473" s="92" t="s">
        <v>402</v>
      </c>
      <c r="H1473" s="92" t="s">
        <v>224</v>
      </c>
      <c r="I1473" s="93">
        <v>1.2699987300012698E-2</v>
      </c>
    </row>
    <row r="1474" spans="1:9">
      <c r="A1474" s="92" t="s">
        <v>4641</v>
      </c>
      <c r="B1474" s="92" t="s">
        <v>4642</v>
      </c>
      <c r="C1474" s="92" t="s">
        <v>4643</v>
      </c>
      <c r="D1474" s="92" t="s">
        <v>94</v>
      </c>
      <c r="E1474" s="92" t="s">
        <v>118</v>
      </c>
      <c r="F1474" s="92" t="s">
        <v>119</v>
      </c>
      <c r="G1474" s="92" t="s">
        <v>333</v>
      </c>
      <c r="H1474" s="92" t="s">
        <v>172</v>
      </c>
      <c r="I1474" s="93">
        <v>1.2699987300012698E-2</v>
      </c>
    </row>
    <row r="1475" spans="1:9">
      <c r="A1475" s="92" t="s">
        <v>4644</v>
      </c>
      <c r="B1475" s="92" t="s">
        <v>4645</v>
      </c>
      <c r="C1475" s="92" t="s">
        <v>4646</v>
      </c>
      <c r="D1475" s="92" t="s">
        <v>71</v>
      </c>
      <c r="E1475" s="92" t="s">
        <v>84</v>
      </c>
      <c r="F1475" s="92" t="s">
        <v>142</v>
      </c>
      <c r="G1475" s="92" t="s">
        <v>394</v>
      </c>
      <c r="H1475" s="92" t="s">
        <v>219</v>
      </c>
      <c r="I1475" s="93">
        <v>1.2699987300012698E-2</v>
      </c>
    </row>
    <row r="1476" spans="1:9">
      <c r="A1476" s="92" t="s">
        <v>4647</v>
      </c>
      <c r="B1476" s="92" t="s">
        <v>4648</v>
      </c>
      <c r="C1476" s="92" t="s">
        <v>4649</v>
      </c>
      <c r="D1476" s="92" t="s">
        <v>100</v>
      </c>
      <c r="E1476" s="92" t="s">
        <v>100</v>
      </c>
      <c r="F1476" s="92" t="s">
        <v>170</v>
      </c>
      <c r="G1476" s="92" t="s">
        <v>200</v>
      </c>
      <c r="H1476" s="92" t="s">
        <v>153</v>
      </c>
      <c r="I1476" s="93">
        <v>1.2699987300012698E-2</v>
      </c>
    </row>
    <row r="1477" spans="1:9">
      <c r="A1477" s="92" t="s">
        <v>4650</v>
      </c>
      <c r="B1477" s="92" t="s">
        <v>4651</v>
      </c>
      <c r="C1477" s="92" t="s">
        <v>4652</v>
      </c>
      <c r="D1477" s="92" t="s">
        <v>64</v>
      </c>
      <c r="E1477" s="92" t="s">
        <v>64</v>
      </c>
      <c r="F1477" s="92" t="s">
        <v>65</v>
      </c>
      <c r="G1477" s="92" t="s">
        <v>447</v>
      </c>
      <c r="H1477" s="92" t="s">
        <v>254</v>
      </c>
      <c r="I1477" s="93">
        <v>1.2699987300012698E-2</v>
      </c>
    </row>
    <row r="1478" spans="1:9">
      <c r="A1478" s="92" t="s">
        <v>4653</v>
      </c>
      <c r="B1478" s="92" t="s">
        <v>4654</v>
      </c>
      <c r="C1478" s="92" t="s">
        <v>4655</v>
      </c>
      <c r="D1478" s="92" t="s">
        <v>71</v>
      </c>
      <c r="E1478" s="92" t="s">
        <v>84</v>
      </c>
      <c r="F1478" s="92" t="s">
        <v>85</v>
      </c>
      <c r="G1478" s="92" t="s">
        <v>412</v>
      </c>
      <c r="H1478" s="92" t="s">
        <v>234</v>
      </c>
      <c r="I1478" s="93">
        <v>1.2599987400012598E-2</v>
      </c>
    </row>
    <row r="1479" spans="1:9">
      <c r="A1479" s="92" t="s">
        <v>4656</v>
      </c>
      <c r="B1479" s="92" t="s">
        <v>4657</v>
      </c>
      <c r="C1479" s="92" t="s">
        <v>4658</v>
      </c>
      <c r="D1479" s="92" t="s">
        <v>88</v>
      </c>
      <c r="E1479" s="92" t="s">
        <v>109</v>
      </c>
      <c r="F1479" s="92" t="s">
        <v>1075</v>
      </c>
      <c r="G1479" s="92" t="s">
        <v>274</v>
      </c>
      <c r="H1479" s="92" t="s">
        <v>143</v>
      </c>
      <c r="I1479" s="93">
        <v>1.2599987400012598E-2</v>
      </c>
    </row>
    <row r="1480" spans="1:9">
      <c r="A1480" s="92" t="s">
        <v>4659</v>
      </c>
      <c r="B1480" s="92" t="s">
        <v>4660</v>
      </c>
      <c r="C1480" s="92" t="s">
        <v>4661</v>
      </c>
      <c r="D1480" s="92" t="s">
        <v>105</v>
      </c>
      <c r="E1480" s="92" t="s">
        <v>297</v>
      </c>
      <c r="F1480" s="92" t="s">
        <v>675</v>
      </c>
      <c r="G1480" s="92" t="s">
        <v>424</v>
      </c>
      <c r="H1480" s="92" t="s">
        <v>242</v>
      </c>
      <c r="I1480" s="93">
        <v>1.2599987400012598E-2</v>
      </c>
    </row>
    <row r="1481" spans="1:9">
      <c r="A1481" s="92" t="s">
        <v>4662</v>
      </c>
      <c r="B1481" s="92" t="s">
        <v>4663</v>
      </c>
      <c r="C1481" s="92" t="s">
        <v>4664</v>
      </c>
      <c r="D1481" s="92" t="s">
        <v>56</v>
      </c>
      <c r="E1481" s="92" t="s">
        <v>69</v>
      </c>
      <c r="F1481" s="92" t="s">
        <v>75</v>
      </c>
      <c r="G1481" s="92" t="s">
        <v>59</v>
      </c>
      <c r="H1481" s="92" t="s">
        <v>60</v>
      </c>
      <c r="I1481" s="93">
        <v>1.2599987400012598E-2</v>
      </c>
    </row>
    <row r="1482" spans="1:9">
      <c r="A1482" s="92" t="s">
        <v>4665</v>
      </c>
      <c r="B1482" s="92" t="s">
        <v>4666</v>
      </c>
      <c r="C1482" s="92" t="s">
        <v>4667</v>
      </c>
      <c r="D1482" s="92" t="s">
        <v>94</v>
      </c>
      <c r="E1482" s="92" t="s">
        <v>118</v>
      </c>
      <c r="F1482" s="92" t="s">
        <v>119</v>
      </c>
      <c r="G1482" s="92" t="s">
        <v>325</v>
      </c>
      <c r="H1482" s="92" t="s">
        <v>143</v>
      </c>
      <c r="I1482" s="93">
        <v>1.2499987500012499E-2</v>
      </c>
    </row>
    <row r="1483" spans="1:9">
      <c r="A1483" s="92" t="s">
        <v>4668</v>
      </c>
      <c r="B1483" s="92" t="s">
        <v>4669</v>
      </c>
      <c r="C1483" s="92" t="s">
        <v>4670</v>
      </c>
      <c r="D1483" s="92" t="s">
        <v>100</v>
      </c>
      <c r="E1483" s="92" t="s">
        <v>100</v>
      </c>
      <c r="F1483" s="92" t="s">
        <v>170</v>
      </c>
      <c r="G1483" s="92" t="s">
        <v>378</v>
      </c>
      <c r="H1483" s="92" t="s">
        <v>205</v>
      </c>
      <c r="I1483" s="93">
        <v>1.2499987500012499E-2</v>
      </c>
    </row>
    <row r="1484" spans="1:9">
      <c r="A1484" s="92" t="s">
        <v>4671</v>
      </c>
      <c r="B1484" s="92" t="s">
        <v>4672</v>
      </c>
      <c r="C1484" s="92" t="s">
        <v>4673</v>
      </c>
      <c r="D1484" s="92" t="s">
        <v>71</v>
      </c>
      <c r="E1484" s="92" t="s">
        <v>209</v>
      </c>
      <c r="F1484" s="92" t="s">
        <v>209</v>
      </c>
      <c r="G1484" s="92" t="s">
        <v>200</v>
      </c>
      <c r="H1484" s="92" t="s">
        <v>153</v>
      </c>
      <c r="I1484" s="93">
        <v>1.2499987500012499E-2</v>
      </c>
    </row>
    <row r="1485" spans="1:9">
      <c r="A1485" s="92" t="s">
        <v>4674</v>
      </c>
      <c r="B1485" s="92" t="s">
        <v>4675</v>
      </c>
      <c r="C1485" s="92" t="s">
        <v>4676</v>
      </c>
      <c r="D1485" s="92" t="s">
        <v>76</v>
      </c>
      <c r="E1485" s="92" t="s">
        <v>92</v>
      </c>
      <c r="F1485" s="92" t="s">
        <v>306</v>
      </c>
      <c r="G1485" s="92" t="s">
        <v>386</v>
      </c>
      <c r="H1485" s="92" t="s">
        <v>215</v>
      </c>
      <c r="I1485" s="93">
        <v>1.2499987500012499E-2</v>
      </c>
    </row>
    <row r="1486" spans="1:9">
      <c r="A1486" s="92" t="s">
        <v>4677</v>
      </c>
      <c r="B1486" s="92" t="s">
        <v>4678</v>
      </c>
      <c r="C1486" s="92" t="s">
        <v>4679</v>
      </c>
      <c r="D1486" s="92" t="s">
        <v>105</v>
      </c>
      <c r="E1486" s="92" t="s">
        <v>557</v>
      </c>
      <c r="F1486" s="92" t="s">
        <v>1082</v>
      </c>
      <c r="G1486" s="92" t="s">
        <v>59</v>
      </c>
      <c r="H1486" s="92" t="s">
        <v>60</v>
      </c>
      <c r="I1486" s="93">
        <v>1.2499987500012499E-2</v>
      </c>
    </row>
    <row r="1487" spans="1:9">
      <c r="A1487" s="92" t="s">
        <v>4680</v>
      </c>
      <c r="B1487" s="92" t="s">
        <v>4681</v>
      </c>
      <c r="C1487" s="92" t="s">
        <v>4682</v>
      </c>
      <c r="D1487" s="92" t="s">
        <v>105</v>
      </c>
      <c r="E1487" s="92" t="s">
        <v>297</v>
      </c>
      <c r="F1487" s="92" t="s">
        <v>298</v>
      </c>
      <c r="G1487" s="92" t="s">
        <v>59</v>
      </c>
      <c r="H1487" s="92" t="s">
        <v>60</v>
      </c>
      <c r="I1487" s="93">
        <v>1.2499987500012499E-2</v>
      </c>
    </row>
    <row r="1488" spans="1:9">
      <c r="A1488" s="92" t="s">
        <v>4683</v>
      </c>
      <c r="B1488" s="92" t="s">
        <v>4684</v>
      </c>
      <c r="C1488" s="92" t="s">
        <v>4685</v>
      </c>
      <c r="D1488" s="92" t="s">
        <v>94</v>
      </c>
      <c r="E1488" s="92" t="s">
        <v>133</v>
      </c>
      <c r="F1488" s="92" t="s">
        <v>467</v>
      </c>
      <c r="G1488" s="92" t="s">
        <v>341</v>
      </c>
      <c r="H1488" s="92" t="s">
        <v>181</v>
      </c>
      <c r="I1488" s="93">
        <v>1.2399987600012399E-2</v>
      </c>
    </row>
    <row r="1489" spans="1:9">
      <c r="A1489" s="92" t="s">
        <v>4686</v>
      </c>
      <c r="B1489" s="92" t="s">
        <v>4687</v>
      </c>
      <c r="C1489" s="92" t="s">
        <v>4688</v>
      </c>
      <c r="D1489" s="92" t="s">
        <v>94</v>
      </c>
      <c r="E1489" s="92" t="s">
        <v>615</v>
      </c>
      <c r="F1489" s="92" t="s">
        <v>616</v>
      </c>
      <c r="G1489" s="92" t="s">
        <v>171</v>
      </c>
      <c r="H1489" s="92" t="s">
        <v>138</v>
      </c>
      <c r="I1489" s="93">
        <v>1.2399987600012399E-2</v>
      </c>
    </row>
    <row r="1490" spans="1:9">
      <c r="A1490" s="92" t="s">
        <v>4689</v>
      </c>
      <c r="B1490" s="92" t="s">
        <v>4690</v>
      </c>
      <c r="C1490" s="92" t="s">
        <v>4691</v>
      </c>
      <c r="D1490" s="92" t="s">
        <v>94</v>
      </c>
      <c r="E1490" s="92" t="s">
        <v>133</v>
      </c>
      <c r="F1490" s="92" t="s">
        <v>467</v>
      </c>
      <c r="G1490" s="92" t="s">
        <v>282</v>
      </c>
      <c r="H1490" s="92" t="s">
        <v>158</v>
      </c>
      <c r="I1490" s="93">
        <v>1.2399987600012399E-2</v>
      </c>
    </row>
    <row r="1491" spans="1:9">
      <c r="A1491" s="92" t="s">
        <v>4692</v>
      </c>
      <c r="B1491" s="92" t="s">
        <v>4693</v>
      </c>
      <c r="C1491" s="92" t="s">
        <v>4694</v>
      </c>
      <c r="D1491" s="92" t="s">
        <v>100</v>
      </c>
      <c r="E1491" s="92" t="s">
        <v>100</v>
      </c>
      <c r="F1491" s="92" t="s">
        <v>170</v>
      </c>
      <c r="G1491" s="92" t="s">
        <v>282</v>
      </c>
      <c r="H1491" s="92" t="s">
        <v>158</v>
      </c>
      <c r="I1491" s="93">
        <v>1.2399987600012399E-2</v>
      </c>
    </row>
    <row r="1492" spans="1:9">
      <c r="A1492" s="92" t="s">
        <v>4695</v>
      </c>
      <c r="B1492" s="92" t="s">
        <v>4696</v>
      </c>
      <c r="C1492" s="92" t="s">
        <v>4697</v>
      </c>
      <c r="D1492" s="92" t="s">
        <v>105</v>
      </c>
      <c r="E1492" s="92" t="s">
        <v>302</v>
      </c>
      <c r="F1492" s="92" t="s">
        <v>302</v>
      </c>
      <c r="G1492" s="92" t="s">
        <v>180</v>
      </c>
      <c r="H1492" s="92" t="s">
        <v>143</v>
      </c>
      <c r="I1492" s="93">
        <v>1.2399987600012399E-2</v>
      </c>
    </row>
    <row r="1493" spans="1:9">
      <c r="A1493" s="92" t="s">
        <v>4698</v>
      </c>
      <c r="B1493" s="92" t="s">
        <v>4699</v>
      </c>
      <c r="C1493" s="92" t="s">
        <v>4700</v>
      </c>
      <c r="D1493" s="92" t="s">
        <v>76</v>
      </c>
      <c r="E1493" s="92" t="s">
        <v>1463</v>
      </c>
      <c r="F1493" s="92" t="s">
        <v>1510</v>
      </c>
      <c r="G1493" s="92" t="s">
        <v>59</v>
      </c>
      <c r="H1493" s="92" t="s">
        <v>60</v>
      </c>
      <c r="I1493" s="93">
        <v>1.2399987600012399E-2</v>
      </c>
    </row>
    <row r="1494" spans="1:9">
      <c r="A1494" s="92" t="s">
        <v>4701</v>
      </c>
      <c r="B1494" s="92" t="s">
        <v>4702</v>
      </c>
      <c r="C1494" s="92" t="s">
        <v>4703</v>
      </c>
      <c r="D1494" s="92" t="s">
        <v>76</v>
      </c>
      <c r="E1494" s="92" t="s">
        <v>92</v>
      </c>
      <c r="F1494" s="92" t="s">
        <v>538</v>
      </c>
      <c r="G1494" s="92" t="s">
        <v>345</v>
      </c>
      <c r="H1494" s="92" t="s">
        <v>143</v>
      </c>
      <c r="I1494" s="93">
        <v>1.2399987600012399E-2</v>
      </c>
    </row>
    <row r="1495" spans="1:9">
      <c r="A1495" s="92" t="s">
        <v>4704</v>
      </c>
      <c r="B1495" s="92" t="s">
        <v>4705</v>
      </c>
      <c r="C1495" s="92" t="s">
        <v>4706</v>
      </c>
      <c r="D1495" s="92" t="s">
        <v>94</v>
      </c>
      <c r="E1495" s="92" t="s">
        <v>615</v>
      </c>
      <c r="F1495" s="92" t="s">
        <v>616</v>
      </c>
      <c r="G1495" s="92" t="s">
        <v>282</v>
      </c>
      <c r="H1495" s="92" t="s">
        <v>158</v>
      </c>
      <c r="I1495" s="93">
        <v>1.2399987600012399E-2</v>
      </c>
    </row>
    <row r="1496" spans="1:9">
      <c r="A1496" s="92" t="s">
        <v>4707</v>
      </c>
      <c r="B1496" s="92" t="s">
        <v>4708</v>
      </c>
      <c r="C1496" s="92" t="s">
        <v>4709</v>
      </c>
      <c r="D1496" s="92" t="s">
        <v>105</v>
      </c>
      <c r="E1496" s="92" t="s">
        <v>232</v>
      </c>
      <c r="F1496" s="92" t="s">
        <v>233</v>
      </c>
      <c r="G1496" s="92" t="s">
        <v>374</v>
      </c>
      <c r="H1496" s="92" t="s">
        <v>172</v>
      </c>
      <c r="I1496" s="93">
        <v>1.2399987600012399E-2</v>
      </c>
    </row>
    <row r="1497" spans="1:9">
      <c r="A1497" s="92" t="s">
        <v>4710</v>
      </c>
      <c r="B1497" s="92" t="s">
        <v>4711</v>
      </c>
      <c r="C1497" s="92" t="s">
        <v>4712</v>
      </c>
      <c r="D1497" s="92" t="s">
        <v>94</v>
      </c>
      <c r="E1497" s="92" t="s">
        <v>317</v>
      </c>
      <c r="F1497" s="92" t="s">
        <v>317</v>
      </c>
      <c r="G1497" s="92" t="s">
        <v>86</v>
      </c>
      <c r="H1497" s="92" t="s">
        <v>87</v>
      </c>
      <c r="I1497" s="93">
        <v>1.2399987600012399E-2</v>
      </c>
    </row>
    <row r="1498" spans="1:9">
      <c r="A1498" s="92" t="s">
        <v>4713</v>
      </c>
      <c r="B1498" s="92" t="s">
        <v>4714</v>
      </c>
      <c r="C1498" s="92" t="s">
        <v>4715</v>
      </c>
      <c r="D1498" s="92" t="s">
        <v>94</v>
      </c>
      <c r="E1498" s="92" t="s">
        <v>118</v>
      </c>
      <c r="F1498" s="92" t="s">
        <v>119</v>
      </c>
      <c r="G1498" s="92" t="s">
        <v>325</v>
      </c>
      <c r="H1498" s="92" t="s">
        <v>143</v>
      </c>
      <c r="I1498" s="93">
        <v>1.2299987700012298E-2</v>
      </c>
    </row>
    <row r="1499" spans="1:9">
      <c r="A1499" s="92" t="s">
        <v>4716</v>
      </c>
      <c r="B1499" s="92" t="s">
        <v>4717</v>
      </c>
      <c r="C1499" s="92" t="s">
        <v>4718</v>
      </c>
      <c r="D1499" s="92" t="s">
        <v>94</v>
      </c>
      <c r="E1499" s="92" t="s">
        <v>615</v>
      </c>
      <c r="F1499" s="92" t="s">
        <v>616</v>
      </c>
      <c r="G1499" s="92" t="s">
        <v>59</v>
      </c>
      <c r="H1499" s="92" t="s">
        <v>60</v>
      </c>
      <c r="I1499" s="93">
        <v>1.2299987700012298E-2</v>
      </c>
    </row>
    <row r="1500" spans="1:9">
      <c r="A1500" s="92" t="s">
        <v>4719</v>
      </c>
      <c r="B1500" s="92" t="s">
        <v>4720</v>
      </c>
      <c r="C1500" s="92" t="s">
        <v>4721</v>
      </c>
      <c r="D1500" s="92" t="s">
        <v>105</v>
      </c>
      <c r="E1500" s="92" t="s">
        <v>198</v>
      </c>
      <c r="F1500" s="92" t="s">
        <v>1050</v>
      </c>
      <c r="G1500" s="92" t="s">
        <v>185</v>
      </c>
      <c r="H1500" s="92" t="s">
        <v>148</v>
      </c>
      <c r="I1500" s="93">
        <v>1.2299987700012298E-2</v>
      </c>
    </row>
    <row r="1501" spans="1:9">
      <c r="A1501" s="92" t="s">
        <v>4722</v>
      </c>
      <c r="B1501" s="92" t="s">
        <v>4723</v>
      </c>
      <c r="C1501" s="92" t="s">
        <v>4724</v>
      </c>
      <c r="D1501" s="92" t="s">
        <v>105</v>
      </c>
      <c r="E1501" s="92" t="s">
        <v>297</v>
      </c>
      <c r="F1501" s="92" t="s">
        <v>1714</v>
      </c>
      <c r="G1501" s="92" t="s">
        <v>378</v>
      </c>
      <c r="H1501" s="92" t="s">
        <v>205</v>
      </c>
      <c r="I1501" s="93">
        <v>1.2299987700012298E-2</v>
      </c>
    </row>
    <row r="1502" spans="1:9">
      <c r="A1502" s="92" t="s">
        <v>4725</v>
      </c>
      <c r="B1502" s="92" t="s">
        <v>4726</v>
      </c>
      <c r="C1502" s="92" t="s">
        <v>4727</v>
      </c>
      <c r="D1502" s="92" t="s">
        <v>71</v>
      </c>
      <c r="E1502" s="92" t="s">
        <v>209</v>
      </c>
      <c r="F1502" s="92" t="s">
        <v>209</v>
      </c>
      <c r="G1502" s="92" t="s">
        <v>171</v>
      </c>
      <c r="H1502" s="92" t="s">
        <v>138</v>
      </c>
      <c r="I1502" s="93">
        <v>1.2299987700012298E-2</v>
      </c>
    </row>
    <row r="1503" spans="1:9">
      <c r="A1503" s="92" t="s">
        <v>4728</v>
      </c>
      <c r="B1503" s="92" t="s">
        <v>4729</v>
      </c>
      <c r="C1503" s="92" t="s">
        <v>4730</v>
      </c>
      <c r="D1503" s="92" t="s">
        <v>76</v>
      </c>
      <c r="E1503" s="92" t="s">
        <v>92</v>
      </c>
      <c r="F1503" s="92" t="s">
        <v>306</v>
      </c>
      <c r="G1503" s="92" t="s">
        <v>200</v>
      </c>
      <c r="H1503" s="92" t="s">
        <v>153</v>
      </c>
      <c r="I1503" s="93">
        <v>1.2299987700012298E-2</v>
      </c>
    </row>
    <row r="1504" spans="1:9">
      <c r="A1504" s="92" t="s">
        <v>4731</v>
      </c>
      <c r="B1504" s="92" t="s">
        <v>4732</v>
      </c>
      <c r="C1504" s="92" t="s">
        <v>4733</v>
      </c>
      <c r="D1504" s="92" t="s">
        <v>56</v>
      </c>
      <c r="E1504" s="92" t="s">
        <v>69</v>
      </c>
      <c r="F1504" s="92" t="s">
        <v>126</v>
      </c>
      <c r="G1504" s="92" t="s">
        <v>282</v>
      </c>
      <c r="H1504" s="92" t="s">
        <v>158</v>
      </c>
      <c r="I1504" s="93">
        <v>1.2299987700012298E-2</v>
      </c>
    </row>
    <row r="1505" spans="1:9">
      <c r="A1505" s="92" t="s">
        <v>4734</v>
      </c>
      <c r="B1505" s="92" t="s">
        <v>4735</v>
      </c>
      <c r="C1505" s="92" t="s">
        <v>4736</v>
      </c>
      <c r="D1505" s="92" t="s">
        <v>94</v>
      </c>
      <c r="E1505" s="92" t="s">
        <v>317</v>
      </c>
      <c r="F1505" s="92" t="s">
        <v>317</v>
      </c>
      <c r="G1505" s="92" t="s">
        <v>120</v>
      </c>
      <c r="H1505" s="92" t="s">
        <v>121</v>
      </c>
      <c r="I1505" s="93">
        <v>1.21999878000122E-2</v>
      </c>
    </row>
    <row r="1506" spans="1:9">
      <c r="A1506" s="92" t="s">
        <v>4737</v>
      </c>
      <c r="B1506" s="92" t="s">
        <v>4738</v>
      </c>
      <c r="C1506" s="92" t="s">
        <v>4739</v>
      </c>
      <c r="D1506" s="92" t="s">
        <v>100</v>
      </c>
      <c r="E1506" s="92" t="s">
        <v>100</v>
      </c>
      <c r="F1506" s="92" t="s">
        <v>1417</v>
      </c>
      <c r="G1506" s="92" t="s">
        <v>171</v>
      </c>
      <c r="H1506" s="92" t="s">
        <v>138</v>
      </c>
      <c r="I1506" s="93">
        <v>1.21999878000122E-2</v>
      </c>
    </row>
    <row r="1507" spans="1:9">
      <c r="A1507" s="92" t="s">
        <v>4740</v>
      </c>
      <c r="B1507" s="92" t="s">
        <v>4741</v>
      </c>
      <c r="C1507" s="92" t="s">
        <v>4742</v>
      </c>
      <c r="D1507" s="92" t="s">
        <v>71</v>
      </c>
      <c r="E1507" s="92" t="s">
        <v>84</v>
      </c>
      <c r="F1507" s="92" t="s">
        <v>85</v>
      </c>
      <c r="G1507" s="92" t="s">
        <v>333</v>
      </c>
      <c r="H1507" s="92" t="s">
        <v>172</v>
      </c>
      <c r="I1507" s="93">
        <v>1.21999878000122E-2</v>
      </c>
    </row>
    <row r="1508" spans="1:9">
      <c r="A1508" s="92" t="s">
        <v>4743</v>
      </c>
      <c r="B1508" s="92" t="s">
        <v>4744</v>
      </c>
      <c r="C1508" s="92" t="s">
        <v>4745</v>
      </c>
      <c r="D1508" s="92" t="s">
        <v>80</v>
      </c>
      <c r="E1508" s="92" t="s">
        <v>80</v>
      </c>
      <c r="F1508" s="92" t="s">
        <v>104</v>
      </c>
      <c r="G1508" s="92" t="s">
        <v>120</v>
      </c>
      <c r="H1508" s="92" t="s">
        <v>121</v>
      </c>
      <c r="I1508" s="93">
        <v>1.21999878000122E-2</v>
      </c>
    </row>
    <row r="1509" spans="1:9">
      <c r="A1509" s="92" t="s">
        <v>4746</v>
      </c>
      <c r="B1509" s="92" t="s">
        <v>4747</v>
      </c>
      <c r="C1509" s="92" t="s">
        <v>4748</v>
      </c>
      <c r="D1509" s="92" t="s">
        <v>76</v>
      </c>
      <c r="E1509" s="92" t="s">
        <v>92</v>
      </c>
      <c r="F1509" s="92" t="s">
        <v>306</v>
      </c>
      <c r="G1509" s="92" t="s">
        <v>200</v>
      </c>
      <c r="H1509" s="92" t="s">
        <v>153</v>
      </c>
      <c r="I1509" s="93">
        <v>1.21999878000122E-2</v>
      </c>
    </row>
    <row r="1510" spans="1:9">
      <c r="A1510" s="92" t="s">
        <v>4749</v>
      </c>
      <c r="B1510" s="92" t="s">
        <v>4750</v>
      </c>
      <c r="C1510" s="92" t="s">
        <v>4751</v>
      </c>
      <c r="D1510" s="92" t="s">
        <v>94</v>
      </c>
      <c r="E1510" s="92" t="s">
        <v>133</v>
      </c>
      <c r="F1510" s="92" t="s">
        <v>134</v>
      </c>
      <c r="G1510" s="92" t="s">
        <v>282</v>
      </c>
      <c r="H1510" s="92" t="s">
        <v>158</v>
      </c>
      <c r="I1510" s="93">
        <v>1.21999878000122E-2</v>
      </c>
    </row>
    <row r="1511" spans="1:9">
      <c r="A1511" s="92" t="s">
        <v>4752</v>
      </c>
      <c r="B1511" s="92" t="s">
        <v>4753</v>
      </c>
      <c r="C1511" s="92" t="s">
        <v>4754</v>
      </c>
      <c r="D1511" s="92" t="s">
        <v>80</v>
      </c>
      <c r="E1511" s="92" t="s">
        <v>80</v>
      </c>
      <c r="F1511" s="92" t="s">
        <v>104</v>
      </c>
      <c r="G1511" s="92" t="s">
        <v>443</v>
      </c>
      <c r="H1511" s="92" t="s">
        <v>143</v>
      </c>
      <c r="I1511" s="93">
        <v>1.21999878000122E-2</v>
      </c>
    </row>
    <row r="1512" spans="1:9">
      <c r="A1512" s="92" t="s">
        <v>4755</v>
      </c>
      <c r="B1512" s="92" t="s">
        <v>4756</v>
      </c>
      <c r="C1512" s="92" t="s">
        <v>4757</v>
      </c>
      <c r="D1512" s="92" t="s">
        <v>56</v>
      </c>
      <c r="E1512" s="92" t="s">
        <v>152</v>
      </c>
      <c r="F1512" s="92" t="s">
        <v>152</v>
      </c>
      <c r="G1512" s="92" t="s">
        <v>329</v>
      </c>
      <c r="H1512" s="92" t="s">
        <v>166</v>
      </c>
      <c r="I1512" s="93">
        <v>1.21999878000122E-2</v>
      </c>
    </row>
    <row r="1513" spans="1:9">
      <c r="A1513" s="92" t="s">
        <v>4758</v>
      </c>
      <c r="B1513" s="92" t="s">
        <v>4759</v>
      </c>
      <c r="C1513" s="92" t="s">
        <v>4760</v>
      </c>
      <c r="D1513" s="92" t="s">
        <v>88</v>
      </c>
      <c r="E1513" s="92" t="s">
        <v>109</v>
      </c>
      <c r="F1513" s="92" t="s">
        <v>110</v>
      </c>
      <c r="G1513" s="92" t="s">
        <v>382</v>
      </c>
      <c r="H1513" s="92" t="s">
        <v>210</v>
      </c>
      <c r="I1513" s="93">
        <v>1.21999878000122E-2</v>
      </c>
    </row>
    <row r="1514" spans="1:9">
      <c r="A1514" s="92" t="s">
        <v>4761</v>
      </c>
      <c r="B1514" s="92" t="s">
        <v>4762</v>
      </c>
      <c r="C1514" s="92" t="s">
        <v>4763</v>
      </c>
      <c r="D1514" s="92" t="s">
        <v>80</v>
      </c>
      <c r="E1514" s="92" t="s">
        <v>80</v>
      </c>
      <c r="F1514" s="92" t="s">
        <v>104</v>
      </c>
      <c r="G1514" s="92" t="s">
        <v>455</v>
      </c>
      <c r="H1514" s="92" t="s">
        <v>262</v>
      </c>
      <c r="I1514" s="93">
        <v>1.21999878000122E-2</v>
      </c>
    </row>
    <row r="1515" spans="1:9">
      <c r="A1515" s="92" t="s">
        <v>4764</v>
      </c>
      <c r="B1515" s="92" t="s">
        <v>4765</v>
      </c>
      <c r="C1515" s="92" t="s">
        <v>4766</v>
      </c>
      <c r="D1515" s="92" t="s">
        <v>76</v>
      </c>
      <c r="E1515" s="92" t="s">
        <v>92</v>
      </c>
      <c r="F1515" s="92" t="s">
        <v>1009</v>
      </c>
      <c r="G1515" s="92" t="s">
        <v>59</v>
      </c>
      <c r="H1515" s="92" t="s">
        <v>60</v>
      </c>
      <c r="I1515" s="93">
        <v>1.21999878000122E-2</v>
      </c>
    </row>
    <row r="1516" spans="1:9">
      <c r="A1516" s="92" t="s">
        <v>4767</v>
      </c>
      <c r="B1516" s="92" t="s">
        <v>4768</v>
      </c>
      <c r="C1516" s="92" t="s">
        <v>4769</v>
      </c>
      <c r="D1516" s="92" t="s">
        <v>111</v>
      </c>
      <c r="E1516" s="92" t="s">
        <v>111</v>
      </c>
      <c r="F1516" s="92" t="s">
        <v>2383</v>
      </c>
      <c r="G1516" s="92" t="s">
        <v>341</v>
      </c>
      <c r="H1516" s="92" t="s">
        <v>181</v>
      </c>
      <c r="I1516" s="93">
        <v>1.2099987900012097E-2</v>
      </c>
    </row>
    <row r="1517" spans="1:9">
      <c r="A1517" s="92" t="s">
        <v>4770</v>
      </c>
      <c r="B1517" s="92" t="s">
        <v>4771</v>
      </c>
      <c r="C1517" s="92" t="s">
        <v>4772</v>
      </c>
      <c r="D1517" s="92" t="s">
        <v>64</v>
      </c>
      <c r="E1517" s="92" t="s">
        <v>64</v>
      </c>
      <c r="F1517" s="92" t="s">
        <v>65</v>
      </c>
      <c r="G1517" s="92" t="s">
        <v>382</v>
      </c>
      <c r="H1517" s="92" t="s">
        <v>210</v>
      </c>
      <c r="I1517" s="93">
        <v>1.2099987900012097E-2</v>
      </c>
    </row>
    <row r="1518" spans="1:9">
      <c r="A1518" s="92" t="s">
        <v>4773</v>
      </c>
      <c r="B1518" s="92" t="s">
        <v>4774</v>
      </c>
      <c r="C1518" s="92" t="s">
        <v>4775</v>
      </c>
      <c r="D1518" s="92" t="s">
        <v>71</v>
      </c>
      <c r="E1518" s="92" t="s">
        <v>84</v>
      </c>
      <c r="F1518" s="92" t="s">
        <v>147</v>
      </c>
      <c r="G1518" s="92" t="s">
        <v>459</v>
      </c>
      <c r="H1518" s="92" t="s">
        <v>143</v>
      </c>
      <c r="I1518" s="93">
        <v>1.2099987900012097E-2</v>
      </c>
    </row>
    <row r="1519" spans="1:9">
      <c r="A1519" s="92" t="s">
        <v>4776</v>
      </c>
      <c r="B1519" s="92" t="s">
        <v>4777</v>
      </c>
      <c r="C1519" s="92" t="s">
        <v>4778</v>
      </c>
      <c r="D1519" s="92" t="s">
        <v>111</v>
      </c>
      <c r="E1519" s="92" t="s">
        <v>111</v>
      </c>
      <c r="F1519" s="92" t="s">
        <v>2383</v>
      </c>
      <c r="G1519" s="92" t="s">
        <v>345</v>
      </c>
      <c r="H1519" s="92" t="s">
        <v>143</v>
      </c>
      <c r="I1519" s="93">
        <v>1.2099987900012097E-2</v>
      </c>
    </row>
    <row r="1520" spans="1:9">
      <c r="A1520" s="92" t="s">
        <v>4779</v>
      </c>
      <c r="B1520" s="92" t="s">
        <v>4780</v>
      </c>
      <c r="C1520" s="92" t="s">
        <v>4781</v>
      </c>
      <c r="D1520" s="92" t="s">
        <v>100</v>
      </c>
      <c r="E1520" s="92" t="s">
        <v>100</v>
      </c>
      <c r="F1520" s="92" t="s">
        <v>1417</v>
      </c>
      <c r="G1520" s="92" t="s">
        <v>171</v>
      </c>
      <c r="H1520" s="92" t="s">
        <v>138</v>
      </c>
      <c r="I1520" s="93">
        <v>1.2099987900012097E-2</v>
      </c>
    </row>
    <row r="1521" spans="1:9">
      <c r="A1521" s="92" t="s">
        <v>4782</v>
      </c>
      <c r="B1521" s="92" t="s">
        <v>4783</v>
      </c>
      <c r="C1521" s="92" t="s">
        <v>4784</v>
      </c>
      <c r="D1521" s="92" t="s">
        <v>105</v>
      </c>
      <c r="E1521" s="92" t="s">
        <v>232</v>
      </c>
      <c r="F1521" s="92" t="s">
        <v>233</v>
      </c>
      <c r="G1521" s="92" t="s">
        <v>374</v>
      </c>
      <c r="H1521" s="92" t="s">
        <v>172</v>
      </c>
      <c r="I1521" s="93">
        <v>1.2099987900012097E-2</v>
      </c>
    </row>
    <row r="1522" spans="1:9">
      <c r="A1522" s="92" t="s">
        <v>4785</v>
      </c>
      <c r="B1522" s="92" t="s">
        <v>4786</v>
      </c>
      <c r="C1522" s="92" t="s">
        <v>4787</v>
      </c>
      <c r="D1522" s="92" t="s">
        <v>76</v>
      </c>
      <c r="E1522" s="92" t="s">
        <v>92</v>
      </c>
      <c r="F1522" s="92" t="s">
        <v>306</v>
      </c>
      <c r="G1522" s="92" t="s">
        <v>86</v>
      </c>
      <c r="H1522" s="92" t="s">
        <v>87</v>
      </c>
      <c r="I1522" s="93">
        <v>1.2099987900012097E-2</v>
      </c>
    </row>
    <row r="1523" spans="1:9">
      <c r="A1523" s="92" t="s">
        <v>4788</v>
      </c>
      <c r="B1523" s="92" t="s">
        <v>4789</v>
      </c>
      <c r="C1523" s="92" t="s">
        <v>4790</v>
      </c>
      <c r="D1523" s="92" t="s">
        <v>105</v>
      </c>
      <c r="E1523" s="92" t="s">
        <v>557</v>
      </c>
      <c r="F1523" s="92" t="s">
        <v>558</v>
      </c>
      <c r="G1523" s="92" t="s">
        <v>86</v>
      </c>
      <c r="H1523" s="92" t="s">
        <v>87</v>
      </c>
      <c r="I1523" s="93">
        <v>1.2099987900012097E-2</v>
      </c>
    </row>
    <row r="1524" spans="1:9">
      <c r="A1524" s="92" t="s">
        <v>4791</v>
      </c>
      <c r="B1524" s="92" t="s">
        <v>4792</v>
      </c>
      <c r="C1524" s="92" t="s">
        <v>4793</v>
      </c>
      <c r="D1524" s="92" t="s">
        <v>94</v>
      </c>
      <c r="E1524" s="92" t="s">
        <v>118</v>
      </c>
      <c r="F1524" s="92" t="s">
        <v>119</v>
      </c>
      <c r="G1524" s="92" t="s">
        <v>362</v>
      </c>
      <c r="H1524" s="92" t="s">
        <v>190</v>
      </c>
      <c r="I1524" s="93">
        <v>1.1999988000011999E-2</v>
      </c>
    </row>
    <row r="1525" spans="1:9">
      <c r="A1525" s="92" t="s">
        <v>4794</v>
      </c>
      <c r="B1525" s="92" t="s">
        <v>4795</v>
      </c>
      <c r="C1525" s="92" t="s">
        <v>4796</v>
      </c>
      <c r="D1525" s="92" t="s">
        <v>94</v>
      </c>
      <c r="E1525" s="92" t="s">
        <v>118</v>
      </c>
      <c r="F1525" s="92" t="s">
        <v>119</v>
      </c>
      <c r="G1525" s="92" t="s">
        <v>362</v>
      </c>
      <c r="H1525" s="92" t="s">
        <v>190</v>
      </c>
      <c r="I1525" s="93">
        <v>1.1999988000011999E-2</v>
      </c>
    </row>
    <row r="1526" spans="1:9">
      <c r="A1526" s="92" t="s">
        <v>4797</v>
      </c>
      <c r="B1526" s="92" t="s">
        <v>4798</v>
      </c>
      <c r="C1526" s="92" t="s">
        <v>4799</v>
      </c>
      <c r="D1526" s="92" t="s">
        <v>111</v>
      </c>
      <c r="E1526" s="92" t="s">
        <v>111</v>
      </c>
      <c r="F1526" s="92" t="s">
        <v>571</v>
      </c>
      <c r="G1526" s="92" t="s">
        <v>341</v>
      </c>
      <c r="H1526" s="92" t="s">
        <v>181</v>
      </c>
      <c r="I1526" s="93">
        <v>1.1999988000011999E-2</v>
      </c>
    </row>
    <row r="1527" spans="1:9">
      <c r="A1527" s="92" t="s">
        <v>4800</v>
      </c>
      <c r="B1527" s="92" t="s">
        <v>4801</v>
      </c>
      <c r="C1527" s="92" t="s">
        <v>4802</v>
      </c>
      <c r="D1527" s="92" t="s">
        <v>94</v>
      </c>
      <c r="E1527" s="92" t="s">
        <v>133</v>
      </c>
      <c r="F1527" s="92" t="s">
        <v>467</v>
      </c>
      <c r="G1527" s="92" t="s">
        <v>120</v>
      </c>
      <c r="H1527" s="92" t="s">
        <v>121</v>
      </c>
      <c r="I1527" s="93">
        <v>1.1999988000011999E-2</v>
      </c>
    </row>
    <row r="1528" spans="1:9">
      <c r="A1528" s="92" t="s">
        <v>4803</v>
      </c>
      <c r="B1528" s="92" t="s">
        <v>4804</v>
      </c>
      <c r="C1528" s="92" t="s">
        <v>4805</v>
      </c>
      <c r="D1528" s="92" t="s">
        <v>94</v>
      </c>
      <c r="E1528" s="92" t="s">
        <v>133</v>
      </c>
      <c r="F1528" s="92" t="s">
        <v>467</v>
      </c>
      <c r="G1528" s="92" t="s">
        <v>120</v>
      </c>
      <c r="H1528" s="92" t="s">
        <v>121</v>
      </c>
      <c r="I1528" s="93">
        <v>1.1999988000011999E-2</v>
      </c>
    </row>
    <row r="1529" spans="1:9">
      <c r="A1529" s="92" t="s">
        <v>4806</v>
      </c>
      <c r="B1529" s="92" t="s">
        <v>4807</v>
      </c>
      <c r="C1529" s="92" t="s">
        <v>4808</v>
      </c>
      <c r="D1529" s="92" t="s">
        <v>94</v>
      </c>
      <c r="E1529" s="92" t="s">
        <v>615</v>
      </c>
      <c r="F1529" s="92" t="s">
        <v>1031</v>
      </c>
      <c r="G1529" s="92" t="s">
        <v>374</v>
      </c>
      <c r="H1529" s="92" t="s">
        <v>172</v>
      </c>
      <c r="I1529" s="93">
        <v>1.1999988000011999E-2</v>
      </c>
    </row>
    <row r="1530" spans="1:9">
      <c r="A1530" s="92" t="s">
        <v>4809</v>
      </c>
      <c r="B1530" s="92" t="s">
        <v>4810</v>
      </c>
      <c r="C1530" s="92" t="s">
        <v>4811</v>
      </c>
      <c r="D1530" s="92" t="s">
        <v>105</v>
      </c>
      <c r="E1530" s="92" t="s">
        <v>297</v>
      </c>
      <c r="F1530" s="92" t="s">
        <v>675</v>
      </c>
      <c r="G1530" s="92" t="s">
        <v>185</v>
      </c>
      <c r="H1530" s="92" t="s">
        <v>148</v>
      </c>
      <c r="I1530" s="93">
        <v>1.1999988000011999E-2</v>
      </c>
    </row>
    <row r="1531" spans="1:9">
      <c r="A1531" s="92" t="s">
        <v>4812</v>
      </c>
      <c r="B1531" s="92" t="s">
        <v>4813</v>
      </c>
      <c r="C1531" s="92" t="s">
        <v>4814</v>
      </c>
      <c r="D1531" s="92" t="s">
        <v>100</v>
      </c>
      <c r="E1531" s="92" t="s">
        <v>100</v>
      </c>
      <c r="F1531" s="92" t="s">
        <v>170</v>
      </c>
      <c r="G1531" s="92" t="s">
        <v>382</v>
      </c>
      <c r="H1531" s="92" t="s">
        <v>210</v>
      </c>
      <c r="I1531" s="93">
        <v>1.1999988000011999E-2</v>
      </c>
    </row>
    <row r="1532" spans="1:9">
      <c r="A1532" s="92" t="s">
        <v>4815</v>
      </c>
      <c r="B1532" s="92" t="s">
        <v>4816</v>
      </c>
      <c r="C1532" s="92" t="s">
        <v>4817</v>
      </c>
      <c r="D1532" s="92" t="s">
        <v>94</v>
      </c>
      <c r="E1532" s="92" t="s">
        <v>133</v>
      </c>
      <c r="F1532" s="92" t="s">
        <v>134</v>
      </c>
      <c r="G1532" s="92" t="s">
        <v>408</v>
      </c>
      <c r="H1532" s="92" t="s">
        <v>228</v>
      </c>
      <c r="I1532" s="93">
        <v>1.18999881000119E-2</v>
      </c>
    </row>
    <row r="1533" spans="1:9">
      <c r="A1533" s="92" t="s">
        <v>4818</v>
      </c>
      <c r="B1533" s="92" t="s">
        <v>4819</v>
      </c>
      <c r="C1533" s="92" t="s">
        <v>4820</v>
      </c>
      <c r="D1533" s="92" t="s">
        <v>88</v>
      </c>
      <c r="E1533" s="92" t="s">
        <v>109</v>
      </c>
      <c r="F1533" s="92" t="s">
        <v>110</v>
      </c>
      <c r="G1533" s="92" t="s">
        <v>382</v>
      </c>
      <c r="H1533" s="92" t="s">
        <v>210</v>
      </c>
      <c r="I1533" s="93">
        <v>1.18999881000119E-2</v>
      </c>
    </row>
    <row r="1534" spans="1:9">
      <c r="A1534" s="92" t="s">
        <v>4821</v>
      </c>
      <c r="B1534" s="92" t="s">
        <v>4822</v>
      </c>
      <c r="C1534" s="92" t="s">
        <v>4823</v>
      </c>
      <c r="D1534" s="92" t="s">
        <v>94</v>
      </c>
      <c r="E1534" s="92" t="s">
        <v>133</v>
      </c>
      <c r="F1534" s="92" t="s">
        <v>467</v>
      </c>
      <c r="G1534" s="92" t="s">
        <v>59</v>
      </c>
      <c r="H1534" s="92" t="s">
        <v>60</v>
      </c>
      <c r="I1534" s="93">
        <v>1.18999881000119E-2</v>
      </c>
    </row>
    <row r="1535" spans="1:9">
      <c r="A1535" s="92" t="s">
        <v>4824</v>
      </c>
      <c r="B1535" s="92" t="s">
        <v>4825</v>
      </c>
      <c r="C1535" s="92" t="s">
        <v>4826</v>
      </c>
      <c r="D1535" s="92" t="s">
        <v>105</v>
      </c>
      <c r="E1535" s="92" t="s">
        <v>297</v>
      </c>
      <c r="F1535" s="92" t="s">
        <v>349</v>
      </c>
      <c r="G1535" s="92" t="s">
        <v>59</v>
      </c>
      <c r="H1535" s="92" t="s">
        <v>60</v>
      </c>
      <c r="I1535" s="93">
        <v>1.18999881000119E-2</v>
      </c>
    </row>
    <row r="1536" spans="1:9">
      <c r="A1536" s="92" t="s">
        <v>4827</v>
      </c>
      <c r="B1536" s="92" t="s">
        <v>4828</v>
      </c>
      <c r="C1536" s="92" t="s">
        <v>4829</v>
      </c>
      <c r="D1536" s="92" t="s">
        <v>94</v>
      </c>
      <c r="E1536" s="92" t="s">
        <v>118</v>
      </c>
      <c r="F1536" s="92" t="s">
        <v>119</v>
      </c>
      <c r="G1536" s="92" t="s">
        <v>200</v>
      </c>
      <c r="H1536" s="92" t="s">
        <v>153</v>
      </c>
      <c r="I1536" s="93">
        <v>1.18999881000119E-2</v>
      </c>
    </row>
    <row r="1537" spans="1:9">
      <c r="A1537" s="92" t="s">
        <v>4830</v>
      </c>
      <c r="B1537" s="92" t="s">
        <v>4831</v>
      </c>
      <c r="C1537" s="92" t="s">
        <v>4832</v>
      </c>
      <c r="D1537" s="92" t="s">
        <v>100</v>
      </c>
      <c r="E1537" s="92" t="s">
        <v>100</v>
      </c>
      <c r="F1537" s="92" t="s">
        <v>2268</v>
      </c>
      <c r="G1537" s="92" t="s">
        <v>59</v>
      </c>
      <c r="H1537" s="92" t="s">
        <v>60</v>
      </c>
      <c r="I1537" s="93">
        <v>1.18999881000119E-2</v>
      </c>
    </row>
    <row r="1538" spans="1:9">
      <c r="A1538" s="92" t="s">
        <v>4833</v>
      </c>
      <c r="B1538" s="92" t="s">
        <v>4834</v>
      </c>
      <c r="C1538" s="92" t="s">
        <v>4835</v>
      </c>
      <c r="D1538" s="92" t="s">
        <v>100</v>
      </c>
      <c r="E1538" s="92" t="s">
        <v>100</v>
      </c>
      <c r="F1538" s="92" t="s">
        <v>287</v>
      </c>
      <c r="G1538" s="92" t="s">
        <v>200</v>
      </c>
      <c r="H1538" s="92" t="s">
        <v>153</v>
      </c>
      <c r="I1538" s="93">
        <v>1.18999881000119E-2</v>
      </c>
    </row>
    <row r="1539" spans="1:9">
      <c r="A1539" s="92" t="s">
        <v>4836</v>
      </c>
      <c r="B1539" s="92" t="s">
        <v>4837</v>
      </c>
      <c r="C1539" s="92" t="s">
        <v>4838</v>
      </c>
      <c r="D1539" s="92" t="s">
        <v>105</v>
      </c>
      <c r="E1539" s="92" t="s">
        <v>232</v>
      </c>
      <c r="F1539" s="92" t="s">
        <v>233</v>
      </c>
      <c r="G1539" s="92" t="s">
        <v>171</v>
      </c>
      <c r="H1539" s="92" t="s">
        <v>138</v>
      </c>
      <c r="I1539" s="93">
        <v>1.18999881000119E-2</v>
      </c>
    </row>
    <row r="1540" spans="1:9">
      <c r="A1540" s="92" t="s">
        <v>4839</v>
      </c>
      <c r="B1540" s="92" t="s">
        <v>4840</v>
      </c>
      <c r="C1540" s="92" t="s">
        <v>4841</v>
      </c>
      <c r="D1540" s="92" t="s">
        <v>94</v>
      </c>
      <c r="E1540" s="92" t="s">
        <v>317</v>
      </c>
      <c r="F1540" s="92" t="s">
        <v>317</v>
      </c>
      <c r="G1540" s="92" t="s">
        <v>274</v>
      </c>
      <c r="H1540" s="92" t="s">
        <v>143</v>
      </c>
      <c r="I1540" s="93">
        <v>1.1799988200011798E-2</v>
      </c>
    </row>
    <row r="1541" spans="1:9">
      <c r="A1541" s="92" t="s">
        <v>4842</v>
      </c>
      <c r="B1541" s="92" t="s">
        <v>4843</v>
      </c>
      <c r="C1541" s="92" t="s">
        <v>4844</v>
      </c>
      <c r="D1541" s="92" t="s">
        <v>100</v>
      </c>
      <c r="E1541" s="92" t="s">
        <v>100</v>
      </c>
      <c r="F1541" s="92" t="s">
        <v>170</v>
      </c>
      <c r="G1541" s="92" t="s">
        <v>382</v>
      </c>
      <c r="H1541" s="92" t="s">
        <v>210</v>
      </c>
      <c r="I1541" s="93">
        <v>1.1799988200011798E-2</v>
      </c>
    </row>
    <row r="1542" spans="1:9">
      <c r="A1542" s="92" t="s">
        <v>4845</v>
      </c>
      <c r="B1542" s="92" t="s">
        <v>4846</v>
      </c>
      <c r="C1542" s="92" t="s">
        <v>4847</v>
      </c>
      <c r="D1542" s="92" t="s">
        <v>76</v>
      </c>
      <c r="E1542" s="92" t="s">
        <v>92</v>
      </c>
      <c r="F1542" s="92" t="s">
        <v>306</v>
      </c>
      <c r="G1542" s="92" t="s">
        <v>200</v>
      </c>
      <c r="H1542" s="92" t="s">
        <v>153</v>
      </c>
      <c r="I1542" s="93">
        <v>1.1799988200011798E-2</v>
      </c>
    </row>
    <row r="1543" spans="1:9">
      <c r="A1543" s="92" t="s">
        <v>4848</v>
      </c>
      <c r="B1543" s="92" t="s">
        <v>4849</v>
      </c>
      <c r="C1543" s="92" t="s">
        <v>4850</v>
      </c>
      <c r="D1543" s="92" t="s">
        <v>64</v>
      </c>
      <c r="E1543" s="92" t="s">
        <v>64</v>
      </c>
      <c r="F1543" s="92" t="s">
        <v>65</v>
      </c>
      <c r="G1543" s="92" t="s">
        <v>333</v>
      </c>
      <c r="H1543" s="92" t="s">
        <v>60</v>
      </c>
      <c r="I1543" s="93">
        <v>1.1799988200011798E-2</v>
      </c>
    </row>
    <row r="1544" spans="1:9">
      <c r="A1544" s="92" t="s">
        <v>4851</v>
      </c>
      <c r="B1544" s="92" t="s">
        <v>4852</v>
      </c>
      <c r="C1544" s="92" t="s">
        <v>4853</v>
      </c>
      <c r="D1544" s="92" t="s">
        <v>105</v>
      </c>
      <c r="E1544" s="92" t="s">
        <v>297</v>
      </c>
      <c r="F1544" s="92" t="s">
        <v>675</v>
      </c>
      <c r="G1544" s="92" t="s">
        <v>341</v>
      </c>
      <c r="H1544" s="92" t="s">
        <v>181</v>
      </c>
      <c r="I1544" s="93">
        <v>1.1799988200011798E-2</v>
      </c>
    </row>
    <row r="1545" spans="1:9">
      <c r="A1545" s="92" t="s">
        <v>4854</v>
      </c>
      <c r="B1545" s="92" t="s">
        <v>4855</v>
      </c>
      <c r="C1545" s="92" t="s">
        <v>4856</v>
      </c>
      <c r="D1545" s="92" t="s">
        <v>94</v>
      </c>
      <c r="E1545" s="92" t="s">
        <v>133</v>
      </c>
      <c r="F1545" s="92" t="s">
        <v>467</v>
      </c>
      <c r="G1545" s="92" t="s">
        <v>345</v>
      </c>
      <c r="H1545" s="92" t="s">
        <v>143</v>
      </c>
      <c r="I1545" s="93">
        <v>1.1799988200011798E-2</v>
      </c>
    </row>
    <row r="1546" spans="1:9">
      <c r="A1546" s="92" t="s">
        <v>4857</v>
      </c>
      <c r="B1546" s="92" t="s">
        <v>4858</v>
      </c>
      <c r="C1546" s="92" t="s">
        <v>4859</v>
      </c>
      <c r="D1546" s="92" t="s">
        <v>94</v>
      </c>
      <c r="E1546" s="92" t="s">
        <v>118</v>
      </c>
      <c r="F1546" s="92" t="s">
        <v>119</v>
      </c>
      <c r="G1546" s="92" t="s">
        <v>180</v>
      </c>
      <c r="H1546" s="92" t="s">
        <v>143</v>
      </c>
      <c r="I1546" s="93">
        <v>1.1799988200011798E-2</v>
      </c>
    </row>
    <row r="1547" spans="1:9">
      <c r="A1547" s="92" t="s">
        <v>4860</v>
      </c>
      <c r="B1547" s="92" t="s">
        <v>4861</v>
      </c>
      <c r="C1547" s="92" t="s">
        <v>4862</v>
      </c>
      <c r="D1547" s="92" t="s">
        <v>80</v>
      </c>
      <c r="E1547" s="92" t="s">
        <v>80</v>
      </c>
      <c r="F1547" s="92" t="s">
        <v>104</v>
      </c>
      <c r="G1547" s="92" t="s">
        <v>282</v>
      </c>
      <c r="H1547" s="92" t="s">
        <v>158</v>
      </c>
      <c r="I1547" s="93">
        <v>1.1799988200011798E-2</v>
      </c>
    </row>
    <row r="1548" spans="1:9">
      <c r="A1548" s="92" t="s">
        <v>4863</v>
      </c>
      <c r="B1548" s="92" t="s">
        <v>4864</v>
      </c>
      <c r="C1548" s="92" t="s">
        <v>4865</v>
      </c>
      <c r="D1548" s="92" t="s">
        <v>64</v>
      </c>
      <c r="E1548" s="92" t="s">
        <v>64</v>
      </c>
      <c r="F1548" s="92" t="s">
        <v>65</v>
      </c>
      <c r="G1548" s="92" t="s">
        <v>282</v>
      </c>
      <c r="H1548" s="92" t="s">
        <v>158</v>
      </c>
      <c r="I1548" s="93">
        <v>1.1699988300011699E-2</v>
      </c>
    </row>
    <row r="1549" spans="1:9">
      <c r="A1549" s="92" t="s">
        <v>4866</v>
      </c>
      <c r="B1549" s="92" t="s">
        <v>4867</v>
      </c>
      <c r="C1549" s="92" t="s">
        <v>4868</v>
      </c>
      <c r="D1549" s="92" t="s">
        <v>100</v>
      </c>
      <c r="E1549" s="92" t="s">
        <v>100</v>
      </c>
      <c r="F1549" s="92" t="s">
        <v>170</v>
      </c>
      <c r="G1549" s="92" t="s">
        <v>282</v>
      </c>
      <c r="H1549" s="92" t="s">
        <v>158</v>
      </c>
      <c r="I1549" s="93">
        <v>1.1699988300011699E-2</v>
      </c>
    </row>
    <row r="1550" spans="1:9">
      <c r="A1550" s="92" t="s">
        <v>4869</v>
      </c>
      <c r="B1550" s="92" t="s">
        <v>4870</v>
      </c>
      <c r="C1550" s="92" t="s">
        <v>4871</v>
      </c>
      <c r="D1550" s="92" t="s">
        <v>56</v>
      </c>
      <c r="E1550" s="92" t="s">
        <v>152</v>
      </c>
      <c r="F1550" s="92" t="s">
        <v>152</v>
      </c>
      <c r="G1550" s="92" t="s">
        <v>59</v>
      </c>
      <c r="H1550" s="92" t="s">
        <v>60</v>
      </c>
      <c r="I1550" s="93">
        <v>1.1699988300011699E-2</v>
      </c>
    </row>
    <row r="1551" spans="1:9">
      <c r="A1551" s="92" t="s">
        <v>4872</v>
      </c>
      <c r="B1551" s="92" t="s">
        <v>4873</v>
      </c>
      <c r="C1551" s="92" t="s">
        <v>4874</v>
      </c>
      <c r="D1551" s="92" t="s">
        <v>80</v>
      </c>
      <c r="E1551" s="92" t="s">
        <v>80</v>
      </c>
      <c r="F1551" s="92" t="s">
        <v>157</v>
      </c>
      <c r="G1551" s="92" t="s">
        <v>329</v>
      </c>
      <c r="H1551" s="92" t="s">
        <v>166</v>
      </c>
      <c r="I1551" s="93">
        <v>1.1699988300011699E-2</v>
      </c>
    </row>
    <row r="1552" spans="1:9">
      <c r="A1552" s="92" t="s">
        <v>4875</v>
      </c>
      <c r="B1552" s="92" t="s">
        <v>4876</v>
      </c>
      <c r="C1552" s="92" t="s">
        <v>4877</v>
      </c>
      <c r="D1552" s="92" t="s">
        <v>94</v>
      </c>
      <c r="E1552" s="92" t="s">
        <v>615</v>
      </c>
      <c r="F1552" s="92" t="s">
        <v>616</v>
      </c>
      <c r="G1552" s="92" t="s">
        <v>180</v>
      </c>
      <c r="H1552" s="92" t="s">
        <v>143</v>
      </c>
      <c r="I1552" s="93">
        <v>1.1699988300011699E-2</v>
      </c>
    </row>
    <row r="1553" spans="1:9">
      <c r="A1553" s="92" t="s">
        <v>4878</v>
      </c>
      <c r="B1553" s="92" t="s">
        <v>4879</v>
      </c>
      <c r="C1553" s="92" t="s">
        <v>4880</v>
      </c>
      <c r="D1553" s="92" t="s">
        <v>100</v>
      </c>
      <c r="E1553" s="92" t="s">
        <v>100</v>
      </c>
      <c r="F1553" s="92" t="s">
        <v>170</v>
      </c>
      <c r="G1553" s="92" t="s">
        <v>185</v>
      </c>
      <c r="H1553" s="92" t="s">
        <v>148</v>
      </c>
      <c r="I1553" s="93">
        <v>1.1699988300011699E-2</v>
      </c>
    </row>
    <row r="1554" spans="1:9">
      <c r="A1554" s="92" t="s">
        <v>4881</v>
      </c>
      <c r="B1554" s="92" t="s">
        <v>4882</v>
      </c>
      <c r="C1554" s="92" t="s">
        <v>4883</v>
      </c>
      <c r="D1554" s="92" t="s">
        <v>76</v>
      </c>
      <c r="E1554" s="92" t="s">
        <v>441</v>
      </c>
      <c r="F1554" s="92" t="s">
        <v>488</v>
      </c>
      <c r="G1554" s="92" t="s">
        <v>200</v>
      </c>
      <c r="H1554" s="92" t="s">
        <v>153</v>
      </c>
      <c r="I1554" s="93">
        <v>1.1699988300011699E-2</v>
      </c>
    </row>
    <row r="1555" spans="1:9">
      <c r="A1555" s="92" t="s">
        <v>4884</v>
      </c>
      <c r="B1555" s="92" t="s">
        <v>4885</v>
      </c>
      <c r="C1555" s="92" t="s">
        <v>4886</v>
      </c>
      <c r="D1555" s="92" t="s">
        <v>56</v>
      </c>
      <c r="E1555" s="92" t="s">
        <v>69</v>
      </c>
      <c r="F1555" s="92" t="s">
        <v>75</v>
      </c>
      <c r="G1555" s="92" t="s">
        <v>59</v>
      </c>
      <c r="H1555" s="92" t="s">
        <v>60</v>
      </c>
      <c r="I1555" s="93">
        <v>1.1699988300011699E-2</v>
      </c>
    </row>
    <row r="1556" spans="1:9">
      <c r="A1556" s="92" t="s">
        <v>4887</v>
      </c>
      <c r="B1556" s="92" t="s">
        <v>4888</v>
      </c>
      <c r="C1556" s="92" t="s">
        <v>4889</v>
      </c>
      <c r="D1556" s="92" t="s">
        <v>56</v>
      </c>
      <c r="E1556" s="92" t="s">
        <v>57</v>
      </c>
      <c r="F1556" s="92" t="s">
        <v>767</v>
      </c>
      <c r="G1556" s="92" t="s">
        <v>329</v>
      </c>
      <c r="H1556" s="92" t="s">
        <v>166</v>
      </c>
      <c r="I1556" s="93">
        <v>1.1699988300011699E-2</v>
      </c>
    </row>
    <row r="1557" spans="1:9">
      <c r="A1557" s="92" t="s">
        <v>4890</v>
      </c>
      <c r="B1557" s="92" t="s">
        <v>4891</v>
      </c>
      <c r="C1557" s="92" t="s">
        <v>4892</v>
      </c>
      <c r="D1557" s="92" t="s">
        <v>71</v>
      </c>
      <c r="E1557" s="92" t="s">
        <v>209</v>
      </c>
      <c r="F1557" s="92" t="s">
        <v>209</v>
      </c>
      <c r="G1557" s="92" t="s">
        <v>282</v>
      </c>
      <c r="H1557" s="92" t="s">
        <v>158</v>
      </c>
      <c r="I1557" s="93">
        <v>1.1699988300011699E-2</v>
      </c>
    </row>
    <row r="1558" spans="1:9">
      <c r="A1558" s="92" t="s">
        <v>4893</v>
      </c>
      <c r="B1558" s="92" t="s">
        <v>4894</v>
      </c>
      <c r="C1558" s="92" t="s">
        <v>4895</v>
      </c>
      <c r="D1558" s="92" t="s">
        <v>105</v>
      </c>
      <c r="E1558" s="92" t="s">
        <v>297</v>
      </c>
      <c r="F1558" s="92" t="s">
        <v>298</v>
      </c>
      <c r="G1558" s="92" t="s">
        <v>341</v>
      </c>
      <c r="H1558" s="92" t="s">
        <v>181</v>
      </c>
      <c r="I1558" s="93">
        <v>1.1599988400011597E-2</v>
      </c>
    </row>
    <row r="1559" spans="1:9">
      <c r="A1559" s="92" t="s">
        <v>4896</v>
      </c>
      <c r="B1559" s="92" t="s">
        <v>4897</v>
      </c>
      <c r="C1559" s="92" t="s">
        <v>4898</v>
      </c>
      <c r="D1559" s="92" t="s">
        <v>76</v>
      </c>
      <c r="E1559" s="92" t="s">
        <v>92</v>
      </c>
      <c r="F1559" s="92" t="s">
        <v>313</v>
      </c>
      <c r="G1559" s="92" t="s">
        <v>120</v>
      </c>
      <c r="H1559" s="92" t="s">
        <v>121</v>
      </c>
      <c r="I1559" s="93">
        <v>1.1599988400011597E-2</v>
      </c>
    </row>
    <row r="1560" spans="1:9">
      <c r="A1560" s="92" t="s">
        <v>4899</v>
      </c>
      <c r="B1560" s="92" t="s">
        <v>4900</v>
      </c>
      <c r="C1560" s="92" t="s">
        <v>4901</v>
      </c>
      <c r="D1560" s="92" t="s">
        <v>94</v>
      </c>
      <c r="E1560" s="92" t="s">
        <v>615</v>
      </c>
      <c r="F1560" s="92" t="s">
        <v>1031</v>
      </c>
      <c r="G1560" s="92" t="s">
        <v>333</v>
      </c>
      <c r="H1560" s="92" t="s">
        <v>172</v>
      </c>
      <c r="I1560" s="93">
        <v>1.1599988400011597E-2</v>
      </c>
    </row>
    <row r="1561" spans="1:9">
      <c r="A1561" s="92" t="s">
        <v>4902</v>
      </c>
      <c r="B1561" s="92" t="s">
        <v>4903</v>
      </c>
      <c r="C1561" s="92" t="s">
        <v>4904</v>
      </c>
      <c r="D1561" s="92" t="s">
        <v>56</v>
      </c>
      <c r="E1561" s="92" t="s">
        <v>57</v>
      </c>
      <c r="F1561" s="92" t="s">
        <v>767</v>
      </c>
      <c r="G1561" s="92" t="s">
        <v>200</v>
      </c>
      <c r="H1561" s="92" t="s">
        <v>153</v>
      </c>
      <c r="I1561" s="93">
        <v>1.1599988400011597E-2</v>
      </c>
    </row>
    <row r="1562" spans="1:9">
      <c r="A1562" s="92" t="s">
        <v>4905</v>
      </c>
      <c r="B1562" s="92" t="s">
        <v>4906</v>
      </c>
      <c r="C1562" s="92" t="s">
        <v>4907</v>
      </c>
      <c r="D1562" s="92" t="s">
        <v>94</v>
      </c>
      <c r="E1562" s="92" t="s">
        <v>615</v>
      </c>
      <c r="F1562" s="92" t="s">
        <v>1031</v>
      </c>
      <c r="G1562" s="92" t="s">
        <v>437</v>
      </c>
      <c r="H1562" s="92" t="s">
        <v>143</v>
      </c>
      <c r="I1562" s="93">
        <v>1.1599988400011597E-2</v>
      </c>
    </row>
    <row r="1563" spans="1:9">
      <c r="A1563" s="92" t="s">
        <v>4908</v>
      </c>
      <c r="B1563" s="92" t="s">
        <v>4909</v>
      </c>
      <c r="C1563" s="92" t="s">
        <v>4910</v>
      </c>
      <c r="D1563" s="92" t="s">
        <v>56</v>
      </c>
      <c r="E1563" s="92" t="s">
        <v>57</v>
      </c>
      <c r="F1563" s="92" t="s">
        <v>58</v>
      </c>
      <c r="G1563" s="92" t="s">
        <v>329</v>
      </c>
      <c r="H1563" s="92" t="s">
        <v>166</v>
      </c>
      <c r="I1563" s="93">
        <v>1.1599988400011597E-2</v>
      </c>
    </row>
    <row r="1564" spans="1:9">
      <c r="A1564" s="92" t="s">
        <v>4911</v>
      </c>
      <c r="B1564" s="92" t="s">
        <v>4912</v>
      </c>
      <c r="C1564" s="92" t="s">
        <v>4913</v>
      </c>
      <c r="D1564" s="92" t="s">
        <v>94</v>
      </c>
      <c r="E1564" s="92" t="s">
        <v>133</v>
      </c>
      <c r="F1564" s="92" t="s">
        <v>134</v>
      </c>
      <c r="G1564" s="92" t="s">
        <v>282</v>
      </c>
      <c r="H1564" s="92" t="s">
        <v>158</v>
      </c>
      <c r="I1564" s="93">
        <v>1.1499988500011498E-2</v>
      </c>
    </row>
    <row r="1565" spans="1:9">
      <c r="A1565" s="92" t="s">
        <v>4914</v>
      </c>
      <c r="B1565" s="92" t="s">
        <v>4915</v>
      </c>
      <c r="C1565" s="92" t="s">
        <v>4916</v>
      </c>
      <c r="D1565" s="92" t="s">
        <v>94</v>
      </c>
      <c r="E1565" s="92" t="s">
        <v>118</v>
      </c>
      <c r="F1565" s="92" t="s">
        <v>119</v>
      </c>
      <c r="G1565" s="92" t="s">
        <v>345</v>
      </c>
      <c r="H1565" s="92" t="s">
        <v>143</v>
      </c>
      <c r="I1565" s="93">
        <v>1.1399988600011398E-2</v>
      </c>
    </row>
    <row r="1566" spans="1:9">
      <c r="A1566" s="92" t="s">
        <v>4917</v>
      </c>
      <c r="B1566" s="92" t="s">
        <v>4918</v>
      </c>
      <c r="C1566" s="92" t="s">
        <v>4919</v>
      </c>
      <c r="D1566" s="92" t="s">
        <v>76</v>
      </c>
      <c r="E1566" s="92" t="s">
        <v>92</v>
      </c>
      <c r="F1566" s="92" t="s">
        <v>93</v>
      </c>
      <c r="G1566" s="92" t="s">
        <v>333</v>
      </c>
      <c r="H1566" s="92" t="s">
        <v>172</v>
      </c>
      <c r="I1566" s="93">
        <v>1.1399988600011398E-2</v>
      </c>
    </row>
    <row r="1567" spans="1:9">
      <c r="A1567" s="92" t="s">
        <v>4920</v>
      </c>
      <c r="B1567" s="92" t="s">
        <v>4921</v>
      </c>
      <c r="C1567" s="92" t="s">
        <v>4922</v>
      </c>
      <c r="D1567" s="92" t="s">
        <v>111</v>
      </c>
      <c r="E1567" s="92" t="s">
        <v>111</v>
      </c>
      <c r="F1567" s="92" t="s">
        <v>2383</v>
      </c>
      <c r="G1567" s="92" t="s">
        <v>333</v>
      </c>
      <c r="H1567" s="92" t="s">
        <v>172</v>
      </c>
      <c r="I1567" s="93">
        <v>1.1399988600011398E-2</v>
      </c>
    </row>
    <row r="1568" spans="1:9">
      <c r="A1568" s="92" t="s">
        <v>4923</v>
      </c>
      <c r="B1568" s="92" t="s">
        <v>4924</v>
      </c>
      <c r="C1568" s="92" t="s">
        <v>4925</v>
      </c>
      <c r="D1568" s="92" t="s">
        <v>94</v>
      </c>
      <c r="E1568" s="92" t="s">
        <v>118</v>
      </c>
      <c r="F1568" s="92" t="s">
        <v>1553</v>
      </c>
      <c r="G1568" s="92" t="s">
        <v>59</v>
      </c>
      <c r="H1568" s="92" t="s">
        <v>60</v>
      </c>
      <c r="I1568" s="93">
        <v>1.1399988600011398E-2</v>
      </c>
    </row>
    <row r="1569" spans="1:9">
      <c r="A1569" s="92" t="s">
        <v>4926</v>
      </c>
      <c r="B1569" s="92" t="s">
        <v>4927</v>
      </c>
      <c r="C1569" s="92" t="s">
        <v>4928</v>
      </c>
      <c r="D1569" s="92" t="s">
        <v>71</v>
      </c>
      <c r="E1569" s="92" t="s">
        <v>84</v>
      </c>
      <c r="F1569" s="92" t="s">
        <v>85</v>
      </c>
      <c r="G1569" s="92" t="s">
        <v>341</v>
      </c>
      <c r="H1569" s="92" t="s">
        <v>181</v>
      </c>
      <c r="I1569" s="93">
        <v>1.1399988600011398E-2</v>
      </c>
    </row>
    <row r="1570" spans="1:9">
      <c r="A1570" s="92" t="s">
        <v>4929</v>
      </c>
      <c r="B1570" s="92" t="s">
        <v>4930</v>
      </c>
      <c r="C1570" s="92" t="s">
        <v>4931</v>
      </c>
      <c r="D1570" s="92" t="s">
        <v>94</v>
      </c>
      <c r="E1570" s="92" t="s">
        <v>133</v>
      </c>
      <c r="F1570" s="92" t="s">
        <v>134</v>
      </c>
      <c r="G1570" s="92" t="s">
        <v>59</v>
      </c>
      <c r="H1570" s="92" t="s">
        <v>60</v>
      </c>
      <c r="I1570" s="93">
        <v>1.1399988600011398E-2</v>
      </c>
    </row>
    <row r="1571" spans="1:9">
      <c r="A1571" s="92" t="s">
        <v>4932</v>
      </c>
      <c r="B1571" s="92" t="s">
        <v>4933</v>
      </c>
      <c r="C1571" s="92" t="s">
        <v>4934</v>
      </c>
      <c r="D1571" s="92" t="s">
        <v>105</v>
      </c>
      <c r="E1571" s="92" t="s">
        <v>297</v>
      </c>
      <c r="F1571" s="92" t="s">
        <v>298</v>
      </c>
      <c r="G1571" s="92" t="s">
        <v>378</v>
      </c>
      <c r="H1571" s="92" t="s">
        <v>205</v>
      </c>
      <c r="I1571" s="93">
        <v>1.1399988600011398E-2</v>
      </c>
    </row>
    <row r="1572" spans="1:9">
      <c r="A1572" s="92" t="s">
        <v>4935</v>
      </c>
      <c r="B1572" s="92" t="s">
        <v>4936</v>
      </c>
      <c r="C1572" s="92" t="s">
        <v>4937</v>
      </c>
      <c r="D1572" s="92" t="s">
        <v>71</v>
      </c>
      <c r="E1572" s="92" t="s">
        <v>98</v>
      </c>
      <c r="F1572" s="92" t="s">
        <v>99</v>
      </c>
      <c r="G1572" s="92" t="s">
        <v>394</v>
      </c>
      <c r="H1572" s="92" t="s">
        <v>219</v>
      </c>
      <c r="I1572" s="93">
        <v>1.1399988600011398E-2</v>
      </c>
    </row>
    <row r="1573" spans="1:9">
      <c r="A1573" s="92" t="s">
        <v>4938</v>
      </c>
      <c r="B1573" s="92" t="s">
        <v>4939</v>
      </c>
      <c r="C1573" s="92" t="s">
        <v>4940</v>
      </c>
      <c r="D1573" s="92" t="s">
        <v>100</v>
      </c>
      <c r="E1573" s="92" t="s">
        <v>100</v>
      </c>
      <c r="F1573" s="92" t="s">
        <v>170</v>
      </c>
      <c r="G1573" s="92" t="s">
        <v>424</v>
      </c>
      <c r="H1573" s="92" t="s">
        <v>242</v>
      </c>
      <c r="I1573" s="93">
        <v>1.1299988700011298E-2</v>
      </c>
    </row>
    <row r="1574" spans="1:9">
      <c r="A1574" s="92" t="s">
        <v>4941</v>
      </c>
      <c r="B1574" s="92" t="s">
        <v>4942</v>
      </c>
      <c r="C1574" s="92" t="s">
        <v>4943</v>
      </c>
      <c r="D1574" s="92" t="s">
        <v>80</v>
      </c>
      <c r="E1574" s="92" t="s">
        <v>80</v>
      </c>
      <c r="F1574" s="92" t="s">
        <v>104</v>
      </c>
      <c r="G1574" s="92" t="s">
        <v>390</v>
      </c>
      <c r="H1574" s="92" t="s">
        <v>143</v>
      </c>
      <c r="I1574" s="93">
        <v>1.1299988700011298E-2</v>
      </c>
    </row>
    <row r="1575" spans="1:9">
      <c r="A1575" s="92" t="s">
        <v>4944</v>
      </c>
      <c r="B1575" s="92" t="s">
        <v>4945</v>
      </c>
      <c r="C1575" s="92" t="s">
        <v>4946</v>
      </c>
      <c r="D1575" s="92" t="s">
        <v>56</v>
      </c>
      <c r="E1575" s="92" t="s">
        <v>57</v>
      </c>
      <c r="F1575" s="92" t="s">
        <v>58</v>
      </c>
      <c r="G1575" s="92" t="s">
        <v>329</v>
      </c>
      <c r="H1575" s="92" t="s">
        <v>166</v>
      </c>
      <c r="I1575" s="93">
        <v>1.1299988700011298E-2</v>
      </c>
    </row>
    <row r="1576" spans="1:9">
      <c r="A1576" s="92" t="s">
        <v>4947</v>
      </c>
      <c r="B1576" s="92" t="s">
        <v>4948</v>
      </c>
      <c r="C1576" s="92" t="s">
        <v>4949</v>
      </c>
      <c r="D1576" s="92" t="s">
        <v>105</v>
      </c>
      <c r="E1576" s="92" t="s">
        <v>297</v>
      </c>
      <c r="F1576" s="92" t="s">
        <v>298</v>
      </c>
      <c r="G1576" s="92" t="s">
        <v>59</v>
      </c>
      <c r="H1576" s="92" t="s">
        <v>60</v>
      </c>
      <c r="I1576" s="93">
        <v>1.1299988700011298E-2</v>
      </c>
    </row>
    <row r="1577" spans="1:9">
      <c r="A1577" s="92" t="s">
        <v>4950</v>
      </c>
      <c r="B1577" s="92" t="s">
        <v>4951</v>
      </c>
      <c r="C1577" s="92" t="s">
        <v>4952</v>
      </c>
      <c r="D1577" s="92" t="s">
        <v>94</v>
      </c>
      <c r="E1577" s="92" t="s">
        <v>615</v>
      </c>
      <c r="F1577" s="92" t="s">
        <v>1031</v>
      </c>
      <c r="G1577" s="92" t="s">
        <v>386</v>
      </c>
      <c r="H1577" s="92" t="s">
        <v>215</v>
      </c>
      <c r="I1577" s="93">
        <v>1.1299988700011298E-2</v>
      </c>
    </row>
    <row r="1578" spans="1:9">
      <c r="A1578" s="92" t="s">
        <v>4953</v>
      </c>
      <c r="B1578" s="92" t="s">
        <v>4954</v>
      </c>
      <c r="C1578" s="92" t="s">
        <v>4955</v>
      </c>
      <c r="D1578" s="92" t="s">
        <v>105</v>
      </c>
      <c r="E1578" s="92" t="s">
        <v>198</v>
      </c>
      <c r="F1578" s="92" t="s">
        <v>199</v>
      </c>
      <c r="G1578" s="92" t="s">
        <v>382</v>
      </c>
      <c r="H1578" s="92" t="s">
        <v>210</v>
      </c>
      <c r="I1578" s="93">
        <v>1.1199988800011199E-2</v>
      </c>
    </row>
    <row r="1579" spans="1:9">
      <c r="A1579" s="92" t="s">
        <v>4956</v>
      </c>
      <c r="B1579" s="92" t="s">
        <v>4957</v>
      </c>
      <c r="C1579" s="92" t="s">
        <v>4958</v>
      </c>
      <c r="D1579" s="92" t="s">
        <v>56</v>
      </c>
      <c r="E1579" s="92" t="s">
        <v>69</v>
      </c>
      <c r="F1579" s="92" t="s">
        <v>126</v>
      </c>
      <c r="G1579" s="92" t="s">
        <v>200</v>
      </c>
      <c r="H1579" s="92" t="s">
        <v>153</v>
      </c>
      <c r="I1579" s="93">
        <v>1.1199988800011199E-2</v>
      </c>
    </row>
    <row r="1580" spans="1:9">
      <c r="A1580" s="92" t="s">
        <v>4959</v>
      </c>
      <c r="B1580" s="92" t="s">
        <v>4960</v>
      </c>
      <c r="C1580" s="92" t="s">
        <v>4961</v>
      </c>
      <c r="D1580" s="92" t="s">
        <v>76</v>
      </c>
      <c r="E1580" s="92" t="s">
        <v>441</v>
      </c>
      <c r="F1580" s="92" t="s">
        <v>3917</v>
      </c>
      <c r="G1580" s="92" t="s">
        <v>274</v>
      </c>
      <c r="H1580" s="92" t="s">
        <v>143</v>
      </c>
      <c r="I1580" s="93">
        <v>1.1199988800011199E-2</v>
      </c>
    </row>
    <row r="1581" spans="1:9">
      <c r="A1581" s="92" t="s">
        <v>4962</v>
      </c>
      <c r="B1581" s="92" t="s">
        <v>4963</v>
      </c>
      <c r="C1581" s="92" t="s">
        <v>4964</v>
      </c>
      <c r="D1581" s="92" t="s">
        <v>105</v>
      </c>
      <c r="E1581" s="92" t="s">
        <v>232</v>
      </c>
      <c r="F1581" s="92" t="s">
        <v>233</v>
      </c>
      <c r="G1581" s="92" t="s">
        <v>171</v>
      </c>
      <c r="H1581" s="92" t="s">
        <v>138</v>
      </c>
      <c r="I1581" s="93">
        <v>1.1199988800011199E-2</v>
      </c>
    </row>
    <row r="1582" spans="1:9">
      <c r="A1582" s="92" t="s">
        <v>4965</v>
      </c>
      <c r="B1582" s="92" t="s">
        <v>4966</v>
      </c>
      <c r="C1582" s="92" t="s">
        <v>4967</v>
      </c>
      <c r="D1582" s="92" t="s">
        <v>105</v>
      </c>
      <c r="E1582" s="92" t="s">
        <v>557</v>
      </c>
      <c r="F1582" s="92" t="s">
        <v>1082</v>
      </c>
      <c r="G1582" s="92" t="s">
        <v>59</v>
      </c>
      <c r="H1582" s="92" t="s">
        <v>60</v>
      </c>
      <c r="I1582" s="93">
        <v>1.1199988800011199E-2</v>
      </c>
    </row>
    <row r="1583" spans="1:9">
      <c r="A1583" s="92" t="s">
        <v>4968</v>
      </c>
      <c r="B1583" s="92" t="s">
        <v>4969</v>
      </c>
      <c r="C1583" s="92" t="s">
        <v>4970</v>
      </c>
      <c r="D1583" s="92" t="s">
        <v>94</v>
      </c>
      <c r="E1583" s="92" t="s">
        <v>317</v>
      </c>
      <c r="F1583" s="92" t="s">
        <v>317</v>
      </c>
      <c r="G1583" s="92" t="s">
        <v>200</v>
      </c>
      <c r="H1583" s="92" t="s">
        <v>153</v>
      </c>
      <c r="I1583" s="93">
        <v>1.1199988800011199E-2</v>
      </c>
    </row>
    <row r="1584" spans="1:9">
      <c r="A1584" s="92" t="s">
        <v>4971</v>
      </c>
      <c r="B1584" s="92" t="s">
        <v>4972</v>
      </c>
      <c r="C1584" s="92" t="s">
        <v>4973</v>
      </c>
      <c r="D1584" s="92" t="s">
        <v>105</v>
      </c>
      <c r="E1584" s="92" t="s">
        <v>297</v>
      </c>
      <c r="F1584" s="92" t="s">
        <v>298</v>
      </c>
      <c r="G1584" s="92" t="s">
        <v>200</v>
      </c>
      <c r="H1584" s="92" t="s">
        <v>153</v>
      </c>
      <c r="I1584" s="93">
        <v>1.1099988900011099E-2</v>
      </c>
    </row>
    <row r="1585" spans="1:9">
      <c r="A1585" s="92" t="s">
        <v>4974</v>
      </c>
      <c r="B1585" s="92" t="s">
        <v>4975</v>
      </c>
      <c r="C1585" s="92" t="s">
        <v>4976</v>
      </c>
      <c r="D1585" s="92" t="s">
        <v>64</v>
      </c>
      <c r="E1585" s="92" t="s">
        <v>64</v>
      </c>
      <c r="F1585" s="92" t="s">
        <v>65</v>
      </c>
      <c r="G1585" s="92" t="s">
        <v>282</v>
      </c>
      <c r="H1585" s="92" t="s">
        <v>158</v>
      </c>
      <c r="I1585" s="93">
        <v>1.1099988900011099E-2</v>
      </c>
    </row>
    <row r="1586" spans="1:9">
      <c r="A1586" s="92" t="s">
        <v>4977</v>
      </c>
      <c r="B1586" s="92" t="s">
        <v>4978</v>
      </c>
      <c r="C1586" s="92" t="s">
        <v>4979</v>
      </c>
      <c r="D1586" s="92" t="s">
        <v>76</v>
      </c>
      <c r="E1586" s="92" t="s">
        <v>92</v>
      </c>
      <c r="F1586" s="92" t="s">
        <v>1009</v>
      </c>
      <c r="G1586" s="92" t="s">
        <v>185</v>
      </c>
      <c r="H1586" s="92" t="s">
        <v>148</v>
      </c>
      <c r="I1586" s="93">
        <v>1.0999989000010998E-2</v>
      </c>
    </row>
    <row r="1587" spans="1:9">
      <c r="A1587" s="92" t="s">
        <v>4980</v>
      </c>
      <c r="B1587" s="92" t="s">
        <v>4981</v>
      </c>
      <c r="C1587" s="92" t="s">
        <v>4982</v>
      </c>
      <c r="D1587" s="92" t="s">
        <v>105</v>
      </c>
      <c r="E1587" s="92" t="s">
        <v>198</v>
      </c>
      <c r="F1587" s="92" t="s">
        <v>1050</v>
      </c>
      <c r="G1587" s="92" t="s">
        <v>59</v>
      </c>
      <c r="H1587" s="92" t="s">
        <v>60</v>
      </c>
      <c r="I1587" s="93">
        <v>1.0999989000010998E-2</v>
      </c>
    </row>
    <row r="1588" spans="1:9">
      <c r="A1588" s="92" t="s">
        <v>4983</v>
      </c>
      <c r="B1588" s="92" t="s">
        <v>4984</v>
      </c>
      <c r="C1588" s="92" t="s">
        <v>4985</v>
      </c>
      <c r="D1588" s="92" t="s">
        <v>111</v>
      </c>
      <c r="E1588" s="92" t="s">
        <v>111</v>
      </c>
      <c r="F1588" s="92" t="s">
        <v>571</v>
      </c>
      <c r="G1588" s="92" t="s">
        <v>200</v>
      </c>
      <c r="H1588" s="92" t="s">
        <v>153</v>
      </c>
      <c r="I1588" s="93">
        <v>1.0999989000010998E-2</v>
      </c>
    </row>
    <row r="1589" spans="1:9">
      <c r="A1589" s="92" t="s">
        <v>4986</v>
      </c>
      <c r="B1589" s="92" t="s">
        <v>4987</v>
      </c>
      <c r="C1589" s="92" t="s">
        <v>4988</v>
      </c>
      <c r="D1589" s="92" t="s">
        <v>100</v>
      </c>
      <c r="E1589" s="92" t="s">
        <v>100</v>
      </c>
      <c r="F1589" s="92" t="s">
        <v>287</v>
      </c>
      <c r="G1589" s="92" t="s">
        <v>200</v>
      </c>
      <c r="H1589" s="92" t="s">
        <v>153</v>
      </c>
      <c r="I1589" s="93">
        <v>1.0999989000010998E-2</v>
      </c>
    </row>
    <row r="1590" spans="1:9">
      <c r="A1590" s="92" t="s">
        <v>4989</v>
      </c>
      <c r="B1590" s="92" t="s">
        <v>4990</v>
      </c>
      <c r="C1590" s="92" t="s">
        <v>4991</v>
      </c>
      <c r="D1590" s="92" t="s">
        <v>94</v>
      </c>
      <c r="E1590" s="92" t="s">
        <v>615</v>
      </c>
      <c r="F1590" s="92" t="s">
        <v>1031</v>
      </c>
      <c r="G1590" s="92" t="s">
        <v>374</v>
      </c>
      <c r="H1590" s="92" t="s">
        <v>172</v>
      </c>
      <c r="I1590" s="93">
        <v>1.0999989000010998E-2</v>
      </c>
    </row>
    <row r="1591" spans="1:9">
      <c r="A1591" s="92" t="s">
        <v>4992</v>
      </c>
      <c r="B1591" s="92" t="s">
        <v>4993</v>
      </c>
      <c r="C1591" s="92" t="s">
        <v>4994</v>
      </c>
      <c r="D1591" s="92" t="s">
        <v>105</v>
      </c>
      <c r="E1591" s="92" t="s">
        <v>198</v>
      </c>
      <c r="F1591" s="92" t="s">
        <v>199</v>
      </c>
      <c r="G1591" s="92" t="s">
        <v>274</v>
      </c>
      <c r="H1591" s="92" t="s">
        <v>143</v>
      </c>
      <c r="I1591" s="93">
        <v>1.0899989100010898E-2</v>
      </c>
    </row>
    <row r="1592" spans="1:9">
      <c r="A1592" s="92" t="s">
        <v>4995</v>
      </c>
      <c r="B1592" s="92" t="s">
        <v>4996</v>
      </c>
      <c r="C1592" s="92" t="s">
        <v>4997</v>
      </c>
      <c r="D1592" s="92" t="s">
        <v>105</v>
      </c>
      <c r="E1592" s="92" t="s">
        <v>232</v>
      </c>
      <c r="F1592" s="92" t="s">
        <v>3649</v>
      </c>
      <c r="G1592" s="92" t="s">
        <v>200</v>
      </c>
      <c r="H1592" s="92" t="s">
        <v>153</v>
      </c>
      <c r="I1592" s="93">
        <v>1.0899989100010898E-2</v>
      </c>
    </row>
    <row r="1593" spans="1:9">
      <c r="A1593" s="92" t="s">
        <v>4998</v>
      </c>
      <c r="B1593" s="92" t="s">
        <v>4999</v>
      </c>
      <c r="C1593" s="92" t="s">
        <v>5000</v>
      </c>
      <c r="D1593" s="92" t="s">
        <v>94</v>
      </c>
      <c r="E1593" s="92" t="s">
        <v>615</v>
      </c>
      <c r="F1593" s="92" t="s">
        <v>616</v>
      </c>
      <c r="G1593" s="92" t="s">
        <v>386</v>
      </c>
      <c r="H1593" s="92" t="s">
        <v>215</v>
      </c>
      <c r="I1593" s="93">
        <v>1.0899989100010898E-2</v>
      </c>
    </row>
    <row r="1594" spans="1:9">
      <c r="A1594" s="92" t="s">
        <v>5001</v>
      </c>
      <c r="B1594" s="92" t="s">
        <v>5002</v>
      </c>
      <c r="C1594" s="92" t="s">
        <v>5003</v>
      </c>
      <c r="D1594" s="92" t="s">
        <v>111</v>
      </c>
      <c r="E1594" s="92" t="s">
        <v>111</v>
      </c>
      <c r="F1594" s="92" t="s">
        <v>571</v>
      </c>
      <c r="G1594" s="92" t="s">
        <v>341</v>
      </c>
      <c r="H1594" s="92" t="s">
        <v>181</v>
      </c>
      <c r="I1594" s="93">
        <v>1.0899989100010898E-2</v>
      </c>
    </row>
    <row r="1595" spans="1:9">
      <c r="A1595" s="92" t="s">
        <v>5004</v>
      </c>
      <c r="B1595" s="92" t="s">
        <v>5005</v>
      </c>
      <c r="C1595" s="92" t="s">
        <v>5006</v>
      </c>
      <c r="D1595" s="92" t="s">
        <v>64</v>
      </c>
      <c r="E1595" s="92" t="s">
        <v>64</v>
      </c>
      <c r="F1595" s="92" t="s">
        <v>223</v>
      </c>
      <c r="G1595" s="92" t="s">
        <v>350</v>
      </c>
      <c r="H1595" s="92" t="s">
        <v>143</v>
      </c>
      <c r="I1595" s="93">
        <v>1.0899989100010898E-2</v>
      </c>
    </row>
    <row r="1596" spans="1:9">
      <c r="A1596" s="92" t="s">
        <v>5007</v>
      </c>
      <c r="B1596" s="92" t="s">
        <v>5008</v>
      </c>
      <c r="C1596" s="92" t="s">
        <v>5009</v>
      </c>
      <c r="D1596" s="92" t="s">
        <v>64</v>
      </c>
      <c r="E1596" s="92" t="s">
        <v>64</v>
      </c>
      <c r="F1596" s="92" t="s">
        <v>65</v>
      </c>
      <c r="G1596" s="92" t="s">
        <v>420</v>
      </c>
      <c r="H1596" s="92" t="s">
        <v>238</v>
      </c>
      <c r="I1596" s="93">
        <v>1.0899989100010898E-2</v>
      </c>
    </row>
    <row r="1597" spans="1:9">
      <c r="A1597" s="92" t="s">
        <v>5010</v>
      </c>
      <c r="B1597" s="92" t="s">
        <v>5011</v>
      </c>
      <c r="C1597" s="92" t="s">
        <v>5012</v>
      </c>
      <c r="D1597" s="92" t="s">
        <v>100</v>
      </c>
      <c r="E1597" s="92" t="s">
        <v>100</v>
      </c>
      <c r="F1597" s="92" t="s">
        <v>170</v>
      </c>
      <c r="G1597" s="92" t="s">
        <v>341</v>
      </c>
      <c r="H1597" s="92" t="s">
        <v>181</v>
      </c>
      <c r="I1597" s="93">
        <v>1.0899989100010898E-2</v>
      </c>
    </row>
    <row r="1598" spans="1:9">
      <c r="A1598" s="92" t="s">
        <v>5013</v>
      </c>
      <c r="B1598" s="92" t="s">
        <v>5014</v>
      </c>
      <c r="C1598" s="92" t="s">
        <v>5015</v>
      </c>
      <c r="D1598" s="92" t="s">
        <v>71</v>
      </c>
      <c r="E1598" s="92" t="s">
        <v>84</v>
      </c>
      <c r="F1598" s="92" t="s">
        <v>147</v>
      </c>
      <c r="G1598" s="92" t="s">
        <v>420</v>
      </c>
      <c r="H1598" s="92" t="s">
        <v>238</v>
      </c>
      <c r="I1598" s="93">
        <v>1.0799989200010799E-2</v>
      </c>
    </row>
    <row r="1599" spans="1:9">
      <c r="A1599" s="92" t="s">
        <v>5016</v>
      </c>
      <c r="B1599" s="92" t="s">
        <v>5017</v>
      </c>
      <c r="C1599" s="92" t="s">
        <v>5018</v>
      </c>
      <c r="D1599" s="92" t="s">
        <v>76</v>
      </c>
      <c r="E1599" s="92" t="s">
        <v>1463</v>
      </c>
      <c r="F1599" s="92" t="s">
        <v>1464</v>
      </c>
      <c r="G1599" s="92" t="s">
        <v>59</v>
      </c>
      <c r="H1599" s="92" t="s">
        <v>60</v>
      </c>
      <c r="I1599" s="93">
        <v>1.0799989200010799E-2</v>
      </c>
    </row>
    <row r="1600" spans="1:9">
      <c r="A1600" s="92" t="s">
        <v>5019</v>
      </c>
      <c r="B1600" s="92" t="s">
        <v>5020</v>
      </c>
      <c r="C1600" s="92" t="s">
        <v>5021</v>
      </c>
      <c r="D1600" s="92" t="s">
        <v>94</v>
      </c>
      <c r="E1600" s="92" t="s">
        <v>118</v>
      </c>
      <c r="F1600" s="92" t="s">
        <v>119</v>
      </c>
      <c r="G1600" s="92" t="s">
        <v>394</v>
      </c>
      <c r="H1600" s="92" t="s">
        <v>219</v>
      </c>
      <c r="I1600" s="93">
        <v>1.0799989200010799E-2</v>
      </c>
    </row>
    <row r="1601" spans="1:9">
      <c r="A1601" s="92" t="s">
        <v>5022</v>
      </c>
      <c r="B1601" s="92" t="s">
        <v>5023</v>
      </c>
      <c r="C1601" s="92" t="s">
        <v>5024</v>
      </c>
      <c r="D1601" s="92" t="s">
        <v>64</v>
      </c>
      <c r="E1601" s="92" t="s">
        <v>64</v>
      </c>
      <c r="F1601" s="92" t="s">
        <v>65</v>
      </c>
      <c r="G1601" s="92" t="s">
        <v>412</v>
      </c>
      <c r="H1601" s="92" t="s">
        <v>234</v>
      </c>
      <c r="I1601" s="93">
        <v>1.0799989200010799E-2</v>
      </c>
    </row>
    <row r="1602" spans="1:9">
      <c r="A1602" s="92" t="s">
        <v>5025</v>
      </c>
      <c r="B1602" s="92" t="s">
        <v>5026</v>
      </c>
      <c r="C1602" s="92" t="s">
        <v>5027</v>
      </c>
      <c r="D1602" s="92" t="s">
        <v>94</v>
      </c>
      <c r="E1602" s="92" t="s">
        <v>118</v>
      </c>
      <c r="F1602" s="92" t="s">
        <v>119</v>
      </c>
      <c r="G1602" s="92" t="s">
        <v>171</v>
      </c>
      <c r="H1602" s="92" t="s">
        <v>138</v>
      </c>
      <c r="I1602" s="93">
        <v>1.0799989200010799E-2</v>
      </c>
    </row>
    <row r="1603" spans="1:9">
      <c r="A1603" s="92" t="s">
        <v>5028</v>
      </c>
      <c r="B1603" s="92" t="s">
        <v>5029</v>
      </c>
      <c r="C1603" s="92" t="s">
        <v>5030</v>
      </c>
      <c r="D1603" s="92" t="s">
        <v>76</v>
      </c>
      <c r="E1603" s="92" t="s">
        <v>92</v>
      </c>
      <c r="F1603" s="92" t="s">
        <v>306</v>
      </c>
      <c r="G1603" s="92" t="s">
        <v>185</v>
      </c>
      <c r="H1603" s="92" t="s">
        <v>148</v>
      </c>
      <c r="I1603" s="93">
        <v>1.0799989200010799E-2</v>
      </c>
    </row>
    <row r="1604" spans="1:9">
      <c r="A1604" s="92" t="s">
        <v>5031</v>
      </c>
      <c r="B1604" s="92" t="s">
        <v>5032</v>
      </c>
      <c r="C1604" s="92" t="s">
        <v>5033</v>
      </c>
      <c r="D1604" s="92" t="s">
        <v>105</v>
      </c>
      <c r="E1604" s="92" t="s">
        <v>232</v>
      </c>
      <c r="F1604" s="92" t="s">
        <v>233</v>
      </c>
      <c r="G1604" s="92" t="s">
        <v>374</v>
      </c>
      <c r="H1604" s="92" t="s">
        <v>172</v>
      </c>
      <c r="I1604" s="93">
        <v>1.0799989200010799E-2</v>
      </c>
    </row>
    <row r="1605" spans="1:9">
      <c r="A1605" s="92" t="s">
        <v>5034</v>
      </c>
      <c r="B1605" s="92" t="s">
        <v>5035</v>
      </c>
      <c r="C1605" s="92" t="s">
        <v>5036</v>
      </c>
      <c r="D1605" s="92" t="s">
        <v>105</v>
      </c>
      <c r="E1605" s="92" t="s">
        <v>297</v>
      </c>
      <c r="F1605" s="92" t="s">
        <v>298</v>
      </c>
      <c r="G1605" s="92" t="s">
        <v>333</v>
      </c>
      <c r="H1605" s="92" t="s">
        <v>172</v>
      </c>
      <c r="I1605" s="93">
        <v>1.0799989200010799E-2</v>
      </c>
    </row>
    <row r="1606" spans="1:9">
      <c r="A1606" s="92" t="s">
        <v>5037</v>
      </c>
      <c r="B1606" s="92" t="s">
        <v>5038</v>
      </c>
      <c r="C1606" s="92" t="s">
        <v>5039</v>
      </c>
      <c r="D1606" s="92" t="s">
        <v>76</v>
      </c>
      <c r="E1606" s="92" t="s">
        <v>92</v>
      </c>
      <c r="F1606" s="92" t="s">
        <v>1009</v>
      </c>
      <c r="G1606" s="92" t="s">
        <v>185</v>
      </c>
      <c r="H1606" s="92" t="s">
        <v>148</v>
      </c>
      <c r="I1606" s="93">
        <v>1.0799989200010799E-2</v>
      </c>
    </row>
    <row r="1607" spans="1:9">
      <c r="A1607" s="92" t="s">
        <v>5040</v>
      </c>
      <c r="B1607" s="92" t="s">
        <v>5041</v>
      </c>
      <c r="C1607" s="92" t="s">
        <v>5042</v>
      </c>
      <c r="D1607" s="92" t="s">
        <v>88</v>
      </c>
      <c r="E1607" s="92" t="s">
        <v>109</v>
      </c>
      <c r="F1607" s="92" t="s">
        <v>110</v>
      </c>
      <c r="G1607" s="92" t="s">
        <v>200</v>
      </c>
      <c r="H1607" s="92" t="s">
        <v>153</v>
      </c>
      <c r="I1607" s="93">
        <v>1.0799989200010799E-2</v>
      </c>
    </row>
    <row r="1608" spans="1:9">
      <c r="A1608" s="92" t="s">
        <v>5043</v>
      </c>
      <c r="B1608" s="92" t="s">
        <v>5044</v>
      </c>
      <c r="C1608" s="92" t="s">
        <v>5045</v>
      </c>
      <c r="D1608" s="92" t="s">
        <v>100</v>
      </c>
      <c r="E1608" s="92" t="s">
        <v>100</v>
      </c>
      <c r="F1608" s="92" t="s">
        <v>170</v>
      </c>
      <c r="G1608" s="92" t="s">
        <v>321</v>
      </c>
      <c r="H1608" s="92" t="s">
        <v>162</v>
      </c>
      <c r="I1608" s="93">
        <v>1.0799989200010799E-2</v>
      </c>
    </row>
    <row r="1609" spans="1:9">
      <c r="A1609" s="92" t="s">
        <v>5046</v>
      </c>
      <c r="B1609" s="92" t="s">
        <v>5047</v>
      </c>
      <c r="C1609" s="92" t="s">
        <v>5048</v>
      </c>
      <c r="D1609" s="92" t="s">
        <v>56</v>
      </c>
      <c r="E1609" s="92" t="s">
        <v>69</v>
      </c>
      <c r="F1609" s="92" t="s">
        <v>70</v>
      </c>
      <c r="G1609" s="92" t="s">
        <v>200</v>
      </c>
      <c r="H1609" s="92" t="s">
        <v>153</v>
      </c>
      <c r="I1609" s="93">
        <v>1.0799989200010799E-2</v>
      </c>
    </row>
    <row r="1610" spans="1:9">
      <c r="A1610" s="92" t="s">
        <v>5049</v>
      </c>
      <c r="B1610" s="92" t="s">
        <v>5050</v>
      </c>
      <c r="C1610" s="92" t="s">
        <v>5051</v>
      </c>
      <c r="D1610" s="92" t="s">
        <v>64</v>
      </c>
      <c r="E1610" s="92" t="s">
        <v>64</v>
      </c>
      <c r="F1610" s="92" t="s">
        <v>65</v>
      </c>
      <c r="G1610" s="92" t="s">
        <v>394</v>
      </c>
      <c r="H1610" s="92" t="s">
        <v>219</v>
      </c>
      <c r="I1610" s="93">
        <v>1.0699989300010699E-2</v>
      </c>
    </row>
    <row r="1611" spans="1:9">
      <c r="A1611" s="92" t="s">
        <v>5052</v>
      </c>
      <c r="B1611" s="92" t="s">
        <v>5053</v>
      </c>
      <c r="C1611" s="92" t="s">
        <v>5054</v>
      </c>
      <c r="D1611" s="92" t="s">
        <v>76</v>
      </c>
      <c r="E1611" s="92" t="s">
        <v>92</v>
      </c>
      <c r="F1611" s="92" t="s">
        <v>1009</v>
      </c>
      <c r="G1611" s="92" t="s">
        <v>120</v>
      </c>
      <c r="H1611" s="92" t="s">
        <v>121</v>
      </c>
      <c r="I1611" s="93">
        <v>1.0699989300010699E-2</v>
      </c>
    </row>
    <row r="1612" spans="1:9">
      <c r="A1612" s="92" t="s">
        <v>5055</v>
      </c>
      <c r="B1612" s="92" t="s">
        <v>5056</v>
      </c>
      <c r="C1612" s="92" t="s">
        <v>5057</v>
      </c>
      <c r="D1612" s="92" t="s">
        <v>56</v>
      </c>
      <c r="E1612" s="92" t="s">
        <v>57</v>
      </c>
      <c r="F1612" s="92" t="s">
        <v>498</v>
      </c>
      <c r="G1612" s="92" t="s">
        <v>200</v>
      </c>
      <c r="H1612" s="92" t="s">
        <v>153</v>
      </c>
      <c r="I1612" s="93">
        <v>1.0699989300010699E-2</v>
      </c>
    </row>
    <row r="1613" spans="1:9">
      <c r="A1613" s="92" t="s">
        <v>5058</v>
      </c>
      <c r="B1613" s="92" t="s">
        <v>5059</v>
      </c>
      <c r="C1613" s="92" t="s">
        <v>5060</v>
      </c>
      <c r="D1613" s="92" t="s">
        <v>94</v>
      </c>
      <c r="E1613" s="92" t="s">
        <v>118</v>
      </c>
      <c r="F1613" s="92" t="s">
        <v>119</v>
      </c>
      <c r="G1613" s="92" t="s">
        <v>329</v>
      </c>
      <c r="H1613" s="92" t="s">
        <v>166</v>
      </c>
      <c r="I1613" s="93">
        <v>1.0699989300010699E-2</v>
      </c>
    </row>
    <row r="1614" spans="1:9">
      <c r="A1614" s="92" t="s">
        <v>5061</v>
      </c>
      <c r="B1614" s="92" t="s">
        <v>5062</v>
      </c>
      <c r="C1614" s="92" t="s">
        <v>5063</v>
      </c>
      <c r="D1614" s="92" t="s">
        <v>94</v>
      </c>
      <c r="E1614" s="92" t="s">
        <v>133</v>
      </c>
      <c r="F1614" s="92" t="s">
        <v>134</v>
      </c>
      <c r="G1614" s="92" t="s">
        <v>382</v>
      </c>
      <c r="H1614" s="92" t="s">
        <v>210</v>
      </c>
      <c r="I1614" s="93">
        <v>1.0699989300010699E-2</v>
      </c>
    </row>
    <row r="1615" spans="1:9">
      <c r="A1615" s="92" t="s">
        <v>5064</v>
      </c>
      <c r="B1615" s="92" t="s">
        <v>5065</v>
      </c>
      <c r="C1615" s="92" t="s">
        <v>5066</v>
      </c>
      <c r="D1615" s="92" t="s">
        <v>80</v>
      </c>
      <c r="E1615" s="92" t="s">
        <v>80</v>
      </c>
      <c r="F1615" s="92" t="s">
        <v>157</v>
      </c>
      <c r="G1615" s="92" t="s">
        <v>59</v>
      </c>
      <c r="H1615" s="92" t="s">
        <v>60</v>
      </c>
      <c r="I1615" s="93">
        <v>1.0699989300010699E-2</v>
      </c>
    </row>
    <row r="1616" spans="1:9">
      <c r="A1616" s="92" t="s">
        <v>5067</v>
      </c>
      <c r="B1616" s="92" t="s">
        <v>5068</v>
      </c>
      <c r="C1616" s="92" t="s">
        <v>5069</v>
      </c>
      <c r="D1616" s="92" t="s">
        <v>88</v>
      </c>
      <c r="E1616" s="92" t="s">
        <v>406</v>
      </c>
      <c r="F1616" s="92" t="s">
        <v>407</v>
      </c>
      <c r="G1616" s="92" t="s">
        <v>59</v>
      </c>
      <c r="H1616" s="92" t="s">
        <v>60</v>
      </c>
      <c r="I1616" s="93">
        <v>1.0699989300010699E-2</v>
      </c>
    </row>
    <row r="1617" spans="1:9">
      <c r="A1617" s="92" t="s">
        <v>5070</v>
      </c>
      <c r="B1617" s="92" t="s">
        <v>5071</v>
      </c>
      <c r="C1617" s="92" t="s">
        <v>5072</v>
      </c>
      <c r="D1617" s="92" t="s">
        <v>105</v>
      </c>
      <c r="E1617" s="92" t="s">
        <v>198</v>
      </c>
      <c r="F1617" s="92" t="s">
        <v>199</v>
      </c>
      <c r="G1617" s="92" t="s">
        <v>180</v>
      </c>
      <c r="H1617" s="92" t="s">
        <v>143</v>
      </c>
      <c r="I1617" s="93">
        <v>1.0699989300010699E-2</v>
      </c>
    </row>
    <row r="1618" spans="1:9">
      <c r="A1618" s="92" t="s">
        <v>5073</v>
      </c>
      <c r="B1618" s="92" t="s">
        <v>5074</v>
      </c>
      <c r="C1618" s="92" t="s">
        <v>5075</v>
      </c>
      <c r="D1618" s="92" t="s">
        <v>94</v>
      </c>
      <c r="E1618" s="92" t="s">
        <v>133</v>
      </c>
      <c r="F1618" s="92" t="s">
        <v>467</v>
      </c>
      <c r="G1618" s="92" t="s">
        <v>185</v>
      </c>
      <c r="H1618" s="92" t="s">
        <v>148</v>
      </c>
      <c r="I1618" s="93">
        <v>1.0699989300010699E-2</v>
      </c>
    </row>
    <row r="1619" spans="1:9">
      <c r="A1619" s="92" t="s">
        <v>5076</v>
      </c>
      <c r="B1619" s="92" t="s">
        <v>5077</v>
      </c>
      <c r="C1619" s="92" t="s">
        <v>5078</v>
      </c>
      <c r="D1619" s="92" t="s">
        <v>76</v>
      </c>
      <c r="E1619" s="92" t="s">
        <v>92</v>
      </c>
      <c r="F1619" s="92" t="s">
        <v>306</v>
      </c>
      <c r="G1619" s="92" t="s">
        <v>200</v>
      </c>
      <c r="H1619" s="92" t="s">
        <v>153</v>
      </c>
      <c r="I1619" s="93">
        <v>1.0699989300010699E-2</v>
      </c>
    </row>
    <row r="1620" spans="1:9">
      <c r="A1620" s="92" t="s">
        <v>5079</v>
      </c>
      <c r="B1620" s="92" t="s">
        <v>5080</v>
      </c>
      <c r="C1620" s="92" t="s">
        <v>5081</v>
      </c>
      <c r="D1620" s="92" t="s">
        <v>71</v>
      </c>
      <c r="E1620" s="92" t="s">
        <v>209</v>
      </c>
      <c r="F1620" s="92" t="s">
        <v>209</v>
      </c>
      <c r="G1620" s="92" t="s">
        <v>329</v>
      </c>
      <c r="H1620" s="92" t="s">
        <v>166</v>
      </c>
      <c r="I1620" s="93">
        <v>1.0599989400010598E-2</v>
      </c>
    </row>
    <row r="1621" spans="1:9">
      <c r="A1621" s="92" t="s">
        <v>5082</v>
      </c>
      <c r="B1621" s="92" t="s">
        <v>5083</v>
      </c>
      <c r="C1621" s="92" t="s">
        <v>5084</v>
      </c>
      <c r="D1621" s="92" t="s">
        <v>76</v>
      </c>
      <c r="E1621" s="92" t="s">
        <v>1463</v>
      </c>
      <c r="F1621" s="92" t="s">
        <v>1464</v>
      </c>
      <c r="G1621" s="92" t="s">
        <v>366</v>
      </c>
      <c r="H1621" s="92" t="s">
        <v>194</v>
      </c>
      <c r="I1621" s="93">
        <v>1.0599989400010598E-2</v>
      </c>
    </row>
    <row r="1622" spans="1:9">
      <c r="A1622" s="92" t="s">
        <v>5085</v>
      </c>
      <c r="B1622" s="92" t="s">
        <v>5086</v>
      </c>
      <c r="C1622" s="92" t="s">
        <v>5087</v>
      </c>
      <c r="D1622" s="92" t="s">
        <v>105</v>
      </c>
      <c r="E1622" s="92" t="s">
        <v>557</v>
      </c>
      <c r="F1622" s="92" t="s">
        <v>1082</v>
      </c>
      <c r="G1622" s="92" t="s">
        <v>341</v>
      </c>
      <c r="H1622" s="92" t="s">
        <v>181</v>
      </c>
      <c r="I1622" s="93">
        <v>1.04999895000105E-2</v>
      </c>
    </row>
    <row r="1623" spans="1:9">
      <c r="A1623" s="92" t="s">
        <v>5088</v>
      </c>
      <c r="B1623" s="92" t="s">
        <v>5089</v>
      </c>
      <c r="C1623" s="92" t="s">
        <v>5090</v>
      </c>
      <c r="D1623" s="92" t="s">
        <v>111</v>
      </c>
      <c r="E1623" s="92" t="s">
        <v>111</v>
      </c>
      <c r="F1623" s="92" t="s">
        <v>2383</v>
      </c>
      <c r="G1623" s="92" t="s">
        <v>200</v>
      </c>
      <c r="H1623" s="92" t="s">
        <v>153</v>
      </c>
      <c r="I1623" s="93">
        <v>1.04999895000105E-2</v>
      </c>
    </row>
    <row r="1624" spans="1:9">
      <c r="A1624" s="92" t="s">
        <v>5091</v>
      </c>
      <c r="B1624" s="92" t="s">
        <v>5092</v>
      </c>
      <c r="C1624" s="92" t="s">
        <v>5093</v>
      </c>
      <c r="D1624" s="92" t="s">
        <v>94</v>
      </c>
      <c r="E1624" s="92" t="s">
        <v>118</v>
      </c>
      <c r="F1624" s="92" t="s">
        <v>119</v>
      </c>
      <c r="G1624" s="92" t="s">
        <v>428</v>
      </c>
      <c r="H1624" s="92" t="s">
        <v>246</v>
      </c>
      <c r="I1624" s="93">
        <v>1.04999895000105E-2</v>
      </c>
    </row>
    <row r="1625" spans="1:9">
      <c r="A1625" s="92" t="s">
        <v>5094</v>
      </c>
      <c r="B1625" s="92" t="s">
        <v>5095</v>
      </c>
      <c r="C1625" s="92" t="s">
        <v>5096</v>
      </c>
      <c r="D1625" s="92" t="s">
        <v>94</v>
      </c>
      <c r="E1625" s="92" t="s">
        <v>118</v>
      </c>
      <c r="F1625" s="92" t="s">
        <v>119</v>
      </c>
      <c r="G1625" s="92" t="s">
        <v>459</v>
      </c>
      <c r="H1625" s="92" t="s">
        <v>143</v>
      </c>
      <c r="I1625" s="93">
        <v>1.04999895000105E-2</v>
      </c>
    </row>
    <row r="1626" spans="1:9">
      <c r="A1626" s="92" t="s">
        <v>5097</v>
      </c>
      <c r="B1626" s="92" t="s">
        <v>5098</v>
      </c>
      <c r="C1626" s="92" t="s">
        <v>5099</v>
      </c>
      <c r="D1626" s="92" t="s">
        <v>71</v>
      </c>
      <c r="E1626" s="92" t="s">
        <v>84</v>
      </c>
      <c r="F1626" s="92" t="s">
        <v>85</v>
      </c>
      <c r="G1626" s="92" t="s">
        <v>200</v>
      </c>
      <c r="H1626" s="92" t="s">
        <v>153</v>
      </c>
      <c r="I1626" s="93">
        <v>1.04999895000105E-2</v>
      </c>
    </row>
    <row r="1627" spans="1:9">
      <c r="A1627" s="92" t="s">
        <v>5100</v>
      </c>
      <c r="B1627" s="92" t="s">
        <v>5101</v>
      </c>
      <c r="C1627" s="92" t="s">
        <v>5102</v>
      </c>
      <c r="D1627" s="92" t="s">
        <v>105</v>
      </c>
      <c r="E1627" s="92" t="s">
        <v>302</v>
      </c>
      <c r="F1627" s="92" t="s">
        <v>302</v>
      </c>
      <c r="G1627" s="92" t="s">
        <v>59</v>
      </c>
      <c r="H1627" s="92" t="s">
        <v>60</v>
      </c>
      <c r="I1627" s="93">
        <v>1.0399989600010397E-2</v>
      </c>
    </row>
    <row r="1628" spans="1:9">
      <c r="A1628" s="92" t="s">
        <v>5103</v>
      </c>
      <c r="B1628" s="92" t="s">
        <v>5104</v>
      </c>
      <c r="C1628" s="92" t="s">
        <v>5105</v>
      </c>
      <c r="D1628" s="92" t="s">
        <v>94</v>
      </c>
      <c r="E1628" s="92" t="s">
        <v>615</v>
      </c>
      <c r="F1628" s="92" t="s">
        <v>616</v>
      </c>
      <c r="G1628" s="92" t="s">
        <v>120</v>
      </c>
      <c r="H1628" s="92" t="s">
        <v>121</v>
      </c>
      <c r="I1628" s="93">
        <v>1.0399989600010397E-2</v>
      </c>
    </row>
    <row r="1629" spans="1:9">
      <c r="A1629" s="92" t="s">
        <v>5106</v>
      </c>
      <c r="B1629" s="92" t="s">
        <v>5107</v>
      </c>
      <c r="C1629" s="92" t="s">
        <v>5108</v>
      </c>
      <c r="D1629" s="92" t="s">
        <v>111</v>
      </c>
      <c r="E1629" s="92" t="s">
        <v>111</v>
      </c>
      <c r="F1629" s="92" t="s">
        <v>571</v>
      </c>
      <c r="G1629" s="92" t="s">
        <v>341</v>
      </c>
      <c r="H1629" s="92" t="s">
        <v>181</v>
      </c>
      <c r="I1629" s="93">
        <v>1.0399989600010397E-2</v>
      </c>
    </row>
    <row r="1630" spans="1:9">
      <c r="A1630" s="92" t="s">
        <v>5109</v>
      </c>
      <c r="B1630" s="92" t="s">
        <v>5110</v>
      </c>
      <c r="C1630" s="92" t="s">
        <v>5111</v>
      </c>
      <c r="D1630" s="92" t="s">
        <v>71</v>
      </c>
      <c r="E1630" s="92" t="s">
        <v>209</v>
      </c>
      <c r="F1630" s="92" t="s">
        <v>209</v>
      </c>
      <c r="G1630" s="92" t="s">
        <v>354</v>
      </c>
      <c r="H1630" s="92" t="s">
        <v>143</v>
      </c>
      <c r="I1630" s="93">
        <v>1.0399989600010397E-2</v>
      </c>
    </row>
    <row r="1631" spans="1:9">
      <c r="A1631" s="92" t="s">
        <v>5112</v>
      </c>
      <c r="B1631" s="92" t="s">
        <v>5113</v>
      </c>
      <c r="C1631" s="92" t="s">
        <v>5114</v>
      </c>
      <c r="D1631" s="92" t="s">
        <v>94</v>
      </c>
      <c r="E1631" s="92" t="s">
        <v>133</v>
      </c>
      <c r="F1631" s="92" t="s">
        <v>436</v>
      </c>
      <c r="G1631" s="92" t="s">
        <v>200</v>
      </c>
      <c r="H1631" s="92" t="s">
        <v>153</v>
      </c>
      <c r="I1631" s="93">
        <v>1.0399989600010397E-2</v>
      </c>
    </row>
    <row r="1632" spans="1:9">
      <c r="A1632" s="92" t="s">
        <v>5115</v>
      </c>
      <c r="B1632" s="92" t="s">
        <v>5116</v>
      </c>
      <c r="C1632" s="92" t="s">
        <v>5117</v>
      </c>
      <c r="D1632" s="92" t="s">
        <v>76</v>
      </c>
      <c r="E1632" s="92" t="s">
        <v>92</v>
      </c>
      <c r="F1632" s="92" t="s">
        <v>1009</v>
      </c>
      <c r="G1632" s="92" t="s">
        <v>274</v>
      </c>
      <c r="H1632" s="92" t="s">
        <v>143</v>
      </c>
      <c r="I1632" s="93">
        <v>1.0399989600010397E-2</v>
      </c>
    </row>
    <row r="1633" spans="1:9">
      <c r="A1633" s="92" t="s">
        <v>5118</v>
      </c>
      <c r="B1633" s="92" t="s">
        <v>5119</v>
      </c>
      <c r="C1633" s="92" t="s">
        <v>5120</v>
      </c>
      <c r="D1633" s="92" t="s">
        <v>94</v>
      </c>
      <c r="E1633" s="92" t="s">
        <v>118</v>
      </c>
      <c r="F1633" s="92" t="s">
        <v>119</v>
      </c>
      <c r="G1633" s="92" t="s">
        <v>200</v>
      </c>
      <c r="H1633" s="92" t="s">
        <v>153</v>
      </c>
      <c r="I1633" s="93">
        <v>1.0399989600010397E-2</v>
      </c>
    </row>
    <row r="1634" spans="1:9">
      <c r="A1634" s="92" t="s">
        <v>5121</v>
      </c>
      <c r="B1634" s="92" t="s">
        <v>5122</v>
      </c>
      <c r="C1634" s="92" t="s">
        <v>5123</v>
      </c>
      <c r="D1634" s="92" t="s">
        <v>94</v>
      </c>
      <c r="E1634" s="92" t="s">
        <v>133</v>
      </c>
      <c r="F1634" s="92" t="s">
        <v>134</v>
      </c>
      <c r="G1634" s="92" t="s">
        <v>378</v>
      </c>
      <c r="H1634" s="92" t="s">
        <v>205</v>
      </c>
      <c r="I1634" s="93">
        <v>1.0399989600010397E-2</v>
      </c>
    </row>
    <row r="1635" spans="1:9">
      <c r="A1635" s="92" t="s">
        <v>5124</v>
      </c>
      <c r="B1635" s="92" t="s">
        <v>5125</v>
      </c>
      <c r="C1635" s="92" t="s">
        <v>5126</v>
      </c>
      <c r="D1635" s="92" t="s">
        <v>105</v>
      </c>
      <c r="E1635" s="92" t="s">
        <v>297</v>
      </c>
      <c r="F1635" s="92" t="s">
        <v>675</v>
      </c>
      <c r="G1635" s="92" t="s">
        <v>59</v>
      </c>
      <c r="H1635" s="92" t="s">
        <v>60</v>
      </c>
      <c r="I1635" s="93">
        <v>1.0399989600010397E-2</v>
      </c>
    </row>
    <row r="1636" spans="1:9">
      <c r="A1636" s="92" t="s">
        <v>5127</v>
      </c>
      <c r="B1636" s="92" t="s">
        <v>5128</v>
      </c>
      <c r="C1636" s="92" t="s">
        <v>5129</v>
      </c>
      <c r="D1636" s="92" t="s">
        <v>100</v>
      </c>
      <c r="E1636" s="92" t="s">
        <v>100</v>
      </c>
      <c r="F1636" s="92" t="s">
        <v>170</v>
      </c>
      <c r="G1636" s="92" t="s">
        <v>382</v>
      </c>
      <c r="H1636" s="92" t="s">
        <v>210</v>
      </c>
      <c r="I1636" s="93">
        <v>1.0399989600010397E-2</v>
      </c>
    </row>
    <row r="1637" spans="1:9">
      <c r="A1637" s="92" t="s">
        <v>5130</v>
      </c>
      <c r="B1637" s="92" t="s">
        <v>5131</v>
      </c>
      <c r="C1637" s="92" t="s">
        <v>5132</v>
      </c>
      <c r="D1637" s="92" t="s">
        <v>80</v>
      </c>
      <c r="E1637" s="92" t="s">
        <v>80</v>
      </c>
      <c r="F1637" s="92" t="s">
        <v>104</v>
      </c>
      <c r="G1637" s="92" t="s">
        <v>337</v>
      </c>
      <c r="H1637" s="92" t="s">
        <v>176</v>
      </c>
      <c r="I1637" s="93">
        <v>1.0399989600010397E-2</v>
      </c>
    </row>
    <row r="1638" spans="1:9">
      <c r="A1638" s="92" t="s">
        <v>5133</v>
      </c>
      <c r="B1638" s="92" t="s">
        <v>5134</v>
      </c>
      <c r="C1638" s="92" t="s">
        <v>5135</v>
      </c>
      <c r="D1638" s="92" t="s">
        <v>94</v>
      </c>
      <c r="E1638" s="92" t="s">
        <v>133</v>
      </c>
      <c r="F1638" s="92" t="s">
        <v>467</v>
      </c>
      <c r="G1638" s="92" t="s">
        <v>120</v>
      </c>
      <c r="H1638" s="92" t="s">
        <v>121</v>
      </c>
      <c r="I1638" s="93">
        <v>1.0299989700010299E-2</v>
      </c>
    </row>
    <row r="1639" spans="1:9">
      <c r="A1639" s="92" t="s">
        <v>5136</v>
      </c>
      <c r="B1639" s="92" t="s">
        <v>5137</v>
      </c>
      <c r="C1639" s="92" t="s">
        <v>5138</v>
      </c>
      <c r="D1639" s="92" t="s">
        <v>71</v>
      </c>
      <c r="E1639" s="92" t="s">
        <v>98</v>
      </c>
      <c r="F1639" s="92" t="s">
        <v>882</v>
      </c>
      <c r="G1639" s="92" t="s">
        <v>185</v>
      </c>
      <c r="H1639" s="92" t="s">
        <v>148</v>
      </c>
      <c r="I1639" s="93">
        <v>1.0299989700010299E-2</v>
      </c>
    </row>
    <row r="1640" spans="1:9">
      <c r="A1640" s="92" t="s">
        <v>5139</v>
      </c>
      <c r="B1640" s="92" t="s">
        <v>5140</v>
      </c>
      <c r="C1640" s="92" t="s">
        <v>5141</v>
      </c>
      <c r="D1640" s="92" t="s">
        <v>71</v>
      </c>
      <c r="E1640" s="92" t="s">
        <v>209</v>
      </c>
      <c r="F1640" s="92" t="s">
        <v>209</v>
      </c>
      <c r="G1640" s="92" t="s">
        <v>420</v>
      </c>
      <c r="H1640" s="92" t="s">
        <v>238</v>
      </c>
      <c r="I1640" s="93">
        <v>1.0299989700010299E-2</v>
      </c>
    </row>
    <row r="1641" spans="1:9">
      <c r="A1641" s="92" t="s">
        <v>5142</v>
      </c>
      <c r="B1641" s="92" t="s">
        <v>5143</v>
      </c>
      <c r="C1641" s="92" t="s">
        <v>5144</v>
      </c>
      <c r="D1641" s="92" t="s">
        <v>64</v>
      </c>
      <c r="E1641" s="92" t="s">
        <v>64</v>
      </c>
      <c r="F1641" s="92" t="s">
        <v>65</v>
      </c>
      <c r="G1641" s="92" t="s">
        <v>185</v>
      </c>
      <c r="H1641" s="92" t="s">
        <v>148</v>
      </c>
      <c r="I1641" s="93">
        <v>1.0299989700010299E-2</v>
      </c>
    </row>
    <row r="1642" spans="1:9">
      <c r="A1642" s="92" t="s">
        <v>5145</v>
      </c>
      <c r="B1642" s="92" t="s">
        <v>5146</v>
      </c>
      <c r="C1642" s="92" t="s">
        <v>5147</v>
      </c>
      <c r="D1642" s="92" t="s">
        <v>80</v>
      </c>
      <c r="E1642" s="92" t="s">
        <v>80</v>
      </c>
      <c r="F1642" s="92" t="s">
        <v>104</v>
      </c>
      <c r="G1642" s="92" t="s">
        <v>463</v>
      </c>
      <c r="H1642" s="92" t="s">
        <v>266</v>
      </c>
      <c r="I1642" s="93">
        <v>1.0299989700010299E-2</v>
      </c>
    </row>
    <row r="1643" spans="1:9">
      <c r="A1643" s="92" t="s">
        <v>5148</v>
      </c>
      <c r="B1643" s="92" t="s">
        <v>5149</v>
      </c>
      <c r="C1643" s="92" t="s">
        <v>5150</v>
      </c>
      <c r="D1643" s="92" t="s">
        <v>76</v>
      </c>
      <c r="E1643" s="92" t="s">
        <v>92</v>
      </c>
      <c r="F1643" s="92" t="s">
        <v>1009</v>
      </c>
      <c r="G1643" s="92" t="s">
        <v>200</v>
      </c>
      <c r="H1643" s="92" t="s">
        <v>153</v>
      </c>
      <c r="I1643" s="93">
        <v>1.0299989700010299E-2</v>
      </c>
    </row>
    <row r="1644" spans="1:9">
      <c r="A1644" s="92" t="s">
        <v>5151</v>
      </c>
      <c r="B1644" s="92" t="s">
        <v>5152</v>
      </c>
      <c r="C1644" s="92" t="s">
        <v>5153</v>
      </c>
      <c r="D1644" s="92" t="s">
        <v>88</v>
      </c>
      <c r="E1644" s="92" t="s">
        <v>109</v>
      </c>
      <c r="F1644" s="92" t="s">
        <v>110</v>
      </c>
      <c r="G1644" s="92" t="s">
        <v>200</v>
      </c>
      <c r="H1644" s="92" t="s">
        <v>153</v>
      </c>
      <c r="I1644" s="93">
        <v>1.0299989700010299E-2</v>
      </c>
    </row>
    <row r="1645" spans="1:9">
      <c r="A1645" s="92" t="s">
        <v>5154</v>
      </c>
      <c r="B1645" s="92" t="s">
        <v>5155</v>
      </c>
      <c r="C1645" s="92" t="s">
        <v>5156</v>
      </c>
      <c r="D1645" s="92" t="s">
        <v>100</v>
      </c>
      <c r="E1645" s="92" t="s">
        <v>100</v>
      </c>
      <c r="F1645" s="92" t="s">
        <v>287</v>
      </c>
      <c r="G1645" s="92" t="s">
        <v>200</v>
      </c>
      <c r="H1645" s="92" t="s">
        <v>153</v>
      </c>
      <c r="I1645" s="93">
        <v>1.0299989700010299E-2</v>
      </c>
    </row>
    <row r="1646" spans="1:9">
      <c r="A1646" s="92" t="s">
        <v>5157</v>
      </c>
      <c r="B1646" s="92" t="s">
        <v>5158</v>
      </c>
      <c r="C1646" s="92" t="s">
        <v>5159</v>
      </c>
      <c r="D1646" s="92" t="s">
        <v>64</v>
      </c>
      <c r="E1646" s="92" t="s">
        <v>64</v>
      </c>
      <c r="F1646" s="92" t="s">
        <v>65</v>
      </c>
      <c r="G1646" s="92" t="s">
        <v>321</v>
      </c>
      <c r="H1646" s="92" t="s">
        <v>162</v>
      </c>
      <c r="I1646" s="93">
        <v>1.01999898000102E-2</v>
      </c>
    </row>
    <row r="1647" spans="1:9">
      <c r="A1647" s="92" t="s">
        <v>5160</v>
      </c>
      <c r="B1647" s="92" t="s">
        <v>5161</v>
      </c>
      <c r="C1647" s="92" t="s">
        <v>5162</v>
      </c>
      <c r="D1647" s="92" t="s">
        <v>94</v>
      </c>
      <c r="E1647" s="92" t="s">
        <v>615</v>
      </c>
      <c r="F1647" s="92" t="s">
        <v>616</v>
      </c>
      <c r="G1647" s="92" t="s">
        <v>386</v>
      </c>
      <c r="H1647" s="92" t="s">
        <v>215</v>
      </c>
      <c r="I1647" s="93">
        <v>1.01999898000102E-2</v>
      </c>
    </row>
    <row r="1648" spans="1:9">
      <c r="A1648" s="92" t="s">
        <v>5163</v>
      </c>
      <c r="B1648" s="92" t="s">
        <v>5164</v>
      </c>
      <c r="C1648" s="92" t="s">
        <v>5165</v>
      </c>
      <c r="D1648" s="92" t="s">
        <v>80</v>
      </c>
      <c r="E1648" s="92" t="s">
        <v>80</v>
      </c>
      <c r="F1648" s="92" t="s">
        <v>104</v>
      </c>
      <c r="G1648" s="92" t="s">
        <v>362</v>
      </c>
      <c r="H1648" s="92" t="s">
        <v>190</v>
      </c>
      <c r="I1648" s="93">
        <v>1.01999898000102E-2</v>
      </c>
    </row>
    <row r="1649" spans="1:9">
      <c r="A1649" s="92" t="s">
        <v>5166</v>
      </c>
      <c r="B1649" s="92" t="s">
        <v>5167</v>
      </c>
      <c r="C1649" s="92" t="s">
        <v>5168</v>
      </c>
      <c r="D1649" s="92" t="s">
        <v>88</v>
      </c>
      <c r="E1649" s="92" t="s">
        <v>109</v>
      </c>
      <c r="F1649" s="92" t="s">
        <v>1075</v>
      </c>
      <c r="G1649" s="92" t="s">
        <v>59</v>
      </c>
      <c r="H1649" s="92" t="s">
        <v>60</v>
      </c>
      <c r="I1649" s="93">
        <v>1.01999898000102E-2</v>
      </c>
    </row>
    <row r="1650" spans="1:9">
      <c r="A1650" s="92" t="s">
        <v>5169</v>
      </c>
      <c r="B1650" s="92" t="s">
        <v>5170</v>
      </c>
      <c r="C1650" s="92" t="s">
        <v>5171</v>
      </c>
      <c r="D1650" s="92" t="s">
        <v>111</v>
      </c>
      <c r="E1650" s="92" t="s">
        <v>111</v>
      </c>
      <c r="F1650" s="92" t="s">
        <v>1853</v>
      </c>
      <c r="G1650" s="92" t="s">
        <v>382</v>
      </c>
      <c r="H1650" s="92" t="s">
        <v>210</v>
      </c>
      <c r="I1650" s="93">
        <v>1.01999898000102E-2</v>
      </c>
    </row>
    <row r="1651" spans="1:9">
      <c r="A1651" s="92" t="s">
        <v>5172</v>
      </c>
      <c r="B1651" s="92" t="s">
        <v>5173</v>
      </c>
      <c r="C1651" s="92" t="s">
        <v>5174</v>
      </c>
      <c r="D1651" s="92" t="s">
        <v>105</v>
      </c>
      <c r="E1651" s="92" t="s">
        <v>557</v>
      </c>
      <c r="F1651" s="92" t="s">
        <v>558</v>
      </c>
      <c r="G1651" s="92" t="s">
        <v>282</v>
      </c>
      <c r="H1651" s="92" t="s">
        <v>158</v>
      </c>
      <c r="I1651" s="93">
        <v>1.01999898000102E-2</v>
      </c>
    </row>
    <row r="1652" spans="1:9">
      <c r="A1652" s="92" t="s">
        <v>5175</v>
      </c>
      <c r="B1652" s="92" t="s">
        <v>5176</v>
      </c>
      <c r="C1652" s="92" t="s">
        <v>5177</v>
      </c>
      <c r="D1652" s="92" t="s">
        <v>56</v>
      </c>
      <c r="E1652" s="92" t="s">
        <v>57</v>
      </c>
      <c r="F1652" s="92" t="s">
        <v>767</v>
      </c>
      <c r="G1652" s="92" t="s">
        <v>200</v>
      </c>
      <c r="H1652" s="92" t="s">
        <v>153</v>
      </c>
      <c r="I1652" s="93">
        <v>1.01999898000102E-2</v>
      </c>
    </row>
    <row r="1653" spans="1:9">
      <c r="A1653" s="92" t="s">
        <v>5178</v>
      </c>
      <c r="B1653" s="92" t="s">
        <v>5179</v>
      </c>
      <c r="C1653" s="92" t="s">
        <v>5180</v>
      </c>
      <c r="D1653" s="92" t="s">
        <v>71</v>
      </c>
      <c r="E1653" s="92" t="s">
        <v>98</v>
      </c>
      <c r="F1653" s="92" t="s">
        <v>99</v>
      </c>
      <c r="G1653" s="92" t="s">
        <v>358</v>
      </c>
      <c r="H1653" s="92" t="s">
        <v>186</v>
      </c>
      <c r="I1653" s="93">
        <v>1.01999898000102E-2</v>
      </c>
    </row>
    <row r="1654" spans="1:9">
      <c r="A1654" s="92" t="s">
        <v>5181</v>
      </c>
      <c r="B1654" s="92" t="s">
        <v>5182</v>
      </c>
      <c r="C1654" s="92" t="s">
        <v>5183</v>
      </c>
      <c r="D1654" s="92" t="s">
        <v>76</v>
      </c>
      <c r="E1654" s="92" t="s">
        <v>92</v>
      </c>
      <c r="F1654" s="92" t="s">
        <v>306</v>
      </c>
      <c r="G1654" s="92" t="s">
        <v>200</v>
      </c>
      <c r="H1654" s="92" t="s">
        <v>153</v>
      </c>
      <c r="I1654" s="93">
        <v>1.01999898000102E-2</v>
      </c>
    </row>
    <row r="1655" spans="1:9">
      <c r="A1655" s="92" t="s">
        <v>5184</v>
      </c>
      <c r="B1655" s="92" t="s">
        <v>5185</v>
      </c>
      <c r="C1655" s="92" t="s">
        <v>5186</v>
      </c>
      <c r="D1655" s="92" t="s">
        <v>71</v>
      </c>
      <c r="E1655" s="92" t="s">
        <v>84</v>
      </c>
      <c r="F1655" s="92" t="s">
        <v>85</v>
      </c>
      <c r="G1655" s="92" t="s">
        <v>200</v>
      </c>
      <c r="H1655" s="92" t="s">
        <v>153</v>
      </c>
      <c r="I1655" s="93">
        <v>1.01999898000102E-2</v>
      </c>
    </row>
    <row r="1656" spans="1:9">
      <c r="A1656" s="92" t="s">
        <v>5187</v>
      </c>
      <c r="B1656" s="92" t="s">
        <v>5188</v>
      </c>
      <c r="C1656" s="92" t="s">
        <v>5189</v>
      </c>
      <c r="D1656" s="92" t="s">
        <v>76</v>
      </c>
      <c r="E1656" s="92" t="s">
        <v>1463</v>
      </c>
      <c r="F1656" s="92" t="s">
        <v>1464</v>
      </c>
      <c r="G1656" s="92" t="s">
        <v>180</v>
      </c>
      <c r="H1656" s="92" t="s">
        <v>143</v>
      </c>
      <c r="I1656" s="93">
        <v>1.01999898000102E-2</v>
      </c>
    </row>
    <row r="1657" spans="1:9">
      <c r="A1657" s="92" t="s">
        <v>5190</v>
      </c>
      <c r="B1657" s="92" t="s">
        <v>5191</v>
      </c>
      <c r="C1657" s="92" t="s">
        <v>5192</v>
      </c>
      <c r="D1657" s="92" t="s">
        <v>88</v>
      </c>
      <c r="E1657" s="92" t="s">
        <v>109</v>
      </c>
      <c r="F1657" s="92" t="s">
        <v>110</v>
      </c>
      <c r="G1657" s="92" t="s">
        <v>200</v>
      </c>
      <c r="H1657" s="92" t="s">
        <v>153</v>
      </c>
      <c r="I1657" s="93">
        <v>1.01999898000102E-2</v>
      </c>
    </row>
    <row r="1658" spans="1:9">
      <c r="A1658" s="92" t="s">
        <v>5193</v>
      </c>
      <c r="B1658" s="92" t="s">
        <v>5194</v>
      </c>
      <c r="C1658" s="92" t="s">
        <v>5195</v>
      </c>
      <c r="D1658" s="92" t="s">
        <v>64</v>
      </c>
      <c r="E1658" s="92" t="s">
        <v>64</v>
      </c>
      <c r="F1658" s="92" t="s">
        <v>223</v>
      </c>
      <c r="G1658" s="92" t="s">
        <v>370</v>
      </c>
      <c r="H1658" s="92" t="s">
        <v>201</v>
      </c>
      <c r="I1658" s="93">
        <v>1.0099989900010098E-2</v>
      </c>
    </row>
    <row r="1659" spans="1:9">
      <c r="A1659" s="92" t="s">
        <v>5196</v>
      </c>
      <c r="B1659" s="92" t="s">
        <v>5197</v>
      </c>
      <c r="C1659" s="92" t="s">
        <v>5198</v>
      </c>
      <c r="D1659" s="92" t="s">
        <v>64</v>
      </c>
      <c r="E1659" s="92" t="s">
        <v>64</v>
      </c>
      <c r="F1659" s="92" t="s">
        <v>65</v>
      </c>
      <c r="G1659" s="92" t="s">
        <v>59</v>
      </c>
      <c r="H1659" s="92" t="s">
        <v>60</v>
      </c>
      <c r="I1659" s="93">
        <v>1.0099989900010098E-2</v>
      </c>
    </row>
    <row r="1660" spans="1:9">
      <c r="A1660" s="92" t="s">
        <v>5199</v>
      </c>
      <c r="B1660" s="92" t="s">
        <v>5200</v>
      </c>
      <c r="C1660" s="92" t="s">
        <v>5201</v>
      </c>
      <c r="D1660" s="92" t="s">
        <v>94</v>
      </c>
      <c r="E1660" s="92" t="s">
        <v>615</v>
      </c>
      <c r="F1660" s="92" t="s">
        <v>616</v>
      </c>
      <c r="G1660" s="92" t="s">
        <v>350</v>
      </c>
      <c r="H1660" s="92" t="s">
        <v>143</v>
      </c>
      <c r="I1660" s="93">
        <v>1.0099989900010098E-2</v>
      </c>
    </row>
    <row r="1661" spans="1:9">
      <c r="A1661" s="92" t="s">
        <v>5202</v>
      </c>
      <c r="B1661" s="92" t="s">
        <v>5203</v>
      </c>
      <c r="C1661" s="92" t="s">
        <v>5204</v>
      </c>
      <c r="D1661" s="92" t="s">
        <v>100</v>
      </c>
      <c r="E1661" s="92" t="s">
        <v>100</v>
      </c>
      <c r="F1661" s="92" t="s">
        <v>170</v>
      </c>
      <c r="G1661" s="92" t="s">
        <v>120</v>
      </c>
      <c r="H1661" s="92" t="s">
        <v>121</v>
      </c>
      <c r="I1661" s="93">
        <v>1.0099989900010098E-2</v>
      </c>
    </row>
    <row r="1662" spans="1:9">
      <c r="A1662" s="92" t="s">
        <v>5205</v>
      </c>
      <c r="B1662" s="92" t="s">
        <v>5206</v>
      </c>
      <c r="C1662" s="92" t="s">
        <v>5207</v>
      </c>
      <c r="D1662" s="92" t="s">
        <v>56</v>
      </c>
      <c r="E1662" s="92" t="s">
        <v>69</v>
      </c>
      <c r="F1662" s="92" t="s">
        <v>126</v>
      </c>
      <c r="G1662" s="92" t="s">
        <v>200</v>
      </c>
      <c r="H1662" s="92" t="s">
        <v>153</v>
      </c>
      <c r="I1662" s="93">
        <v>1.0099989900010098E-2</v>
      </c>
    </row>
    <row r="1663" spans="1:9">
      <c r="A1663" s="92" t="s">
        <v>5208</v>
      </c>
      <c r="B1663" s="92" t="s">
        <v>5209</v>
      </c>
      <c r="C1663" s="92" t="s">
        <v>5210</v>
      </c>
      <c r="D1663" s="92" t="s">
        <v>88</v>
      </c>
      <c r="E1663" s="92" t="s">
        <v>109</v>
      </c>
      <c r="F1663" s="92" t="s">
        <v>484</v>
      </c>
      <c r="G1663" s="92" t="s">
        <v>325</v>
      </c>
      <c r="H1663" s="92" t="s">
        <v>143</v>
      </c>
      <c r="I1663" s="93">
        <v>1.0099989900010098E-2</v>
      </c>
    </row>
    <row r="1664" spans="1:9">
      <c r="A1664" s="92" t="s">
        <v>5211</v>
      </c>
      <c r="B1664" s="92" t="s">
        <v>5212</v>
      </c>
      <c r="C1664" s="92" t="s">
        <v>5213</v>
      </c>
      <c r="D1664" s="92" t="s">
        <v>94</v>
      </c>
      <c r="E1664" s="92" t="s">
        <v>118</v>
      </c>
      <c r="F1664" s="92" t="s">
        <v>119</v>
      </c>
      <c r="G1664" s="92" t="s">
        <v>412</v>
      </c>
      <c r="H1664" s="92" t="s">
        <v>234</v>
      </c>
      <c r="I1664" s="93">
        <v>1.0099989900010098E-2</v>
      </c>
    </row>
    <row r="1665" spans="1:9">
      <c r="A1665" s="92" t="s">
        <v>5214</v>
      </c>
      <c r="B1665" s="92" t="s">
        <v>5215</v>
      </c>
      <c r="C1665" s="92" t="s">
        <v>5216</v>
      </c>
      <c r="D1665" s="92" t="s">
        <v>94</v>
      </c>
      <c r="E1665" s="92" t="s">
        <v>133</v>
      </c>
      <c r="F1665" s="92" t="s">
        <v>467</v>
      </c>
      <c r="G1665" s="92" t="s">
        <v>59</v>
      </c>
      <c r="H1665" s="92" t="s">
        <v>60</v>
      </c>
      <c r="I1665" s="93">
        <v>1.0099989900010098E-2</v>
      </c>
    </row>
    <row r="1666" spans="1:9">
      <c r="A1666" s="92" t="s">
        <v>5217</v>
      </c>
      <c r="B1666" s="92" t="s">
        <v>5218</v>
      </c>
      <c r="C1666" s="92" t="s">
        <v>5219</v>
      </c>
      <c r="D1666" s="92" t="s">
        <v>100</v>
      </c>
      <c r="E1666" s="92" t="s">
        <v>100</v>
      </c>
      <c r="F1666" s="92" t="s">
        <v>170</v>
      </c>
      <c r="G1666" s="92" t="s">
        <v>333</v>
      </c>
      <c r="H1666" s="92" t="s">
        <v>172</v>
      </c>
      <c r="I1666" s="93">
        <v>1.0099989900010098E-2</v>
      </c>
    </row>
    <row r="1667" spans="1:9">
      <c r="A1667" s="92" t="s">
        <v>5220</v>
      </c>
      <c r="B1667" s="92" t="s">
        <v>5221</v>
      </c>
      <c r="C1667" s="92" t="s">
        <v>5222</v>
      </c>
      <c r="D1667" s="92" t="s">
        <v>71</v>
      </c>
      <c r="E1667" s="92" t="s">
        <v>209</v>
      </c>
      <c r="F1667" s="92" t="s">
        <v>209</v>
      </c>
      <c r="G1667" s="92" t="s">
        <v>402</v>
      </c>
      <c r="H1667" s="92" t="s">
        <v>224</v>
      </c>
      <c r="I1667" s="93">
        <v>9.9999900000099992E-3</v>
      </c>
    </row>
    <row r="1668" spans="1:9">
      <c r="A1668" s="92" t="s">
        <v>5223</v>
      </c>
      <c r="B1668" s="92" t="s">
        <v>5224</v>
      </c>
      <c r="C1668" s="92" t="s">
        <v>5225</v>
      </c>
      <c r="D1668" s="92" t="s">
        <v>94</v>
      </c>
      <c r="E1668" s="92" t="s">
        <v>118</v>
      </c>
      <c r="F1668" s="92" t="s">
        <v>119</v>
      </c>
      <c r="G1668" s="92" t="s">
        <v>412</v>
      </c>
      <c r="H1668" s="92" t="s">
        <v>234</v>
      </c>
      <c r="I1668" s="93">
        <v>9.9999900000099992E-3</v>
      </c>
    </row>
    <row r="1669" spans="1:9">
      <c r="A1669" s="92" t="s">
        <v>5226</v>
      </c>
      <c r="B1669" s="92" t="s">
        <v>5227</v>
      </c>
      <c r="C1669" s="92" t="s">
        <v>5228</v>
      </c>
      <c r="D1669" s="92" t="s">
        <v>94</v>
      </c>
      <c r="E1669" s="92" t="s">
        <v>118</v>
      </c>
      <c r="F1669" s="92" t="s">
        <v>119</v>
      </c>
      <c r="G1669" s="92" t="s">
        <v>200</v>
      </c>
      <c r="H1669" s="92" t="s">
        <v>153</v>
      </c>
      <c r="I1669" s="93">
        <v>9.9999900000099992E-3</v>
      </c>
    </row>
    <row r="1670" spans="1:9">
      <c r="A1670" s="92" t="s">
        <v>5229</v>
      </c>
      <c r="B1670" s="92" t="s">
        <v>5230</v>
      </c>
      <c r="C1670" s="92" t="s">
        <v>5231</v>
      </c>
      <c r="D1670" s="92" t="s">
        <v>100</v>
      </c>
      <c r="E1670" s="92" t="s">
        <v>100</v>
      </c>
      <c r="F1670" s="92" t="s">
        <v>1417</v>
      </c>
      <c r="G1670" s="92" t="s">
        <v>394</v>
      </c>
      <c r="H1670" s="92" t="s">
        <v>219</v>
      </c>
      <c r="I1670" s="93">
        <v>9.9999900000099992E-3</v>
      </c>
    </row>
    <row r="1671" spans="1:9">
      <c r="A1671" s="92" t="s">
        <v>5232</v>
      </c>
      <c r="B1671" s="92" t="s">
        <v>5233</v>
      </c>
      <c r="C1671" s="92" t="s">
        <v>5234</v>
      </c>
      <c r="D1671" s="92" t="s">
        <v>100</v>
      </c>
      <c r="E1671" s="92" t="s">
        <v>100</v>
      </c>
      <c r="F1671" s="92" t="s">
        <v>170</v>
      </c>
      <c r="G1671" s="92" t="s">
        <v>120</v>
      </c>
      <c r="H1671" s="92" t="s">
        <v>121</v>
      </c>
      <c r="I1671" s="93">
        <v>9.9999900000099992E-3</v>
      </c>
    </row>
    <row r="1672" spans="1:9">
      <c r="A1672" s="92" t="s">
        <v>5235</v>
      </c>
      <c r="B1672" s="92" t="s">
        <v>5236</v>
      </c>
      <c r="C1672" s="92" t="s">
        <v>5237</v>
      </c>
      <c r="D1672" s="92" t="s">
        <v>80</v>
      </c>
      <c r="E1672" s="92" t="s">
        <v>80</v>
      </c>
      <c r="F1672" s="92" t="s">
        <v>157</v>
      </c>
      <c r="G1672" s="92" t="s">
        <v>468</v>
      </c>
      <c r="H1672" s="92" t="s">
        <v>270</v>
      </c>
      <c r="I1672" s="93">
        <v>9.9999900000099992E-3</v>
      </c>
    </row>
    <row r="1673" spans="1:9">
      <c r="A1673" s="92" t="s">
        <v>5238</v>
      </c>
      <c r="B1673" s="92" t="s">
        <v>5239</v>
      </c>
      <c r="C1673" s="92" t="s">
        <v>5240</v>
      </c>
      <c r="D1673" s="92" t="s">
        <v>64</v>
      </c>
      <c r="E1673" s="92" t="s">
        <v>64</v>
      </c>
      <c r="F1673" s="92" t="s">
        <v>223</v>
      </c>
      <c r="G1673" s="92" t="s">
        <v>282</v>
      </c>
      <c r="H1673" s="92" t="s">
        <v>158</v>
      </c>
      <c r="I1673" s="93">
        <v>9.9999900000099992E-3</v>
      </c>
    </row>
    <row r="1674" spans="1:9">
      <c r="A1674" s="92" t="s">
        <v>5241</v>
      </c>
      <c r="B1674" s="92" t="s">
        <v>5242</v>
      </c>
      <c r="C1674" s="92" t="s">
        <v>5243</v>
      </c>
      <c r="D1674" s="92" t="s">
        <v>56</v>
      </c>
      <c r="E1674" s="92" t="s">
        <v>69</v>
      </c>
      <c r="F1674" s="92" t="s">
        <v>75</v>
      </c>
      <c r="G1674" s="92" t="s">
        <v>180</v>
      </c>
      <c r="H1674" s="92" t="s">
        <v>143</v>
      </c>
      <c r="I1674" s="93">
        <v>9.8999901000098988E-3</v>
      </c>
    </row>
    <row r="1675" spans="1:9">
      <c r="A1675" s="92" t="s">
        <v>5244</v>
      </c>
      <c r="B1675" s="92" t="s">
        <v>5245</v>
      </c>
      <c r="C1675" s="92" t="s">
        <v>5246</v>
      </c>
      <c r="D1675" s="92" t="s">
        <v>71</v>
      </c>
      <c r="E1675" s="92" t="s">
        <v>209</v>
      </c>
      <c r="F1675" s="92" t="s">
        <v>209</v>
      </c>
      <c r="G1675" s="92" t="s">
        <v>325</v>
      </c>
      <c r="H1675" s="92" t="s">
        <v>143</v>
      </c>
      <c r="I1675" s="93">
        <v>9.8999901000098988E-3</v>
      </c>
    </row>
    <row r="1676" spans="1:9">
      <c r="A1676" s="92" t="s">
        <v>5247</v>
      </c>
      <c r="B1676" s="92" t="s">
        <v>5248</v>
      </c>
      <c r="C1676" s="92" t="s">
        <v>5249</v>
      </c>
      <c r="D1676" s="92" t="s">
        <v>94</v>
      </c>
      <c r="E1676" s="92" t="s">
        <v>118</v>
      </c>
      <c r="F1676" s="92" t="s">
        <v>119</v>
      </c>
      <c r="G1676" s="92" t="s">
        <v>329</v>
      </c>
      <c r="H1676" s="92" t="s">
        <v>166</v>
      </c>
      <c r="I1676" s="93">
        <v>9.8999901000098988E-3</v>
      </c>
    </row>
    <row r="1677" spans="1:9">
      <c r="A1677" s="92" t="s">
        <v>5250</v>
      </c>
      <c r="B1677" s="92" t="s">
        <v>5251</v>
      </c>
      <c r="C1677" s="92" t="s">
        <v>5252</v>
      </c>
      <c r="D1677" s="92" t="s">
        <v>94</v>
      </c>
      <c r="E1677" s="92" t="s">
        <v>615</v>
      </c>
      <c r="F1677" s="92" t="s">
        <v>616</v>
      </c>
      <c r="G1677" s="92" t="s">
        <v>200</v>
      </c>
      <c r="H1677" s="92" t="s">
        <v>153</v>
      </c>
      <c r="I1677" s="93">
        <v>9.8999901000098988E-3</v>
      </c>
    </row>
    <row r="1678" spans="1:9">
      <c r="A1678" s="92" t="s">
        <v>5253</v>
      </c>
      <c r="B1678" s="92" t="s">
        <v>5254</v>
      </c>
      <c r="C1678" s="92" t="s">
        <v>5255</v>
      </c>
      <c r="D1678" s="92" t="s">
        <v>56</v>
      </c>
      <c r="E1678" s="92" t="s">
        <v>152</v>
      </c>
      <c r="F1678" s="92" t="s">
        <v>152</v>
      </c>
      <c r="G1678" s="92" t="s">
        <v>374</v>
      </c>
      <c r="H1678" s="92" t="s">
        <v>172</v>
      </c>
      <c r="I1678" s="93">
        <v>9.7999902000097984E-3</v>
      </c>
    </row>
    <row r="1679" spans="1:9">
      <c r="A1679" s="92" t="s">
        <v>5256</v>
      </c>
      <c r="B1679" s="92" t="s">
        <v>5257</v>
      </c>
      <c r="C1679" s="92" t="s">
        <v>5258</v>
      </c>
      <c r="D1679" s="92" t="s">
        <v>94</v>
      </c>
      <c r="E1679" s="92" t="s">
        <v>118</v>
      </c>
      <c r="F1679" s="92" t="s">
        <v>119</v>
      </c>
      <c r="G1679" s="92" t="s">
        <v>424</v>
      </c>
      <c r="H1679" s="92" t="s">
        <v>242</v>
      </c>
      <c r="I1679" s="93">
        <v>9.7999902000097984E-3</v>
      </c>
    </row>
    <row r="1680" spans="1:9">
      <c r="A1680" s="92" t="s">
        <v>5259</v>
      </c>
      <c r="B1680" s="92" t="s">
        <v>5260</v>
      </c>
      <c r="C1680" s="92" t="s">
        <v>5261</v>
      </c>
      <c r="D1680" s="92" t="s">
        <v>76</v>
      </c>
      <c r="E1680" s="92" t="s">
        <v>92</v>
      </c>
      <c r="F1680" s="92" t="s">
        <v>313</v>
      </c>
      <c r="G1680" s="92" t="s">
        <v>282</v>
      </c>
      <c r="H1680" s="92" t="s">
        <v>158</v>
      </c>
      <c r="I1680" s="93">
        <v>9.7999902000097984E-3</v>
      </c>
    </row>
    <row r="1681" spans="1:9">
      <c r="A1681" s="92" t="s">
        <v>5262</v>
      </c>
      <c r="B1681" s="92" t="s">
        <v>5263</v>
      </c>
      <c r="C1681" s="92" t="s">
        <v>5264</v>
      </c>
      <c r="D1681" s="92" t="s">
        <v>88</v>
      </c>
      <c r="E1681" s="92" t="s">
        <v>109</v>
      </c>
      <c r="F1681" s="92" t="s">
        <v>110</v>
      </c>
      <c r="G1681" s="92" t="s">
        <v>200</v>
      </c>
      <c r="H1681" s="92" t="s">
        <v>153</v>
      </c>
      <c r="I1681" s="93">
        <v>9.7999902000097984E-3</v>
      </c>
    </row>
    <row r="1682" spans="1:9">
      <c r="A1682" s="92" t="s">
        <v>5265</v>
      </c>
      <c r="B1682" s="92" t="s">
        <v>5266</v>
      </c>
      <c r="C1682" s="92" t="s">
        <v>5267</v>
      </c>
      <c r="D1682" s="92" t="s">
        <v>56</v>
      </c>
      <c r="E1682" s="92" t="s">
        <v>57</v>
      </c>
      <c r="F1682" s="92" t="s">
        <v>58</v>
      </c>
      <c r="G1682" s="92" t="s">
        <v>329</v>
      </c>
      <c r="H1682" s="92" t="s">
        <v>166</v>
      </c>
      <c r="I1682" s="93">
        <v>9.7999902000097984E-3</v>
      </c>
    </row>
    <row r="1683" spans="1:9">
      <c r="A1683" s="92" t="s">
        <v>5268</v>
      </c>
      <c r="B1683" s="92" t="s">
        <v>5269</v>
      </c>
      <c r="C1683" s="92" t="s">
        <v>5270</v>
      </c>
      <c r="D1683" s="92" t="s">
        <v>100</v>
      </c>
      <c r="E1683" s="92" t="s">
        <v>100</v>
      </c>
      <c r="F1683" s="92" t="s">
        <v>287</v>
      </c>
      <c r="G1683" s="92" t="s">
        <v>200</v>
      </c>
      <c r="H1683" s="92" t="s">
        <v>153</v>
      </c>
      <c r="I1683" s="93">
        <v>9.7999902000097984E-3</v>
      </c>
    </row>
    <row r="1684" spans="1:9">
      <c r="A1684" s="92" t="s">
        <v>5271</v>
      </c>
      <c r="B1684" s="92" t="s">
        <v>5272</v>
      </c>
      <c r="C1684" s="92" t="s">
        <v>5273</v>
      </c>
      <c r="D1684" s="92" t="s">
        <v>71</v>
      </c>
      <c r="E1684" s="92" t="s">
        <v>209</v>
      </c>
      <c r="F1684" s="92" t="s">
        <v>209</v>
      </c>
      <c r="G1684" s="92" t="s">
        <v>386</v>
      </c>
      <c r="H1684" s="92" t="s">
        <v>215</v>
      </c>
      <c r="I1684" s="93">
        <v>9.7999902000097984E-3</v>
      </c>
    </row>
    <row r="1685" spans="1:9">
      <c r="A1685" s="92" t="s">
        <v>5274</v>
      </c>
      <c r="B1685" s="92" t="s">
        <v>5275</v>
      </c>
      <c r="C1685" s="92" t="s">
        <v>5276</v>
      </c>
      <c r="D1685" s="92" t="s">
        <v>94</v>
      </c>
      <c r="E1685" s="92" t="s">
        <v>133</v>
      </c>
      <c r="F1685" s="92" t="s">
        <v>467</v>
      </c>
      <c r="G1685" s="92" t="s">
        <v>120</v>
      </c>
      <c r="H1685" s="92" t="s">
        <v>121</v>
      </c>
      <c r="I1685" s="93">
        <v>9.7999902000097984E-3</v>
      </c>
    </row>
    <row r="1686" spans="1:9">
      <c r="A1686" s="92" t="s">
        <v>5277</v>
      </c>
      <c r="B1686" s="92" t="s">
        <v>5278</v>
      </c>
      <c r="C1686" s="92" t="s">
        <v>5279</v>
      </c>
      <c r="D1686" s="92" t="s">
        <v>94</v>
      </c>
      <c r="E1686" s="92" t="s">
        <v>615</v>
      </c>
      <c r="F1686" s="92" t="s">
        <v>616</v>
      </c>
      <c r="G1686" s="92" t="s">
        <v>120</v>
      </c>
      <c r="H1686" s="92" t="s">
        <v>121</v>
      </c>
      <c r="I1686" s="93">
        <v>9.7999902000097984E-3</v>
      </c>
    </row>
    <row r="1687" spans="1:9">
      <c r="A1687" s="92" t="s">
        <v>5280</v>
      </c>
      <c r="B1687" s="92" t="s">
        <v>5281</v>
      </c>
      <c r="C1687" s="92" t="s">
        <v>5282</v>
      </c>
      <c r="D1687" s="92" t="s">
        <v>56</v>
      </c>
      <c r="E1687" s="92" t="s">
        <v>57</v>
      </c>
      <c r="F1687" s="92" t="s">
        <v>767</v>
      </c>
      <c r="G1687" s="92" t="s">
        <v>329</v>
      </c>
      <c r="H1687" s="92" t="s">
        <v>166</v>
      </c>
      <c r="I1687" s="93">
        <v>9.6999903000096997E-3</v>
      </c>
    </row>
    <row r="1688" spans="1:9">
      <c r="A1688" s="92" t="s">
        <v>5283</v>
      </c>
      <c r="B1688" s="92" t="s">
        <v>5284</v>
      </c>
      <c r="C1688" s="92" t="s">
        <v>5285</v>
      </c>
      <c r="D1688" s="92" t="s">
        <v>94</v>
      </c>
      <c r="E1688" s="92" t="s">
        <v>615</v>
      </c>
      <c r="F1688" s="92" t="s">
        <v>1031</v>
      </c>
      <c r="G1688" s="92" t="s">
        <v>374</v>
      </c>
      <c r="H1688" s="92" t="s">
        <v>172</v>
      </c>
      <c r="I1688" s="93">
        <v>9.6999903000096997E-3</v>
      </c>
    </row>
    <row r="1689" spans="1:9">
      <c r="A1689" s="92" t="s">
        <v>5286</v>
      </c>
      <c r="B1689" s="92" t="s">
        <v>5287</v>
      </c>
      <c r="C1689" s="92" t="s">
        <v>5288</v>
      </c>
      <c r="D1689" s="92" t="s">
        <v>100</v>
      </c>
      <c r="E1689" s="92" t="s">
        <v>100</v>
      </c>
      <c r="F1689" s="92" t="s">
        <v>1417</v>
      </c>
      <c r="G1689" s="92" t="s">
        <v>402</v>
      </c>
      <c r="H1689" s="92" t="s">
        <v>224</v>
      </c>
      <c r="I1689" s="93">
        <v>9.6999903000096997E-3</v>
      </c>
    </row>
    <row r="1690" spans="1:9">
      <c r="A1690" s="92" t="s">
        <v>5289</v>
      </c>
      <c r="B1690" s="92" t="s">
        <v>5290</v>
      </c>
      <c r="C1690" s="92" t="s">
        <v>5291</v>
      </c>
      <c r="D1690" s="92" t="s">
        <v>88</v>
      </c>
      <c r="E1690" s="92" t="s">
        <v>109</v>
      </c>
      <c r="F1690" s="92" t="s">
        <v>110</v>
      </c>
      <c r="G1690" s="92" t="s">
        <v>200</v>
      </c>
      <c r="H1690" s="92" t="s">
        <v>153</v>
      </c>
      <c r="I1690" s="93">
        <v>9.6999903000096997E-3</v>
      </c>
    </row>
    <row r="1691" spans="1:9">
      <c r="A1691" s="92" t="s">
        <v>5292</v>
      </c>
      <c r="B1691" s="92" t="s">
        <v>5293</v>
      </c>
      <c r="C1691" s="92" t="s">
        <v>5294</v>
      </c>
      <c r="D1691" s="92" t="s">
        <v>100</v>
      </c>
      <c r="E1691" s="92" t="s">
        <v>100</v>
      </c>
      <c r="F1691" s="92" t="s">
        <v>170</v>
      </c>
      <c r="G1691" s="92" t="s">
        <v>358</v>
      </c>
      <c r="H1691" s="92" t="s">
        <v>186</v>
      </c>
      <c r="I1691" s="93">
        <v>9.6999903000096997E-3</v>
      </c>
    </row>
    <row r="1692" spans="1:9">
      <c r="A1692" s="92" t="s">
        <v>5295</v>
      </c>
      <c r="B1692" s="92" t="s">
        <v>5296</v>
      </c>
      <c r="C1692" s="92" t="s">
        <v>5297</v>
      </c>
      <c r="D1692" s="92" t="s">
        <v>76</v>
      </c>
      <c r="E1692" s="92" t="s">
        <v>92</v>
      </c>
      <c r="F1692" s="92" t="s">
        <v>93</v>
      </c>
      <c r="G1692" s="92" t="s">
        <v>180</v>
      </c>
      <c r="H1692" s="92" t="s">
        <v>143</v>
      </c>
      <c r="I1692" s="93">
        <v>9.6999903000096997E-3</v>
      </c>
    </row>
    <row r="1693" spans="1:9">
      <c r="A1693" s="92" t="s">
        <v>5298</v>
      </c>
      <c r="B1693" s="92" t="s">
        <v>5299</v>
      </c>
      <c r="C1693" s="92" t="s">
        <v>5300</v>
      </c>
      <c r="D1693" s="92" t="s">
        <v>76</v>
      </c>
      <c r="E1693" s="92" t="s">
        <v>441</v>
      </c>
      <c r="F1693" s="92" t="s">
        <v>2648</v>
      </c>
      <c r="G1693" s="92" t="s">
        <v>180</v>
      </c>
      <c r="H1693" s="92" t="s">
        <v>143</v>
      </c>
      <c r="I1693" s="93">
        <v>9.5999904000095976E-3</v>
      </c>
    </row>
    <row r="1694" spans="1:9">
      <c r="A1694" s="92" t="s">
        <v>5301</v>
      </c>
      <c r="B1694" s="92" t="s">
        <v>5302</v>
      </c>
      <c r="C1694" s="92" t="s">
        <v>5303</v>
      </c>
      <c r="D1694" s="92" t="s">
        <v>100</v>
      </c>
      <c r="E1694" s="92" t="s">
        <v>100</v>
      </c>
      <c r="F1694" s="92" t="s">
        <v>170</v>
      </c>
      <c r="G1694" s="92" t="s">
        <v>378</v>
      </c>
      <c r="H1694" s="92" t="s">
        <v>205</v>
      </c>
      <c r="I1694" s="93">
        <v>9.5999904000095976E-3</v>
      </c>
    </row>
    <row r="1695" spans="1:9">
      <c r="A1695" s="92" t="s">
        <v>5304</v>
      </c>
      <c r="B1695" s="92" t="s">
        <v>5305</v>
      </c>
      <c r="C1695" s="92" t="s">
        <v>5306</v>
      </c>
      <c r="D1695" s="92" t="s">
        <v>111</v>
      </c>
      <c r="E1695" s="92" t="s">
        <v>111</v>
      </c>
      <c r="F1695" s="92" t="s">
        <v>571</v>
      </c>
      <c r="G1695" s="92" t="s">
        <v>374</v>
      </c>
      <c r="H1695" s="92" t="s">
        <v>172</v>
      </c>
      <c r="I1695" s="93">
        <v>9.5999904000095976E-3</v>
      </c>
    </row>
    <row r="1696" spans="1:9">
      <c r="A1696" s="92" t="s">
        <v>5307</v>
      </c>
      <c r="B1696" s="92" t="s">
        <v>5308</v>
      </c>
      <c r="C1696" s="92" t="s">
        <v>5309</v>
      </c>
      <c r="D1696" s="92" t="s">
        <v>94</v>
      </c>
      <c r="E1696" s="92" t="s">
        <v>133</v>
      </c>
      <c r="F1696" s="92" t="s">
        <v>134</v>
      </c>
      <c r="G1696" s="92" t="s">
        <v>382</v>
      </c>
      <c r="H1696" s="92" t="s">
        <v>210</v>
      </c>
      <c r="I1696" s="93">
        <v>9.5999904000095976E-3</v>
      </c>
    </row>
    <row r="1697" spans="1:9">
      <c r="A1697" s="92" t="s">
        <v>5310</v>
      </c>
      <c r="B1697" s="92" t="s">
        <v>5311</v>
      </c>
      <c r="C1697" s="92" t="s">
        <v>5312</v>
      </c>
      <c r="D1697" s="92" t="s">
        <v>71</v>
      </c>
      <c r="E1697" s="92" t="s">
        <v>84</v>
      </c>
      <c r="F1697" s="92" t="s">
        <v>85</v>
      </c>
      <c r="G1697" s="92" t="s">
        <v>86</v>
      </c>
      <c r="H1697" s="92" t="s">
        <v>87</v>
      </c>
      <c r="I1697" s="93">
        <v>9.5999904000095976E-3</v>
      </c>
    </row>
    <row r="1698" spans="1:9">
      <c r="A1698" s="92" t="s">
        <v>5313</v>
      </c>
      <c r="B1698" s="92" t="s">
        <v>5314</v>
      </c>
      <c r="C1698" s="92" t="s">
        <v>5315</v>
      </c>
      <c r="D1698" s="92" t="s">
        <v>105</v>
      </c>
      <c r="E1698" s="92" t="s">
        <v>557</v>
      </c>
      <c r="F1698" s="92" t="s">
        <v>1986</v>
      </c>
      <c r="G1698" s="92" t="s">
        <v>200</v>
      </c>
      <c r="H1698" s="92" t="s">
        <v>153</v>
      </c>
      <c r="I1698" s="93">
        <v>9.5999904000095976E-3</v>
      </c>
    </row>
    <row r="1699" spans="1:9">
      <c r="A1699" s="92" t="s">
        <v>5316</v>
      </c>
      <c r="B1699" s="92" t="s">
        <v>5317</v>
      </c>
      <c r="C1699" s="92" t="s">
        <v>5318</v>
      </c>
      <c r="D1699" s="92" t="s">
        <v>100</v>
      </c>
      <c r="E1699" s="92" t="s">
        <v>100</v>
      </c>
      <c r="F1699" s="92" t="s">
        <v>170</v>
      </c>
      <c r="G1699" s="92" t="s">
        <v>171</v>
      </c>
      <c r="H1699" s="92" t="s">
        <v>138</v>
      </c>
      <c r="I1699" s="93">
        <v>9.5999904000095976E-3</v>
      </c>
    </row>
    <row r="1700" spans="1:9">
      <c r="A1700" s="92" t="s">
        <v>5319</v>
      </c>
      <c r="B1700" s="92" t="s">
        <v>5320</v>
      </c>
      <c r="C1700" s="92" t="s">
        <v>5321</v>
      </c>
      <c r="D1700" s="92" t="s">
        <v>76</v>
      </c>
      <c r="E1700" s="92" t="s">
        <v>92</v>
      </c>
      <c r="F1700" s="92" t="s">
        <v>93</v>
      </c>
      <c r="G1700" s="92" t="s">
        <v>468</v>
      </c>
      <c r="H1700" s="92" t="s">
        <v>270</v>
      </c>
      <c r="I1700" s="93">
        <v>9.5999904000095976E-3</v>
      </c>
    </row>
    <row r="1701" spans="1:9">
      <c r="A1701" s="92" t="s">
        <v>5322</v>
      </c>
      <c r="B1701" s="92" t="s">
        <v>5323</v>
      </c>
      <c r="C1701" s="92" t="s">
        <v>5324</v>
      </c>
      <c r="D1701" s="92" t="s">
        <v>76</v>
      </c>
      <c r="E1701" s="92" t="s">
        <v>92</v>
      </c>
      <c r="F1701" s="92" t="s">
        <v>1009</v>
      </c>
      <c r="G1701" s="92" t="s">
        <v>200</v>
      </c>
      <c r="H1701" s="92" t="s">
        <v>153</v>
      </c>
      <c r="I1701" s="93">
        <v>9.5999904000095976E-3</v>
      </c>
    </row>
    <row r="1702" spans="1:9">
      <c r="A1702" s="92" t="s">
        <v>5325</v>
      </c>
      <c r="B1702" s="92" t="s">
        <v>5326</v>
      </c>
      <c r="C1702" s="92" t="s">
        <v>5327</v>
      </c>
      <c r="D1702" s="92" t="s">
        <v>100</v>
      </c>
      <c r="E1702" s="92" t="s">
        <v>100</v>
      </c>
      <c r="F1702" s="92" t="s">
        <v>170</v>
      </c>
      <c r="G1702" s="92" t="s">
        <v>120</v>
      </c>
      <c r="H1702" s="92" t="s">
        <v>121</v>
      </c>
      <c r="I1702" s="93">
        <v>9.5999904000095976E-3</v>
      </c>
    </row>
    <row r="1703" spans="1:9">
      <c r="A1703" s="92" t="s">
        <v>5328</v>
      </c>
      <c r="B1703" s="92" t="s">
        <v>5329</v>
      </c>
      <c r="C1703" s="92" t="s">
        <v>5330</v>
      </c>
      <c r="D1703" s="92" t="s">
        <v>76</v>
      </c>
      <c r="E1703" s="92" t="s">
        <v>92</v>
      </c>
      <c r="F1703" s="92" t="s">
        <v>1009</v>
      </c>
      <c r="G1703" s="92" t="s">
        <v>350</v>
      </c>
      <c r="H1703" s="92" t="s">
        <v>143</v>
      </c>
      <c r="I1703" s="93">
        <v>9.4999905000094989E-3</v>
      </c>
    </row>
    <row r="1704" spans="1:9">
      <c r="A1704" s="92" t="s">
        <v>5331</v>
      </c>
      <c r="B1704" s="92" t="s">
        <v>5332</v>
      </c>
      <c r="C1704" s="92" t="s">
        <v>5333</v>
      </c>
      <c r="D1704" s="92" t="s">
        <v>64</v>
      </c>
      <c r="E1704" s="92" t="s">
        <v>64</v>
      </c>
      <c r="F1704" s="92" t="s">
        <v>223</v>
      </c>
      <c r="G1704" s="92" t="s">
        <v>333</v>
      </c>
      <c r="H1704" s="92" t="s">
        <v>172</v>
      </c>
      <c r="I1704" s="93">
        <v>9.4999905000094989E-3</v>
      </c>
    </row>
    <row r="1705" spans="1:9">
      <c r="A1705" s="92" t="s">
        <v>5334</v>
      </c>
      <c r="B1705" s="92" t="s">
        <v>5335</v>
      </c>
      <c r="C1705" s="92" t="s">
        <v>5336</v>
      </c>
      <c r="D1705" s="92" t="s">
        <v>111</v>
      </c>
      <c r="E1705" s="92" t="s">
        <v>111</v>
      </c>
      <c r="F1705" s="92" t="s">
        <v>571</v>
      </c>
      <c r="G1705" s="92" t="s">
        <v>200</v>
      </c>
      <c r="H1705" s="92" t="s">
        <v>153</v>
      </c>
      <c r="I1705" s="93">
        <v>9.4999905000094989E-3</v>
      </c>
    </row>
    <row r="1706" spans="1:9">
      <c r="A1706" s="92" t="s">
        <v>5337</v>
      </c>
      <c r="B1706" s="92" t="s">
        <v>5338</v>
      </c>
      <c r="C1706" s="92" t="s">
        <v>5339</v>
      </c>
      <c r="D1706" s="92" t="s">
        <v>105</v>
      </c>
      <c r="E1706" s="92" t="s">
        <v>557</v>
      </c>
      <c r="F1706" s="92" t="s">
        <v>1082</v>
      </c>
      <c r="G1706" s="92" t="s">
        <v>366</v>
      </c>
      <c r="H1706" s="92" t="s">
        <v>194</v>
      </c>
      <c r="I1706" s="93">
        <v>9.4999905000094989E-3</v>
      </c>
    </row>
    <row r="1707" spans="1:9">
      <c r="A1707" s="92" t="s">
        <v>5340</v>
      </c>
      <c r="B1707" s="92" t="s">
        <v>5341</v>
      </c>
      <c r="C1707" s="92" t="s">
        <v>5342</v>
      </c>
      <c r="D1707" s="92" t="s">
        <v>76</v>
      </c>
      <c r="E1707" s="92" t="s">
        <v>92</v>
      </c>
      <c r="F1707" s="92" t="s">
        <v>306</v>
      </c>
      <c r="G1707" s="92" t="s">
        <v>120</v>
      </c>
      <c r="H1707" s="92" t="s">
        <v>121</v>
      </c>
      <c r="I1707" s="93">
        <v>9.4999905000094989E-3</v>
      </c>
    </row>
    <row r="1708" spans="1:9">
      <c r="A1708" s="92" t="s">
        <v>5343</v>
      </c>
      <c r="B1708" s="92" t="s">
        <v>5344</v>
      </c>
      <c r="C1708" s="92" t="s">
        <v>5345</v>
      </c>
      <c r="D1708" s="92" t="s">
        <v>71</v>
      </c>
      <c r="E1708" s="92" t="s">
        <v>84</v>
      </c>
      <c r="F1708" s="92" t="s">
        <v>85</v>
      </c>
      <c r="G1708" s="92" t="s">
        <v>408</v>
      </c>
      <c r="H1708" s="92" t="s">
        <v>228</v>
      </c>
      <c r="I1708" s="93">
        <v>9.4999905000094989E-3</v>
      </c>
    </row>
    <row r="1709" spans="1:9">
      <c r="A1709" s="92" t="s">
        <v>5346</v>
      </c>
      <c r="B1709" s="92" t="s">
        <v>5347</v>
      </c>
      <c r="C1709" s="92" t="s">
        <v>5348</v>
      </c>
      <c r="D1709" s="92" t="s">
        <v>71</v>
      </c>
      <c r="E1709" s="92" t="s">
        <v>84</v>
      </c>
      <c r="F1709" s="92" t="s">
        <v>147</v>
      </c>
      <c r="G1709" s="92" t="s">
        <v>358</v>
      </c>
      <c r="H1709" s="92" t="s">
        <v>186</v>
      </c>
      <c r="I1709" s="93">
        <v>9.3999906000093985E-3</v>
      </c>
    </row>
    <row r="1710" spans="1:9">
      <c r="A1710" s="92" t="s">
        <v>5349</v>
      </c>
      <c r="B1710" s="92" t="s">
        <v>5350</v>
      </c>
      <c r="C1710" s="92" t="s">
        <v>5351</v>
      </c>
      <c r="D1710" s="92" t="s">
        <v>76</v>
      </c>
      <c r="E1710" s="92" t="s">
        <v>92</v>
      </c>
      <c r="F1710" s="92" t="s">
        <v>1009</v>
      </c>
      <c r="G1710" s="92" t="s">
        <v>185</v>
      </c>
      <c r="H1710" s="92" t="s">
        <v>148</v>
      </c>
      <c r="I1710" s="93">
        <v>9.3999906000093985E-3</v>
      </c>
    </row>
    <row r="1711" spans="1:9">
      <c r="A1711" s="92" t="s">
        <v>5352</v>
      </c>
      <c r="B1711" s="92" t="s">
        <v>5353</v>
      </c>
      <c r="C1711" s="92" t="s">
        <v>5354</v>
      </c>
      <c r="D1711" s="92" t="s">
        <v>94</v>
      </c>
      <c r="E1711" s="92" t="s">
        <v>317</v>
      </c>
      <c r="F1711" s="92" t="s">
        <v>317</v>
      </c>
      <c r="G1711" s="92" t="s">
        <v>378</v>
      </c>
      <c r="H1711" s="92" t="s">
        <v>205</v>
      </c>
      <c r="I1711" s="93">
        <v>9.3999906000093985E-3</v>
      </c>
    </row>
    <row r="1712" spans="1:9">
      <c r="A1712" s="92" t="s">
        <v>5355</v>
      </c>
      <c r="B1712" s="92" t="s">
        <v>5356</v>
      </c>
      <c r="C1712" s="92" t="s">
        <v>5357</v>
      </c>
      <c r="D1712" s="92" t="s">
        <v>94</v>
      </c>
      <c r="E1712" s="92" t="s">
        <v>615</v>
      </c>
      <c r="F1712" s="92" t="s">
        <v>1031</v>
      </c>
      <c r="G1712" s="92" t="s">
        <v>378</v>
      </c>
      <c r="H1712" s="92" t="s">
        <v>205</v>
      </c>
      <c r="I1712" s="93">
        <v>9.3999906000093985E-3</v>
      </c>
    </row>
    <row r="1713" spans="1:9">
      <c r="A1713" s="92" t="s">
        <v>5358</v>
      </c>
      <c r="B1713" s="92" t="s">
        <v>5359</v>
      </c>
      <c r="C1713" s="92" t="s">
        <v>5360</v>
      </c>
      <c r="D1713" s="92" t="s">
        <v>94</v>
      </c>
      <c r="E1713" s="92" t="s">
        <v>317</v>
      </c>
      <c r="F1713" s="92" t="s">
        <v>317</v>
      </c>
      <c r="G1713" s="92" t="s">
        <v>325</v>
      </c>
      <c r="H1713" s="92" t="s">
        <v>143</v>
      </c>
      <c r="I1713" s="93">
        <v>9.2999907000092981E-3</v>
      </c>
    </row>
    <row r="1714" spans="1:9">
      <c r="A1714" s="92" t="s">
        <v>5361</v>
      </c>
      <c r="B1714" s="92" t="s">
        <v>5362</v>
      </c>
      <c r="C1714" s="92" t="s">
        <v>5363</v>
      </c>
      <c r="D1714" s="92" t="s">
        <v>76</v>
      </c>
      <c r="E1714" s="92" t="s">
        <v>1463</v>
      </c>
      <c r="F1714" s="92" t="s">
        <v>1510</v>
      </c>
      <c r="G1714" s="92" t="s">
        <v>59</v>
      </c>
      <c r="H1714" s="92" t="s">
        <v>60</v>
      </c>
      <c r="I1714" s="93">
        <v>9.2999907000092981E-3</v>
      </c>
    </row>
    <row r="1715" spans="1:9">
      <c r="A1715" s="92" t="s">
        <v>5364</v>
      </c>
      <c r="B1715" s="92" t="s">
        <v>5365</v>
      </c>
      <c r="C1715" s="92" t="s">
        <v>5366</v>
      </c>
      <c r="D1715" s="92" t="s">
        <v>71</v>
      </c>
      <c r="E1715" s="92" t="s">
        <v>209</v>
      </c>
      <c r="F1715" s="92" t="s">
        <v>209</v>
      </c>
      <c r="G1715" s="92" t="s">
        <v>378</v>
      </c>
      <c r="H1715" s="92" t="s">
        <v>205</v>
      </c>
      <c r="I1715" s="93">
        <v>9.2999907000092981E-3</v>
      </c>
    </row>
    <row r="1716" spans="1:9">
      <c r="A1716" s="92" t="s">
        <v>5367</v>
      </c>
      <c r="B1716" s="92" t="s">
        <v>5368</v>
      </c>
      <c r="C1716" s="92" t="s">
        <v>5369</v>
      </c>
      <c r="D1716" s="92" t="s">
        <v>94</v>
      </c>
      <c r="E1716" s="92" t="s">
        <v>118</v>
      </c>
      <c r="F1716" s="92" t="s">
        <v>119</v>
      </c>
      <c r="G1716" s="92" t="s">
        <v>345</v>
      </c>
      <c r="H1716" s="92" t="s">
        <v>143</v>
      </c>
      <c r="I1716" s="93">
        <v>9.1999908000091994E-3</v>
      </c>
    </row>
    <row r="1717" spans="1:9">
      <c r="A1717" s="92" t="s">
        <v>5370</v>
      </c>
      <c r="B1717" s="92" t="s">
        <v>5371</v>
      </c>
      <c r="C1717" s="92" t="s">
        <v>5372</v>
      </c>
      <c r="D1717" s="92" t="s">
        <v>105</v>
      </c>
      <c r="E1717" s="92" t="s">
        <v>198</v>
      </c>
      <c r="F1717" s="92" t="s">
        <v>199</v>
      </c>
      <c r="G1717" s="92" t="s">
        <v>333</v>
      </c>
      <c r="H1717" s="92" t="s">
        <v>172</v>
      </c>
      <c r="I1717" s="93">
        <v>9.1999908000091994E-3</v>
      </c>
    </row>
    <row r="1718" spans="1:9">
      <c r="A1718" s="92" t="s">
        <v>5373</v>
      </c>
      <c r="B1718" s="92" t="s">
        <v>5374</v>
      </c>
      <c r="C1718" s="92" t="s">
        <v>5375</v>
      </c>
      <c r="D1718" s="92" t="s">
        <v>105</v>
      </c>
      <c r="E1718" s="92" t="s">
        <v>198</v>
      </c>
      <c r="F1718" s="92" t="s">
        <v>199</v>
      </c>
      <c r="G1718" s="92" t="s">
        <v>333</v>
      </c>
      <c r="H1718" s="92" t="s">
        <v>172</v>
      </c>
      <c r="I1718" s="93">
        <v>9.1999908000091994E-3</v>
      </c>
    </row>
    <row r="1719" spans="1:9">
      <c r="A1719" s="92" t="s">
        <v>5376</v>
      </c>
      <c r="B1719" s="92" t="s">
        <v>5377</v>
      </c>
      <c r="C1719" s="92" t="s">
        <v>5378</v>
      </c>
      <c r="D1719" s="92" t="s">
        <v>76</v>
      </c>
      <c r="E1719" s="92" t="s">
        <v>92</v>
      </c>
      <c r="F1719" s="92" t="s">
        <v>1009</v>
      </c>
      <c r="G1719" s="92" t="s">
        <v>200</v>
      </c>
      <c r="H1719" s="92" t="s">
        <v>153</v>
      </c>
      <c r="I1719" s="93">
        <v>9.1999908000091994E-3</v>
      </c>
    </row>
    <row r="1720" spans="1:9">
      <c r="A1720" s="92" t="s">
        <v>5379</v>
      </c>
      <c r="B1720" s="92" t="s">
        <v>5380</v>
      </c>
      <c r="C1720" s="92" t="s">
        <v>5381</v>
      </c>
      <c r="D1720" s="92" t="s">
        <v>88</v>
      </c>
      <c r="E1720" s="92" t="s">
        <v>109</v>
      </c>
      <c r="F1720" s="92" t="s">
        <v>1075</v>
      </c>
      <c r="G1720" s="92" t="s">
        <v>86</v>
      </c>
      <c r="H1720" s="92" t="s">
        <v>87</v>
      </c>
      <c r="I1720" s="93">
        <v>9.1999908000091994E-3</v>
      </c>
    </row>
    <row r="1721" spans="1:9">
      <c r="A1721" s="92" t="s">
        <v>5382</v>
      </c>
      <c r="B1721" s="92" t="s">
        <v>5383</v>
      </c>
      <c r="C1721" s="92" t="s">
        <v>5384</v>
      </c>
      <c r="D1721" s="92" t="s">
        <v>76</v>
      </c>
      <c r="E1721" s="92" t="s">
        <v>92</v>
      </c>
      <c r="F1721" s="92" t="s">
        <v>306</v>
      </c>
      <c r="G1721" s="92" t="s">
        <v>86</v>
      </c>
      <c r="H1721" s="92" t="s">
        <v>87</v>
      </c>
      <c r="I1721" s="93">
        <v>9.1999908000091994E-3</v>
      </c>
    </row>
    <row r="1722" spans="1:9">
      <c r="A1722" s="92" t="s">
        <v>5385</v>
      </c>
      <c r="B1722" s="92" t="s">
        <v>5386</v>
      </c>
      <c r="C1722" s="92" t="s">
        <v>5387</v>
      </c>
      <c r="D1722" s="92" t="s">
        <v>80</v>
      </c>
      <c r="E1722" s="92" t="s">
        <v>80</v>
      </c>
      <c r="F1722" s="92" t="s">
        <v>157</v>
      </c>
      <c r="G1722" s="92" t="s">
        <v>321</v>
      </c>
      <c r="H1722" s="92" t="s">
        <v>60</v>
      </c>
      <c r="I1722" s="93">
        <v>9.1999908000091994E-3</v>
      </c>
    </row>
    <row r="1723" spans="1:9">
      <c r="A1723" s="92" t="s">
        <v>5388</v>
      </c>
      <c r="B1723" s="92" t="s">
        <v>5389</v>
      </c>
      <c r="C1723" s="92" t="s">
        <v>5390</v>
      </c>
      <c r="D1723" s="92" t="s">
        <v>80</v>
      </c>
      <c r="E1723" s="92" t="s">
        <v>80</v>
      </c>
      <c r="F1723" s="92" t="s">
        <v>157</v>
      </c>
      <c r="G1723" s="92" t="s">
        <v>185</v>
      </c>
      <c r="H1723" s="92" t="s">
        <v>148</v>
      </c>
      <c r="I1723" s="93">
        <v>9.1999908000091994E-3</v>
      </c>
    </row>
    <row r="1724" spans="1:9">
      <c r="A1724" s="92" t="s">
        <v>5391</v>
      </c>
      <c r="B1724" s="92" t="s">
        <v>5392</v>
      </c>
      <c r="C1724" s="92" t="s">
        <v>5393</v>
      </c>
      <c r="D1724" s="92" t="s">
        <v>64</v>
      </c>
      <c r="E1724" s="92" t="s">
        <v>64</v>
      </c>
      <c r="F1724" s="92" t="s">
        <v>65</v>
      </c>
      <c r="G1724" s="92" t="s">
        <v>200</v>
      </c>
      <c r="H1724" s="92" t="s">
        <v>153</v>
      </c>
      <c r="I1724" s="93">
        <v>9.1999908000091994E-3</v>
      </c>
    </row>
    <row r="1725" spans="1:9">
      <c r="A1725" s="92" t="s">
        <v>5394</v>
      </c>
      <c r="B1725" s="92" t="s">
        <v>5395</v>
      </c>
      <c r="C1725" s="92" t="s">
        <v>5396</v>
      </c>
      <c r="D1725" s="92" t="s">
        <v>76</v>
      </c>
      <c r="E1725" s="92" t="s">
        <v>441</v>
      </c>
      <c r="F1725" s="92" t="s">
        <v>488</v>
      </c>
      <c r="G1725" s="92" t="s">
        <v>341</v>
      </c>
      <c r="H1725" s="92" t="s">
        <v>181</v>
      </c>
      <c r="I1725" s="93">
        <v>9.099990900009099E-3</v>
      </c>
    </row>
    <row r="1726" spans="1:9">
      <c r="A1726" s="92" t="s">
        <v>5397</v>
      </c>
      <c r="B1726" s="92" t="s">
        <v>5398</v>
      </c>
      <c r="C1726" s="92" t="s">
        <v>5399</v>
      </c>
      <c r="D1726" s="92" t="s">
        <v>111</v>
      </c>
      <c r="E1726" s="92" t="s">
        <v>111</v>
      </c>
      <c r="F1726" s="92" t="s">
        <v>571</v>
      </c>
      <c r="G1726" s="92" t="s">
        <v>341</v>
      </c>
      <c r="H1726" s="92" t="s">
        <v>181</v>
      </c>
      <c r="I1726" s="93">
        <v>9.099990900009099E-3</v>
      </c>
    </row>
    <row r="1727" spans="1:9">
      <c r="A1727" s="92" t="s">
        <v>5400</v>
      </c>
      <c r="B1727" s="92" t="s">
        <v>5401</v>
      </c>
      <c r="C1727" s="92" t="s">
        <v>5402</v>
      </c>
      <c r="D1727" s="92" t="s">
        <v>94</v>
      </c>
      <c r="E1727" s="92" t="s">
        <v>133</v>
      </c>
      <c r="F1727" s="92" t="s">
        <v>467</v>
      </c>
      <c r="G1727" s="92" t="s">
        <v>86</v>
      </c>
      <c r="H1727" s="92" t="s">
        <v>87</v>
      </c>
      <c r="I1727" s="93">
        <v>9.099990900009099E-3</v>
      </c>
    </row>
    <row r="1728" spans="1:9">
      <c r="A1728" s="92" t="s">
        <v>5403</v>
      </c>
      <c r="B1728" s="92" t="s">
        <v>5404</v>
      </c>
      <c r="C1728" s="92" t="s">
        <v>5405</v>
      </c>
      <c r="D1728" s="92" t="s">
        <v>80</v>
      </c>
      <c r="E1728" s="92" t="s">
        <v>80</v>
      </c>
      <c r="F1728" s="92" t="s">
        <v>157</v>
      </c>
      <c r="G1728" s="92" t="s">
        <v>59</v>
      </c>
      <c r="H1728" s="92" t="s">
        <v>60</v>
      </c>
      <c r="I1728" s="93">
        <v>9.099990900009099E-3</v>
      </c>
    </row>
    <row r="1729" spans="1:9">
      <c r="A1729" s="92" t="s">
        <v>5406</v>
      </c>
      <c r="B1729" s="92" t="s">
        <v>5407</v>
      </c>
      <c r="C1729" s="92" t="s">
        <v>5408</v>
      </c>
      <c r="D1729" s="92" t="s">
        <v>100</v>
      </c>
      <c r="E1729" s="92" t="s">
        <v>100</v>
      </c>
      <c r="F1729" s="92" t="s">
        <v>287</v>
      </c>
      <c r="G1729" s="92" t="s">
        <v>358</v>
      </c>
      <c r="H1729" s="92" t="s">
        <v>186</v>
      </c>
      <c r="I1729" s="93">
        <v>9.099990900009099E-3</v>
      </c>
    </row>
    <row r="1730" spans="1:9">
      <c r="A1730" s="92" t="s">
        <v>5409</v>
      </c>
      <c r="B1730" s="92" t="s">
        <v>5410</v>
      </c>
      <c r="C1730" s="92" t="s">
        <v>5411</v>
      </c>
      <c r="D1730" s="92" t="s">
        <v>88</v>
      </c>
      <c r="E1730" s="92" t="s">
        <v>406</v>
      </c>
      <c r="F1730" s="92" t="s">
        <v>407</v>
      </c>
      <c r="G1730" s="92" t="s">
        <v>171</v>
      </c>
      <c r="H1730" s="92" t="s">
        <v>138</v>
      </c>
      <c r="I1730" s="93">
        <v>9.099990900009099E-3</v>
      </c>
    </row>
    <row r="1731" spans="1:9">
      <c r="A1731" s="92" t="s">
        <v>5412</v>
      </c>
      <c r="B1731" s="92" t="s">
        <v>5413</v>
      </c>
      <c r="C1731" s="92" t="s">
        <v>5414</v>
      </c>
      <c r="D1731" s="92" t="s">
        <v>76</v>
      </c>
      <c r="E1731" s="92" t="s">
        <v>1463</v>
      </c>
      <c r="F1731" s="92" t="s">
        <v>1464</v>
      </c>
      <c r="G1731" s="92" t="s">
        <v>59</v>
      </c>
      <c r="H1731" s="92" t="s">
        <v>60</v>
      </c>
      <c r="I1731" s="93">
        <v>9.099990900009099E-3</v>
      </c>
    </row>
    <row r="1732" spans="1:9">
      <c r="A1732" s="92" t="s">
        <v>5415</v>
      </c>
      <c r="B1732" s="92" t="s">
        <v>5416</v>
      </c>
      <c r="C1732" s="92" t="s">
        <v>5417</v>
      </c>
      <c r="D1732" s="92" t="s">
        <v>105</v>
      </c>
      <c r="E1732" s="92" t="s">
        <v>557</v>
      </c>
      <c r="F1732" s="92" t="s">
        <v>1986</v>
      </c>
      <c r="G1732" s="92" t="s">
        <v>200</v>
      </c>
      <c r="H1732" s="92" t="s">
        <v>153</v>
      </c>
      <c r="I1732" s="93">
        <v>9.099990900009099E-3</v>
      </c>
    </row>
    <row r="1733" spans="1:9">
      <c r="A1733" s="92" t="s">
        <v>5418</v>
      </c>
      <c r="B1733" s="92" t="s">
        <v>5419</v>
      </c>
      <c r="C1733" s="92" t="s">
        <v>5420</v>
      </c>
      <c r="D1733" s="92" t="s">
        <v>94</v>
      </c>
      <c r="E1733" s="92" t="s">
        <v>118</v>
      </c>
      <c r="F1733" s="92" t="s">
        <v>119</v>
      </c>
      <c r="G1733" s="92" t="s">
        <v>321</v>
      </c>
      <c r="H1733" s="92" t="s">
        <v>162</v>
      </c>
      <c r="I1733" s="93">
        <v>9.099990900009099E-3</v>
      </c>
    </row>
    <row r="1734" spans="1:9">
      <c r="A1734" s="92" t="s">
        <v>5421</v>
      </c>
      <c r="B1734" s="92" t="s">
        <v>5422</v>
      </c>
      <c r="C1734" s="92" t="s">
        <v>5423</v>
      </c>
      <c r="D1734" s="92" t="s">
        <v>88</v>
      </c>
      <c r="E1734" s="92" t="s">
        <v>406</v>
      </c>
      <c r="F1734" s="92" t="s">
        <v>602</v>
      </c>
      <c r="G1734" s="92" t="s">
        <v>200</v>
      </c>
      <c r="H1734" s="92" t="s">
        <v>153</v>
      </c>
      <c r="I1734" s="93">
        <v>9.099990900009099E-3</v>
      </c>
    </row>
    <row r="1735" spans="1:9">
      <c r="A1735" s="92" t="s">
        <v>5424</v>
      </c>
      <c r="B1735" s="92" t="s">
        <v>5425</v>
      </c>
      <c r="C1735" s="92" t="s">
        <v>5426</v>
      </c>
      <c r="D1735" s="92" t="s">
        <v>76</v>
      </c>
      <c r="E1735" s="92" t="s">
        <v>441</v>
      </c>
      <c r="F1735" s="92" t="s">
        <v>3917</v>
      </c>
      <c r="G1735" s="92" t="s">
        <v>200</v>
      </c>
      <c r="H1735" s="92" t="s">
        <v>153</v>
      </c>
      <c r="I1735" s="93">
        <v>8.9999910000089986E-3</v>
      </c>
    </row>
    <row r="1736" spans="1:9">
      <c r="A1736" s="92" t="s">
        <v>5427</v>
      </c>
      <c r="B1736" s="92" t="s">
        <v>5428</v>
      </c>
      <c r="C1736" s="92" t="s">
        <v>5429</v>
      </c>
      <c r="D1736" s="92" t="s">
        <v>56</v>
      </c>
      <c r="E1736" s="92" t="s">
        <v>69</v>
      </c>
      <c r="F1736" s="92" t="s">
        <v>70</v>
      </c>
      <c r="G1736" s="92" t="s">
        <v>200</v>
      </c>
      <c r="H1736" s="92" t="s">
        <v>153</v>
      </c>
      <c r="I1736" s="93">
        <v>8.9999910000089986E-3</v>
      </c>
    </row>
    <row r="1737" spans="1:9">
      <c r="A1737" s="92" t="s">
        <v>5430</v>
      </c>
      <c r="B1737" s="92" t="s">
        <v>5431</v>
      </c>
      <c r="C1737" s="92" t="s">
        <v>5432</v>
      </c>
      <c r="D1737" s="92" t="s">
        <v>100</v>
      </c>
      <c r="E1737" s="92" t="s">
        <v>100</v>
      </c>
      <c r="F1737" s="92" t="s">
        <v>170</v>
      </c>
      <c r="G1737" s="92" t="s">
        <v>282</v>
      </c>
      <c r="H1737" s="92" t="s">
        <v>158</v>
      </c>
      <c r="I1737" s="93">
        <v>8.9999910000089986E-3</v>
      </c>
    </row>
    <row r="1738" spans="1:9">
      <c r="A1738" s="92" t="s">
        <v>5433</v>
      </c>
      <c r="B1738" s="92" t="s">
        <v>5434</v>
      </c>
      <c r="C1738" s="92" t="s">
        <v>5435</v>
      </c>
      <c r="D1738" s="92" t="s">
        <v>111</v>
      </c>
      <c r="E1738" s="92" t="s">
        <v>111</v>
      </c>
      <c r="F1738" s="92" t="s">
        <v>571</v>
      </c>
      <c r="G1738" s="92" t="s">
        <v>382</v>
      </c>
      <c r="H1738" s="92" t="s">
        <v>210</v>
      </c>
      <c r="I1738" s="93">
        <v>8.9999910000089986E-3</v>
      </c>
    </row>
    <row r="1739" spans="1:9">
      <c r="A1739" s="92" t="s">
        <v>5436</v>
      </c>
      <c r="B1739" s="92" t="s">
        <v>5437</v>
      </c>
      <c r="C1739" s="92" t="s">
        <v>5438</v>
      </c>
      <c r="D1739" s="92" t="s">
        <v>76</v>
      </c>
      <c r="E1739" s="92" t="s">
        <v>92</v>
      </c>
      <c r="F1739" s="92" t="s">
        <v>306</v>
      </c>
      <c r="G1739" s="92" t="s">
        <v>200</v>
      </c>
      <c r="H1739" s="92" t="s">
        <v>153</v>
      </c>
      <c r="I1739" s="93">
        <v>8.9999910000089986E-3</v>
      </c>
    </row>
    <row r="1740" spans="1:9">
      <c r="A1740" s="92" t="s">
        <v>5439</v>
      </c>
      <c r="B1740" s="92" t="s">
        <v>5440</v>
      </c>
      <c r="C1740" s="92" t="s">
        <v>5441</v>
      </c>
      <c r="D1740" s="92" t="s">
        <v>105</v>
      </c>
      <c r="E1740" s="92" t="s">
        <v>557</v>
      </c>
      <c r="F1740" s="92" t="s">
        <v>558</v>
      </c>
      <c r="G1740" s="92" t="s">
        <v>374</v>
      </c>
      <c r="H1740" s="92" t="s">
        <v>172</v>
      </c>
      <c r="I1740" s="93">
        <v>8.9999910000089986E-3</v>
      </c>
    </row>
    <row r="1741" spans="1:9">
      <c r="A1741" s="92" t="s">
        <v>5442</v>
      </c>
      <c r="B1741" s="92" t="s">
        <v>5443</v>
      </c>
      <c r="C1741" s="92" t="s">
        <v>5444</v>
      </c>
      <c r="D1741" s="92" t="s">
        <v>111</v>
      </c>
      <c r="E1741" s="92" t="s">
        <v>111</v>
      </c>
      <c r="F1741" s="92" t="s">
        <v>1853</v>
      </c>
      <c r="G1741" s="92" t="s">
        <v>333</v>
      </c>
      <c r="H1741" s="92" t="s">
        <v>172</v>
      </c>
      <c r="I1741" s="93">
        <v>8.8999911000088982E-3</v>
      </c>
    </row>
    <row r="1742" spans="1:9">
      <c r="A1742" s="92" t="s">
        <v>5445</v>
      </c>
      <c r="B1742" s="92" t="s">
        <v>5446</v>
      </c>
      <c r="C1742" s="92" t="s">
        <v>5447</v>
      </c>
      <c r="D1742" s="92" t="s">
        <v>80</v>
      </c>
      <c r="E1742" s="92" t="s">
        <v>80</v>
      </c>
      <c r="F1742" s="92" t="s">
        <v>104</v>
      </c>
      <c r="G1742" s="92" t="s">
        <v>180</v>
      </c>
      <c r="H1742" s="92" t="s">
        <v>143</v>
      </c>
      <c r="I1742" s="93">
        <v>8.8999911000088982E-3</v>
      </c>
    </row>
    <row r="1743" spans="1:9">
      <c r="A1743" s="92" t="s">
        <v>5448</v>
      </c>
      <c r="B1743" s="92" t="s">
        <v>5449</v>
      </c>
      <c r="C1743" s="92" t="s">
        <v>5450</v>
      </c>
      <c r="D1743" s="92" t="s">
        <v>71</v>
      </c>
      <c r="E1743" s="92" t="s">
        <v>209</v>
      </c>
      <c r="F1743" s="92" t="s">
        <v>209</v>
      </c>
      <c r="G1743" s="92" t="s">
        <v>378</v>
      </c>
      <c r="H1743" s="92" t="s">
        <v>205</v>
      </c>
      <c r="I1743" s="93">
        <v>8.8999911000088982E-3</v>
      </c>
    </row>
    <row r="1744" spans="1:9">
      <c r="A1744" s="92" t="s">
        <v>5451</v>
      </c>
      <c r="B1744" s="92" t="s">
        <v>5452</v>
      </c>
      <c r="C1744" s="92" t="s">
        <v>5453</v>
      </c>
      <c r="D1744" s="92" t="s">
        <v>88</v>
      </c>
      <c r="E1744" s="92" t="s">
        <v>109</v>
      </c>
      <c r="F1744" s="92" t="s">
        <v>110</v>
      </c>
      <c r="G1744" s="92" t="s">
        <v>447</v>
      </c>
      <c r="H1744" s="92" t="s">
        <v>254</v>
      </c>
      <c r="I1744" s="93">
        <v>8.8999911000088982E-3</v>
      </c>
    </row>
    <row r="1745" spans="1:9">
      <c r="A1745" s="92" t="s">
        <v>5454</v>
      </c>
      <c r="B1745" s="92" t="s">
        <v>5455</v>
      </c>
      <c r="C1745" s="92" t="s">
        <v>5456</v>
      </c>
      <c r="D1745" s="92" t="s">
        <v>71</v>
      </c>
      <c r="E1745" s="92" t="s">
        <v>209</v>
      </c>
      <c r="F1745" s="92" t="s">
        <v>209</v>
      </c>
      <c r="G1745" s="92" t="s">
        <v>333</v>
      </c>
      <c r="H1745" s="92" t="s">
        <v>172</v>
      </c>
      <c r="I1745" s="93">
        <v>8.8999911000088982E-3</v>
      </c>
    </row>
    <row r="1746" spans="1:9">
      <c r="A1746" s="92" t="s">
        <v>5457</v>
      </c>
      <c r="B1746" s="92" t="s">
        <v>5458</v>
      </c>
      <c r="C1746" s="92" t="s">
        <v>5459</v>
      </c>
      <c r="D1746" s="92" t="s">
        <v>76</v>
      </c>
      <c r="E1746" s="92" t="s">
        <v>92</v>
      </c>
      <c r="F1746" s="92" t="s">
        <v>306</v>
      </c>
      <c r="G1746" s="92" t="s">
        <v>200</v>
      </c>
      <c r="H1746" s="92" t="s">
        <v>153</v>
      </c>
      <c r="I1746" s="93">
        <v>8.7999912000087995E-3</v>
      </c>
    </row>
    <row r="1747" spans="1:9">
      <c r="A1747" s="92" t="s">
        <v>5460</v>
      </c>
      <c r="B1747" s="92" t="s">
        <v>5461</v>
      </c>
      <c r="C1747" s="92" t="s">
        <v>5462</v>
      </c>
      <c r="D1747" s="92" t="s">
        <v>94</v>
      </c>
      <c r="E1747" s="92" t="s">
        <v>615</v>
      </c>
      <c r="F1747" s="92" t="s">
        <v>1031</v>
      </c>
      <c r="G1747" s="92" t="s">
        <v>468</v>
      </c>
      <c r="H1747" s="92" t="s">
        <v>270</v>
      </c>
      <c r="I1747" s="93">
        <v>8.7999912000087995E-3</v>
      </c>
    </row>
    <row r="1748" spans="1:9">
      <c r="A1748" s="92" t="s">
        <v>5463</v>
      </c>
      <c r="B1748" s="92" t="s">
        <v>5464</v>
      </c>
      <c r="C1748" s="92" t="s">
        <v>5465</v>
      </c>
      <c r="D1748" s="92" t="s">
        <v>76</v>
      </c>
      <c r="E1748" s="92" t="s">
        <v>92</v>
      </c>
      <c r="F1748" s="92" t="s">
        <v>306</v>
      </c>
      <c r="G1748" s="92" t="s">
        <v>200</v>
      </c>
      <c r="H1748" s="92" t="s">
        <v>153</v>
      </c>
      <c r="I1748" s="93">
        <v>8.7999912000087995E-3</v>
      </c>
    </row>
    <row r="1749" spans="1:9">
      <c r="A1749" s="92" t="s">
        <v>5466</v>
      </c>
      <c r="B1749" s="92" t="s">
        <v>5467</v>
      </c>
      <c r="C1749" s="92" t="s">
        <v>5468</v>
      </c>
      <c r="D1749" s="92" t="s">
        <v>76</v>
      </c>
      <c r="E1749" s="92" t="s">
        <v>92</v>
      </c>
      <c r="F1749" s="92" t="s">
        <v>93</v>
      </c>
      <c r="G1749" s="92" t="s">
        <v>420</v>
      </c>
      <c r="H1749" s="92" t="s">
        <v>238</v>
      </c>
      <c r="I1749" s="93">
        <v>8.7999912000087995E-3</v>
      </c>
    </row>
    <row r="1750" spans="1:9">
      <c r="A1750" s="92" t="s">
        <v>5469</v>
      </c>
      <c r="B1750" s="92" t="s">
        <v>5470</v>
      </c>
      <c r="C1750" s="92" t="s">
        <v>5471</v>
      </c>
      <c r="D1750" s="92" t="s">
        <v>105</v>
      </c>
      <c r="E1750" s="92" t="s">
        <v>198</v>
      </c>
      <c r="F1750" s="92" t="s">
        <v>199</v>
      </c>
      <c r="G1750" s="92" t="s">
        <v>200</v>
      </c>
      <c r="H1750" s="92" t="s">
        <v>153</v>
      </c>
      <c r="I1750" s="93">
        <v>8.7999912000087995E-3</v>
      </c>
    </row>
    <row r="1751" spans="1:9">
      <c r="A1751" s="92" t="s">
        <v>5472</v>
      </c>
      <c r="B1751" s="92" t="s">
        <v>5473</v>
      </c>
      <c r="C1751" s="92" t="s">
        <v>5474</v>
      </c>
      <c r="D1751" s="92" t="s">
        <v>94</v>
      </c>
      <c r="E1751" s="92" t="s">
        <v>133</v>
      </c>
      <c r="F1751" s="92" t="s">
        <v>467</v>
      </c>
      <c r="G1751" s="92" t="s">
        <v>86</v>
      </c>
      <c r="H1751" s="92" t="s">
        <v>87</v>
      </c>
      <c r="I1751" s="93">
        <v>8.7999912000087995E-3</v>
      </c>
    </row>
    <row r="1752" spans="1:9">
      <c r="A1752" s="92" t="s">
        <v>5475</v>
      </c>
      <c r="B1752" s="92" t="s">
        <v>5476</v>
      </c>
      <c r="C1752" s="92" t="s">
        <v>5477</v>
      </c>
      <c r="D1752" s="92" t="s">
        <v>94</v>
      </c>
      <c r="E1752" s="92" t="s">
        <v>133</v>
      </c>
      <c r="F1752" s="92" t="s">
        <v>467</v>
      </c>
      <c r="G1752" s="92" t="s">
        <v>366</v>
      </c>
      <c r="H1752" s="92" t="s">
        <v>194</v>
      </c>
      <c r="I1752" s="93">
        <v>8.7999912000087995E-3</v>
      </c>
    </row>
    <row r="1753" spans="1:9">
      <c r="A1753" s="92" t="s">
        <v>5478</v>
      </c>
      <c r="B1753" s="92" t="s">
        <v>5479</v>
      </c>
      <c r="C1753" s="92" t="s">
        <v>5480</v>
      </c>
      <c r="D1753" s="92" t="s">
        <v>94</v>
      </c>
      <c r="E1753" s="92" t="s">
        <v>118</v>
      </c>
      <c r="F1753" s="92" t="s">
        <v>119</v>
      </c>
      <c r="G1753" s="92" t="s">
        <v>329</v>
      </c>
      <c r="H1753" s="92" t="s">
        <v>166</v>
      </c>
      <c r="I1753" s="93">
        <v>8.7999912000087995E-3</v>
      </c>
    </row>
    <row r="1754" spans="1:9">
      <c r="A1754" s="92" t="s">
        <v>5481</v>
      </c>
      <c r="B1754" s="92" t="s">
        <v>5482</v>
      </c>
      <c r="C1754" s="92" t="s">
        <v>5483</v>
      </c>
      <c r="D1754" s="92" t="s">
        <v>80</v>
      </c>
      <c r="E1754" s="92" t="s">
        <v>80</v>
      </c>
      <c r="F1754" s="92" t="s">
        <v>104</v>
      </c>
      <c r="G1754" s="92" t="s">
        <v>341</v>
      </c>
      <c r="H1754" s="92" t="s">
        <v>181</v>
      </c>
      <c r="I1754" s="93">
        <v>8.7999912000087995E-3</v>
      </c>
    </row>
    <row r="1755" spans="1:9">
      <c r="A1755" s="92" t="s">
        <v>5484</v>
      </c>
      <c r="B1755" s="92" t="s">
        <v>5485</v>
      </c>
      <c r="C1755" s="92" t="s">
        <v>5486</v>
      </c>
      <c r="D1755" s="92" t="s">
        <v>76</v>
      </c>
      <c r="E1755" s="92" t="s">
        <v>92</v>
      </c>
      <c r="F1755" s="92" t="s">
        <v>706</v>
      </c>
      <c r="G1755" s="92" t="s">
        <v>378</v>
      </c>
      <c r="H1755" s="92" t="s">
        <v>205</v>
      </c>
      <c r="I1755" s="93">
        <v>8.6999913000086974E-3</v>
      </c>
    </row>
    <row r="1756" spans="1:9">
      <c r="A1756" s="92" t="s">
        <v>5487</v>
      </c>
      <c r="B1756" s="92" t="s">
        <v>5488</v>
      </c>
      <c r="C1756" s="92" t="s">
        <v>5489</v>
      </c>
      <c r="D1756" s="92" t="s">
        <v>94</v>
      </c>
      <c r="E1756" s="92" t="s">
        <v>118</v>
      </c>
      <c r="F1756" s="92" t="s">
        <v>119</v>
      </c>
      <c r="G1756" s="92" t="s">
        <v>329</v>
      </c>
      <c r="H1756" s="92" t="s">
        <v>166</v>
      </c>
      <c r="I1756" s="93">
        <v>8.6999913000086974E-3</v>
      </c>
    </row>
    <row r="1757" spans="1:9">
      <c r="A1757" s="92" t="s">
        <v>5490</v>
      </c>
      <c r="B1757" s="92" t="s">
        <v>5491</v>
      </c>
      <c r="C1757" s="92" t="s">
        <v>5492</v>
      </c>
      <c r="D1757" s="92" t="s">
        <v>71</v>
      </c>
      <c r="E1757" s="92" t="s">
        <v>209</v>
      </c>
      <c r="F1757" s="92" t="s">
        <v>209</v>
      </c>
      <c r="G1757" s="92" t="s">
        <v>200</v>
      </c>
      <c r="H1757" s="92" t="s">
        <v>153</v>
      </c>
      <c r="I1757" s="93">
        <v>8.6999913000086974E-3</v>
      </c>
    </row>
    <row r="1758" spans="1:9">
      <c r="A1758" s="92" t="s">
        <v>5493</v>
      </c>
      <c r="B1758" s="92" t="s">
        <v>5494</v>
      </c>
      <c r="C1758" s="92" t="s">
        <v>5495</v>
      </c>
      <c r="D1758" s="92" t="s">
        <v>71</v>
      </c>
      <c r="E1758" s="92" t="s">
        <v>84</v>
      </c>
      <c r="F1758" s="92" t="s">
        <v>85</v>
      </c>
      <c r="G1758" s="92" t="s">
        <v>394</v>
      </c>
      <c r="H1758" s="92" t="s">
        <v>219</v>
      </c>
      <c r="I1758" s="93">
        <v>8.6999913000086974E-3</v>
      </c>
    </row>
    <row r="1759" spans="1:9">
      <c r="A1759" s="92" t="s">
        <v>5496</v>
      </c>
      <c r="B1759" s="92" t="s">
        <v>5497</v>
      </c>
      <c r="C1759" s="92" t="s">
        <v>5498</v>
      </c>
      <c r="D1759" s="92" t="s">
        <v>111</v>
      </c>
      <c r="E1759" s="92" t="s">
        <v>111</v>
      </c>
      <c r="F1759" s="92" t="s">
        <v>571</v>
      </c>
      <c r="G1759" s="92" t="s">
        <v>402</v>
      </c>
      <c r="H1759" s="92" t="s">
        <v>224</v>
      </c>
      <c r="I1759" s="93">
        <v>8.6999913000086974E-3</v>
      </c>
    </row>
    <row r="1760" spans="1:9">
      <c r="A1760" s="92" t="s">
        <v>5499</v>
      </c>
      <c r="B1760" s="92" t="s">
        <v>5500</v>
      </c>
      <c r="C1760" s="92" t="s">
        <v>5501</v>
      </c>
      <c r="D1760" s="92" t="s">
        <v>94</v>
      </c>
      <c r="E1760" s="92" t="s">
        <v>133</v>
      </c>
      <c r="F1760" s="92" t="s">
        <v>134</v>
      </c>
      <c r="G1760" s="92" t="s">
        <v>200</v>
      </c>
      <c r="H1760" s="92" t="s">
        <v>153</v>
      </c>
      <c r="I1760" s="93">
        <v>8.6999913000086974E-3</v>
      </c>
    </row>
    <row r="1761" spans="1:9">
      <c r="A1761" s="92" t="s">
        <v>5502</v>
      </c>
      <c r="B1761" s="92" t="s">
        <v>5503</v>
      </c>
      <c r="C1761" s="92" t="s">
        <v>5504</v>
      </c>
      <c r="D1761" s="92" t="s">
        <v>105</v>
      </c>
      <c r="E1761" s="92" t="s">
        <v>198</v>
      </c>
      <c r="F1761" s="92" t="s">
        <v>1050</v>
      </c>
      <c r="G1761" s="92" t="s">
        <v>345</v>
      </c>
      <c r="H1761" s="92" t="s">
        <v>143</v>
      </c>
      <c r="I1761" s="93">
        <v>8.6999913000086974E-3</v>
      </c>
    </row>
    <row r="1762" spans="1:9">
      <c r="A1762" s="92" t="s">
        <v>5505</v>
      </c>
      <c r="B1762" s="92" t="s">
        <v>5506</v>
      </c>
      <c r="C1762" s="92" t="s">
        <v>5507</v>
      </c>
      <c r="D1762" s="92" t="s">
        <v>76</v>
      </c>
      <c r="E1762" s="92" t="s">
        <v>441</v>
      </c>
      <c r="F1762" s="92" t="s">
        <v>2648</v>
      </c>
      <c r="G1762" s="92" t="s">
        <v>333</v>
      </c>
      <c r="H1762" s="92" t="s">
        <v>172</v>
      </c>
      <c r="I1762" s="93">
        <v>8.5999914000085987E-3</v>
      </c>
    </row>
    <row r="1763" spans="1:9">
      <c r="A1763" s="92" t="s">
        <v>5508</v>
      </c>
      <c r="B1763" s="92" t="s">
        <v>5509</v>
      </c>
      <c r="C1763" s="92" t="s">
        <v>5510</v>
      </c>
      <c r="D1763" s="92" t="s">
        <v>94</v>
      </c>
      <c r="E1763" s="92" t="s">
        <v>118</v>
      </c>
      <c r="F1763" s="92" t="s">
        <v>119</v>
      </c>
      <c r="G1763" s="92" t="s">
        <v>200</v>
      </c>
      <c r="H1763" s="92" t="s">
        <v>153</v>
      </c>
      <c r="I1763" s="93">
        <v>8.5999914000085987E-3</v>
      </c>
    </row>
    <row r="1764" spans="1:9">
      <c r="A1764" s="92" t="s">
        <v>5511</v>
      </c>
      <c r="B1764" s="92" t="s">
        <v>5512</v>
      </c>
      <c r="C1764" s="92" t="s">
        <v>5513</v>
      </c>
      <c r="D1764" s="92" t="s">
        <v>76</v>
      </c>
      <c r="E1764" s="92" t="s">
        <v>441</v>
      </c>
      <c r="F1764" s="92" t="s">
        <v>3917</v>
      </c>
      <c r="G1764" s="92" t="s">
        <v>325</v>
      </c>
      <c r="H1764" s="92" t="s">
        <v>143</v>
      </c>
      <c r="I1764" s="93">
        <v>8.5999914000085987E-3</v>
      </c>
    </row>
    <row r="1765" spans="1:9">
      <c r="A1765" s="92" t="s">
        <v>5514</v>
      </c>
      <c r="B1765" s="92" t="s">
        <v>5515</v>
      </c>
      <c r="C1765" s="92" t="s">
        <v>5516</v>
      </c>
      <c r="D1765" s="92" t="s">
        <v>105</v>
      </c>
      <c r="E1765" s="92" t="s">
        <v>297</v>
      </c>
      <c r="F1765" s="92" t="s">
        <v>675</v>
      </c>
      <c r="G1765" s="92" t="s">
        <v>200</v>
      </c>
      <c r="H1765" s="92" t="s">
        <v>153</v>
      </c>
      <c r="I1765" s="93">
        <v>8.5999914000085987E-3</v>
      </c>
    </row>
    <row r="1766" spans="1:9">
      <c r="A1766" s="92" t="s">
        <v>5517</v>
      </c>
      <c r="B1766" s="92" t="s">
        <v>5518</v>
      </c>
      <c r="C1766" s="92" t="s">
        <v>5519</v>
      </c>
      <c r="D1766" s="92" t="s">
        <v>100</v>
      </c>
      <c r="E1766" s="92" t="s">
        <v>100</v>
      </c>
      <c r="F1766" s="92" t="s">
        <v>287</v>
      </c>
      <c r="G1766" s="92" t="s">
        <v>200</v>
      </c>
      <c r="H1766" s="92" t="s">
        <v>153</v>
      </c>
      <c r="I1766" s="93">
        <v>8.5999914000085987E-3</v>
      </c>
    </row>
    <row r="1767" spans="1:9">
      <c r="A1767" s="92" t="s">
        <v>5520</v>
      </c>
      <c r="B1767" s="92" t="s">
        <v>5521</v>
      </c>
      <c r="C1767" s="92" t="s">
        <v>5522</v>
      </c>
      <c r="D1767" s="92" t="s">
        <v>105</v>
      </c>
      <c r="E1767" s="92" t="s">
        <v>198</v>
      </c>
      <c r="F1767" s="92" t="s">
        <v>1050</v>
      </c>
      <c r="G1767" s="92" t="s">
        <v>200</v>
      </c>
      <c r="H1767" s="92" t="s">
        <v>153</v>
      </c>
      <c r="I1767" s="93">
        <v>8.5999914000085987E-3</v>
      </c>
    </row>
    <row r="1768" spans="1:9">
      <c r="A1768" s="92" t="s">
        <v>5523</v>
      </c>
      <c r="B1768" s="92" t="s">
        <v>5524</v>
      </c>
      <c r="C1768" s="92" t="s">
        <v>5525</v>
      </c>
      <c r="D1768" s="92" t="s">
        <v>80</v>
      </c>
      <c r="E1768" s="92" t="s">
        <v>80</v>
      </c>
      <c r="F1768" s="92" t="s">
        <v>104</v>
      </c>
      <c r="G1768" s="92" t="s">
        <v>428</v>
      </c>
      <c r="H1768" s="92" t="s">
        <v>246</v>
      </c>
      <c r="I1768" s="93">
        <v>8.5999914000085987E-3</v>
      </c>
    </row>
    <row r="1769" spans="1:9">
      <c r="A1769" s="92" t="s">
        <v>5526</v>
      </c>
      <c r="B1769" s="92" t="s">
        <v>5527</v>
      </c>
      <c r="C1769" s="92" t="s">
        <v>5528</v>
      </c>
      <c r="D1769" s="92" t="s">
        <v>94</v>
      </c>
      <c r="E1769" s="92" t="s">
        <v>118</v>
      </c>
      <c r="F1769" s="92" t="s">
        <v>119</v>
      </c>
      <c r="G1769" s="92" t="s">
        <v>200</v>
      </c>
      <c r="H1769" s="92" t="s">
        <v>153</v>
      </c>
      <c r="I1769" s="93">
        <v>8.4999915000085E-3</v>
      </c>
    </row>
    <row r="1770" spans="1:9">
      <c r="A1770" s="92" t="s">
        <v>5529</v>
      </c>
      <c r="B1770" s="92" t="s">
        <v>5530</v>
      </c>
      <c r="C1770" s="92" t="s">
        <v>5531</v>
      </c>
      <c r="D1770" s="92" t="s">
        <v>56</v>
      </c>
      <c r="E1770" s="92" t="s">
        <v>69</v>
      </c>
      <c r="F1770" s="92" t="s">
        <v>75</v>
      </c>
      <c r="G1770" s="92" t="s">
        <v>200</v>
      </c>
      <c r="H1770" s="92" t="s">
        <v>153</v>
      </c>
      <c r="I1770" s="93">
        <v>8.4999915000085E-3</v>
      </c>
    </row>
    <row r="1771" spans="1:9">
      <c r="A1771" s="92" t="s">
        <v>5532</v>
      </c>
      <c r="B1771" s="92" t="s">
        <v>5533</v>
      </c>
      <c r="C1771" s="92" t="s">
        <v>5534</v>
      </c>
      <c r="D1771" s="92" t="s">
        <v>105</v>
      </c>
      <c r="E1771" s="92" t="s">
        <v>297</v>
      </c>
      <c r="F1771" s="92" t="s">
        <v>298</v>
      </c>
      <c r="G1771" s="92" t="s">
        <v>200</v>
      </c>
      <c r="H1771" s="92" t="s">
        <v>153</v>
      </c>
      <c r="I1771" s="93">
        <v>8.4999915000085E-3</v>
      </c>
    </row>
    <row r="1772" spans="1:9">
      <c r="A1772" s="92" t="s">
        <v>5535</v>
      </c>
      <c r="B1772" s="92" t="s">
        <v>5536</v>
      </c>
      <c r="C1772" s="92" t="s">
        <v>5537</v>
      </c>
      <c r="D1772" s="92" t="s">
        <v>100</v>
      </c>
      <c r="E1772" s="92" t="s">
        <v>100</v>
      </c>
      <c r="F1772" s="92" t="s">
        <v>1417</v>
      </c>
      <c r="G1772" s="92" t="s">
        <v>329</v>
      </c>
      <c r="H1772" s="92" t="s">
        <v>166</v>
      </c>
      <c r="I1772" s="93">
        <v>8.3999916000083979E-3</v>
      </c>
    </row>
    <row r="1773" spans="1:9">
      <c r="A1773" s="92" t="s">
        <v>5538</v>
      </c>
      <c r="B1773" s="92" t="s">
        <v>5539</v>
      </c>
      <c r="C1773" s="92" t="s">
        <v>5540</v>
      </c>
      <c r="D1773" s="92" t="s">
        <v>76</v>
      </c>
      <c r="E1773" s="92" t="s">
        <v>92</v>
      </c>
      <c r="F1773" s="92" t="s">
        <v>93</v>
      </c>
      <c r="G1773" s="92" t="s">
        <v>333</v>
      </c>
      <c r="H1773" s="92" t="s">
        <v>172</v>
      </c>
      <c r="I1773" s="93">
        <v>8.3999916000083979E-3</v>
      </c>
    </row>
    <row r="1774" spans="1:9">
      <c r="A1774" s="92" t="s">
        <v>5541</v>
      </c>
      <c r="B1774" s="92" t="s">
        <v>5542</v>
      </c>
      <c r="C1774" s="92" t="s">
        <v>5543</v>
      </c>
      <c r="D1774" s="92" t="s">
        <v>94</v>
      </c>
      <c r="E1774" s="92" t="s">
        <v>133</v>
      </c>
      <c r="F1774" s="92" t="s">
        <v>134</v>
      </c>
      <c r="G1774" s="92" t="s">
        <v>374</v>
      </c>
      <c r="H1774" s="92" t="s">
        <v>172</v>
      </c>
      <c r="I1774" s="93">
        <v>8.3999916000083979E-3</v>
      </c>
    </row>
    <row r="1775" spans="1:9">
      <c r="A1775" s="92" t="s">
        <v>5544</v>
      </c>
      <c r="B1775" s="92" t="s">
        <v>5545</v>
      </c>
      <c r="C1775" s="92" t="s">
        <v>5546</v>
      </c>
      <c r="D1775" s="92" t="s">
        <v>56</v>
      </c>
      <c r="E1775" s="92" t="s">
        <v>152</v>
      </c>
      <c r="F1775" s="92" t="s">
        <v>152</v>
      </c>
      <c r="G1775" s="92" t="s">
        <v>333</v>
      </c>
      <c r="H1775" s="92" t="s">
        <v>172</v>
      </c>
      <c r="I1775" s="93">
        <v>8.3999916000083979E-3</v>
      </c>
    </row>
    <row r="1776" spans="1:9">
      <c r="A1776" s="92" t="s">
        <v>5547</v>
      </c>
      <c r="B1776" s="92" t="s">
        <v>5548</v>
      </c>
      <c r="C1776" s="92" t="s">
        <v>5549</v>
      </c>
      <c r="D1776" s="92" t="s">
        <v>94</v>
      </c>
      <c r="E1776" s="92" t="s">
        <v>317</v>
      </c>
      <c r="F1776" s="92" t="s">
        <v>317</v>
      </c>
      <c r="G1776" s="92" t="s">
        <v>370</v>
      </c>
      <c r="H1776" s="92" t="s">
        <v>201</v>
      </c>
      <c r="I1776" s="93">
        <v>8.3999916000083979E-3</v>
      </c>
    </row>
    <row r="1777" spans="1:9">
      <c r="A1777" s="92" t="s">
        <v>5550</v>
      </c>
      <c r="B1777" s="92" t="s">
        <v>5551</v>
      </c>
      <c r="C1777" s="92" t="s">
        <v>5552</v>
      </c>
      <c r="D1777" s="92" t="s">
        <v>56</v>
      </c>
      <c r="E1777" s="92" t="s">
        <v>57</v>
      </c>
      <c r="F1777" s="92" t="s">
        <v>767</v>
      </c>
      <c r="G1777" s="92" t="s">
        <v>200</v>
      </c>
      <c r="H1777" s="92" t="s">
        <v>153</v>
      </c>
      <c r="I1777" s="93">
        <v>8.3999916000083979E-3</v>
      </c>
    </row>
    <row r="1778" spans="1:9">
      <c r="A1778" s="92" t="s">
        <v>5553</v>
      </c>
      <c r="B1778" s="92" t="s">
        <v>5554</v>
      </c>
      <c r="C1778" s="92" t="s">
        <v>5555</v>
      </c>
      <c r="D1778" s="92" t="s">
        <v>105</v>
      </c>
      <c r="E1778" s="92" t="s">
        <v>302</v>
      </c>
      <c r="F1778" s="92" t="s">
        <v>302</v>
      </c>
      <c r="G1778" s="92" t="s">
        <v>366</v>
      </c>
      <c r="H1778" s="92" t="s">
        <v>194</v>
      </c>
      <c r="I1778" s="93">
        <v>8.3999916000083979E-3</v>
      </c>
    </row>
    <row r="1779" spans="1:9">
      <c r="A1779" s="92" t="s">
        <v>5556</v>
      </c>
      <c r="B1779" s="92" t="s">
        <v>5557</v>
      </c>
      <c r="C1779" s="92" t="s">
        <v>5558</v>
      </c>
      <c r="D1779" s="92" t="s">
        <v>100</v>
      </c>
      <c r="E1779" s="92" t="s">
        <v>100</v>
      </c>
      <c r="F1779" s="92" t="s">
        <v>170</v>
      </c>
      <c r="G1779" s="92" t="s">
        <v>274</v>
      </c>
      <c r="H1779" s="92" t="s">
        <v>143</v>
      </c>
      <c r="I1779" s="93">
        <v>8.3999916000083979E-3</v>
      </c>
    </row>
    <row r="1780" spans="1:9">
      <c r="A1780" s="92" t="s">
        <v>5559</v>
      </c>
      <c r="B1780" s="92" t="s">
        <v>5560</v>
      </c>
      <c r="C1780" s="92" t="s">
        <v>5561</v>
      </c>
      <c r="D1780" s="92" t="s">
        <v>76</v>
      </c>
      <c r="E1780" s="92" t="s">
        <v>92</v>
      </c>
      <c r="F1780" s="92" t="s">
        <v>1009</v>
      </c>
      <c r="G1780" s="92" t="s">
        <v>200</v>
      </c>
      <c r="H1780" s="92" t="s">
        <v>153</v>
      </c>
      <c r="I1780" s="93">
        <v>8.3999916000083979E-3</v>
      </c>
    </row>
    <row r="1781" spans="1:9">
      <c r="A1781" s="92" t="s">
        <v>5562</v>
      </c>
      <c r="B1781" s="92" t="s">
        <v>5563</v>
      </c>
      <c r="C1781" s="92" t="s">
        <v>5564</v>
      </c>
      <c r="D1781" s="92" t="s">
        <v>111</v>
      </c>
      <c r="E1781" s="92" t="s">
        <v>111</v>
      </c>
      <c r="F1781" s="92" t="s">
        <v>1853</v>
      </c>
      <c r="G1781" s="92" t="s">
        <v>200</v>
      </c>
      <c r="H1781" s="92" t="s">
        <v>153</v>
      </c>
      <c r="I1781" s="93">
        <v>8.3999916000083979E-3</v>
      </c>
    </row>
    <row r="1782" spans="1:9">
      <c r="A1782" s="92" t="s">
        <v>5565</v>
      </c>
      <c r="B1782" s="92" t="s">
        <v>5566</v>
      </c>
      <c r="C1782" s="92" t="s">
        <v>5567</v>
      </c>
      <c r="D1782" s="92" t="s">
        <v>56</v>
      </c>
      <c r="E1782" s="92" t="s">
        <v>152</v>
      </c>
      <c r="F1782" s="92" t="s">
        <v>152</v>
      </c>
      <c r="G1782" s="92" t="s">
        <v>329</v>
      </c>
      <c r="H1782" s="92" t="s">
        <v>166</v>
      </c>
      <c r="I1782" s="93">
        <v>8.2999917000082992E-3</v>
      </c>
    </row>
    <row r="1783" spans="1:9">
      <c r="A1783" s="92" t="s">
        <v>5568</v>
      </c>
      <c r="B1783" s="92" t="s">
        <v>5569</v>
      </c>
      <c r="C1783" s="92" t="s">
        <v>5570</v>
      </c>
      <c r="D1783" s="92" t="s">
        <v>105</v>
      </c>
      <c r="E1783" s="92" t="s">
        <v>557</v>
      </c>
      <c r="F1783" s="92" t="s">
        <v>1082</v>
      </c>
      <c r="G1783" s="92" t="s">
        <v>200</v>
      </c>
      <c r="H1783" s="92" t="s">
        <v>153</v>
      </c>
      <c r="I1783" s="93">
        <v>8.2999917000082992E-3</v>
      </c>
    </row>
    <row r="1784" spans="1:9">
      <c r="A1784" s="92" t="s">
        <v>5571</v>
      </c>
      <c r="B1784" s="92" t="s">
        <v>5572</v>
      </c>
      <c r="C1784" s="92" t="s">
        <v>5573</v>
      </c>
      <c r="D1784" s="92" t="s">
        <v>76</v>
      </c>
      <c r="E1784" s="92" t="s">
        <v>441</v>
      </c>
      <c r="F1784" s="92" t="s">
        <v>3917</v>
      </c>
      <c r="G1784" s="92" t="s">
        <v>374</v>
      </c>
      <c r="H1784" s="92" t="s">
        <v>172</v>
      </c>
      <c r="I1784" s="93">
        <v>8.1999918000081988E-3</v>
      </c>
    </row>
    <row r="1785" spans="1:9">
      <c r="A1785" s="92" t="s">
        <v>5574</v>
      </c>
      <c r="B1785" s="92" t="s">
        <v>5575</v>
      </c>
      <c r="C1785" s="92" t="s">
        <v>5576</v>
      </c>
      <c r="D1785" s="92" t="s">
        <v>94</v>
      </c>
      <c r="E1785" s="92" t="s">
        <v>118</v>
      </c>
      <c r="F1785" s="92" t="s">
        <v>119</v>
      </c>
      <c r="G1785" s="92" t="s">
        <v>451</v>
      </c>
      <c r="H1785" s="92" t="s">
        <v>258</v>
      </c>
      <c r="I1785" s="93">
        <v>8.1999918000081988E-3</v>
      </c>
    </row>
    <row r="1786" spans="1:9">
      <c r="A1786" s="92" t="s">
        <v>5577</v>
      </c>
      <c r="B1786" s="92" t="s">
        <v>5578</v>
      </c>
      <c r="C1786" s="92" t="s">
        <v>5579</v>
      </c>
      <c r="D1786" s="92" t="s">
        <v>76</v>
      </c>
      <c r="E1786" s="92" t="s">
        <v>92</v>
      </c>
      <c r="F1786" s="92" t="s">
        <v>306</v>
      </c>
      <c r="G1786" s="92" t="s">
        <v>200</v>
      </c>
      <c r="H1786" s="92" t="s">
        <v>153</v>
      </c>
      <c r="I1786" s="93">
        <v>8.1999918000081988E-3</v>
      </c>
    </row>
    <row r="1787" spans="1:9">
      <c r="A1787" s="92" t="s">
        <v>5580</v>
      </c>
      <c r="B1787" s="92" t="s">
        <v>5581</v>
      </c>
      <c r="C1787" s="92" t="s">
        <v>5582</v>
      </c>
      <c r="D1787" s="92" t="s">
        <v>105</v>
      </c>
      <c r="E1787" s="92" t="s">
        <v>557</v>
      </c>
      <c r="F1787" s="92" t="s">
        <v>1082</v>
      </c>
      <c r="G1787" s="92" t="s">
        <v>341</v>
      </c>
      <c r="H1787" s="92" t="s">
        <v>181</v>
      </c>
      <c r="I1787" s="93">
        <v>8.1999918000081988E-3</v>
      </c>
    </row>
    <row r="1788" spans="1:9">
      <c r="A1788" s="92" t="s">
        <v>5583</v>
      </c>
      <c r="B1788" s="92" t="s">
        <v>5584</v>
      </c>
      <c r="C1788" s="92" t="s">
        <v>5585</v>
      </c>
      <c r="D1788" s="92" t="s">
        <v>76</v>
      </c>
      <c r="E1788" s="92" t="s">
        <v>1463</v>
      </c>
      <c r="F1788" s="92" t="s">
        <v>1464</v>
      </c>
      <c r="G1788" s="92" t="s">
        <v>282</v>
      </c>
      <c r="H1788" s="92" t="s">
        <v>158</v>
      </c>
      <c r="I1788" s="93">
        <v>8.1999918000081988E-3</v>
      </c>
    </row>
    <row r="1789" spans="1:9">
      <c r="A1789" s="92" t="s">
        <v>5586</v>
      </c>
      <c r="B1789" s="92" t="s">
        <v>5587</v>
      </c>
      <c r="C1789" s="92" t="s">
        <v>5588</v>
      </c>
      <c r="D1789" s="92" t="s">
        <v>76</v>
      </c>
      <c r="E1789" s="92" t="s">
        <v>92</v>
      </c>
      <c r="F1789" s="92" t="s">
        <v>706</v>
      </c>
      <c r="G1789" s="92" t="s">
        <v>200</v>
      </c>
      <c r="H1789" s="92" t="s">
        <v>153</v>
      </c>
      <c r="I1789" s="93">
        <v>8.1999918000081988E-3</v>
      </c>
    </row>
    <row r="1790" spans="1:9">
      <c r="A1790" s="92" t="s">
        <v>5589</v>
      </c>
      <c r="B1790" s="92" t="s">
        <v>5590</v>
      </c>
      <c r="C1790" s="92" t="s">
        <v>5591</v>
      </c>
      <c r="D1790" s="92" t="s">
        <v>88</v>
      </c>
      <c r="E1790" s="92" t="s">
        <v>109</v>
      </c>
      <c r="F1790" s="92" t="s">
        <v>110</v>
      </c>
      <c r="G1790" s="92" t="s">
        <v>59</v>
      </c>
      <c r="H1790" s="92" t="s">
        <v>60</v>
      </c>
      <c r="I1790" s="93">
        <v>8.1999918000081988E-3</v>
      </c>
    </row>
    <row r="1791" spans="1:9">
      <c r="A1791" s="92" t="s">
        <v>5592</v>
      </c>
      <c r="B1791" s="92" t="s">
        <v>5593</v>
      </c>
      <c r="C1791" s="92" t="s">
        <v>5594</v>
      </c>
      <c r="D1791" s="92" t="s">
        <v>94</v>
      </c>
      <c r="E1791" s="92" t="s">
        <v>118</v>
      </c>
      <c r="F1791" s="92" t="s">
        <v>119</v>
      </c>
      <c r="G1791" s="92" t="s">
        <v>200</v>
      </c>
      <c r="H1791" s="92" t="s">
        <v>153</v>
      </c>
      <c r="I1791" s="93">
        <v>8.0999919000080984E-3</v>
      </c>
    </row>
    <row r="1792" spans="1:9">
      <c r="A1792" s="92" t="s">
        <v>5595</v>
      </c>
      <c r="B1792" s="92" t="s">
        <v>5596</v>
      </c>
      <c r="C1792" s="92" t="s">
        <v>5597</v>
      </c>
      <c r="D1792" s="92" t="s">
        <v>76</v>
      </c>
      <c r="E1792" s="92" t="s">
        <v>441</v>
      </c>
      <c r="F1792" s="92" t="s">
        <v>488</v>
      </c>
      <c r="G1792" s="92" t="s">
        <v>386</v>
      </c>
      <c r="H1792" s="92" t="s">
        <v>215</v>
      </c>
      <c r="I1792" s="93">
        <v>8.0999919000080984E-3</v>
      </c>
    </row>
    <row r="1793" spans="1:9">
      <c r="A1793" s="92" t="s">
        <v>5598</v>
      </c>
      <c r="B1793" s="92" t="s">
        <v>5599</v>
      </c>
      <c r="C1793" s="92" t="s">
        <v>5600</v>
      </c>
      <c r="D1793" s="92" t="s">
        <v>105</v>
      </c>
      <c r="E1793" s="92" t="s">
        <v>232</v>
      </c>
      <c r="F1793" s="92" t="s">
        <v>3649</v>
      </c>
      <c r="G1793" s="92" t="s">
        <v>59</v>
      </c>
      <c r="H1793" s="92" t="s">
        <v>60</v>
      </c>
      <c r="I1793" s="93">
        <v>8.0999919000080984E-3</v>
      </c>
    </row>
    <row r="1794" spans="1:9">
      <c r="A1794" s="92" t="s">
        <v>5601</v>
      </c>
      <c r="B1794" s="92" t="s">
        <v>5602</v>
      </c>
      <c r="C1794" s="92" t="s">
        <v>5603</v>
      </c>
      <c r="D1794" s="92" t="s">
        <v>94</v>
      </c>
      <c r="E1794" s="92" t="s">
        <v>118</v>
      </c>
      <c r="F1794" s="92" t="s">
        <v>119</v>
      </c>
      <c r="G1794" s="92" t="s">
        <v>200</v>
      </c>
      <c r="H1794" s="92" t="s">
        <v>153</v>
      </c>
      <c r="I1794" s="93">
        <v>8.0999919000080984E-3</v>
      </c>
    </row>
    <row r="1795" spans="1:9">
      <c r="A1795" s="92" t="s">
        <v>5604</v>
      </c>
      <c r="B1795" s="92" t="s">
        <v>5605</v>
      </c>
      <c r="C1795" s="92" t="s">
        <v>5606</v>
      </c>
      <c r="D1795" s="92" t="s">
        <v>94</v>
      </c>
      <c r="E1795" s="92" t="s">
        <v>118</v>
      </c>
      <c r="F1795" s="92" t="s">
        <v>119</v>
      </c>
      <c r="G1795" s="92" t="s">
        <v>408</v>
      </c>
      <c r="H1795" s="92" t="s">
        <v>228</v>
      </c>
      <c r="I1795" s="93">
        <v>8.0999919000080984E-3</v>
      </c>
    </row>
    <row r="1796" spans="1:9">
      <c r="A1796" s="92" t="s">
        <v>5607</v>
      </c>
      <c r="B1796" s="92" t="s">
        <v>5608</v>
      </c>
      <c r="C1796" s="92" t="s">
        <v>5609</v>
      </c>
      <c r="D1796" s="92" t="s">
        <v>94</v>
      </c>
      <c r="E1796" s="92" t="s">
        <v>317</v>
      </c>
      <c r="F1796" s="92" t="s">
        <v>317</v>
      </c>
      <c r="G1796" s="92" t="s">
        <v>282</v>
      </c>
      <c r="H1796" s="92" t="s">
        <v>158</v>
      </c>
      <c r="I1796" s="93">
        <v>8.0999919000080984E-3</v>
      </c>
    </row>
    <row r="1797" spans="1:9">
      <c r="A1797" s="92" t="s">
        <v>5610</v>
      </c>
      <c r="B1797" s="92" t="s">
        <v>5611</v>
      </c>
      <c r="C1797" s="92" t="s">
        <v>5612</v>
      </c>
      <c r="D1797" s="92" t="s">
        <v>56</v>
      </c>
      <c r="E1797" s="92" t="s">
        <v>57</v>
      </c>
      <c r="F1797" s="92" t="s">
        <v>58</v>
      </c>
      <c r="G1797" s="92" t="s">
        <v>329</v>
      </c>
      <c r="H1797" s="92" t="s">
        <v>166</v>
      </c>
      <c r="I1797" s="93">
        <v>8.0999919000080984E-3</v>
      </c>
    </row>
    <row r="1798" spans="1:9">
      <c r="A1798" s="92" t="s">
        <v>5613</v>
      </c>
      <c r="B1798" s="92" t="s">
        <v>5614</v>
      </c>
      <c r="C1798" s="92" t="s">
        <v>5615</v>
      </c>
      <c r="D1798" s="92" t="s">
        <v>111</v>
      </c>
      <c r="E1798" s="92" t="s">
        <v>111</v>
      </c>
      <c r="F1798" s="92" t="s">
        <v>2383</v>
      </c>
      <c r="G1798" s="92" t="s">
        <v>341</v>
      </c>
      <c r="H1798" s="92" t="s">
        <v>181</v>
      </c>
      <c r="I1798" s="93">
        <v>8.0999919000080984E-3</v>
      </c>
    </row>
    <row r="1799" spans="1:9">
      <c r="A1799" s="92" t="s">
        <v>5616</v>
      </c>
      <c r="B1799" s="92" t="s">
        <v>5617</v>
      </c>
      <c r="C1799" s="92" t="s">
        <v>5618</v>
      </c>
      <c r="D1799" s="92" t="s">
        <v>94</v>
      </c>
      <c r="E1799" s="92" t="s">
        <v>118</v>
      </c>
      <c r="F1799" s="92" t="s">
        <v>119</v>
      </c>
      <c r="G1799" s="92" t="s">
        <v>185</v>
      </c>
      <c r="H1799" s="92" t="s">
        <v>148</v>
      </c>
      <c r="I1799" s="93">
        <v>7.9999920000079997E-3</v>
      </c>
    </row>
    <row r="1800" spans="1:9">
      <c r="A1800" s="92" t="s">
        <v>5619</v>
      </c>
      <c r="B1800" s="92" t="s">
        <v>5620</v>
      </c>
      <c r="C1800" s="92" t="s">
        <v>5621</v>
      </c>
      <c r="D1800" s="92" t="s">
        <v>100</v>
      </c>
      <c r="E1800" s="92" t="s">
        <v>100</v>
      </c>
      <c r="F1800" s="92" t="s">
        <v>287</v>
      </c>
      <c r="G1800" s="92" t="s">
        <v>329</v>
      </c>
      <c r="H1800" s="92" t="s">
        <v>166</v>
      </c>
      <c r="I1800" s="93">
        <v>7.9999920000079997E-3</v>
      </c>
    </row>
    <row r="1801" spans="1:9">
      <c r="A1801" s="92" t="s">
        <v>5622</v>
      </c>
      <c r="B1801" s="92" t="s">
        <v>5623</v>
      </c>
      <c r="C1801" s="92" t="s">
        <v>5624</v>
      </c>
      <c r="D1801" s="92" t="s">
        <v>76</v>
      </c>
      <c r="E1801" s="92" t="s">
        <v>441</v>
      </c>
      <c r="F1801" s="92" t="s">
        <v>2648</v>
      </c>
      <c r="G1801" s="92" t="s">
        <v>274</v>
      </c>
      <c r="H1801" s="92" t="s">
        <v>143</v>
      </c>
      <c r="I1801" s="93">
        <v>7.9999920000079997E-3</v>
      </c>
    </row>
    <row r="1802" spans="1:9">
      <c r="A1802" s="92" t="s">
        <v>5625</v>
      </c>
      <c r="B1802" s="92" t="s">
        <v>5626</v>
      </c>
      <c r="C1802" s="92" t="s">
        <v>5627</v>
      </c>
      <c r="D1802" s="92" t="s">
        <v>105</v>
      </c>
      <c r="E1802" s="92" t="s">
        <v>297</v>
      </c>
      <c r="F1802" s="92" t="s">
        <v>675</v>
      </c>
      <c r="G1802" s="92" t="s">
        <v>185</v>
      </c>
      <c r="H1802" s="92" t="s">
        <v>148</v>
      </c>
      <c r="I1802" s="93">
        <v>7.9999920000079997E-3</v>
      </c>
    </row>
    <row r="1803" spans="1:9">
      <c r="A1803" s="92" t="s">
        <v>5628</v>
      </c>
      <c r="B1803" s="92" t="s">
        <v>5629</v>
      </c>
      <c r="C1803" s="92" t="s">
        <v>5630</v>
      </c>
      <c r="D1803" s="92" t="s">
        <v>64</v>
      </c>
      <c r="E1803" s="92" t="s">
        <v>64</v>
      </c>
      <c r="F1803" s="92" t="s">
        <v>65</v>
      </c>
      <c r="G1803" s="92" t="s">
        <v>200</v>
      </c>
      <c r="H1803" s="92" t="s">
        <v>153</v>
      </c>
      <c r="I1803" s="93">
        <v>7.9999920000079997E-3</v>
      </c>
    </row>
    <row r="1804" spans="1:9">
      <c r="A1804" s="92" t="s">
        <v>5631</v>
      </c>
      <c r="B1804" s="92" t="s">
        <v>5632</v>
      </c>
      <c r="C1804" s="92" t="s">
        <v>5633</v>
      </c>
      <c r="D1804" s="92" t="s">
        <v>76</v>
      </c>
      <c r="E1804" s="92" t="s">
        <v>92</v>
      </c>
      <c r="F1804" s="92" t="s">
        <v>1009</v>
      </c>
      <c r="G1804" s="92" t="s">
        <v>408</v>
      </c>
      <c r="H1804" s="92" t="s">
        <v>228</v>
      </c>
      <c r="I1804" s="93">
        <v>7.9999920000079997E-3</v>
      </c>
    </row>
    <row r="1805" spans="1:9">
      <c r="A1805" s="92" t="s">
        <v>5634</v>
      </c>
      <c r="B1805" s="92" t="s">
        <v>5635</v>
      </c>
      <c r="C1805" s="92" t="s">
        <v>5636</v>
      </c>
      <c r="D1805" s="92" t="s">
        <v>71</v>
      </c>
      <c r="E1805" s="92" t="s">
        <v>84</v>
      </c>
      <c r="F1805" s="92" t="s">
        <v>85</v>
      </c>
      <c r="G1805" s="92" t="s">
        <v>185</v>
      </c>
      <c r="H1805" s="92" t="s">
        <v>148</v>
      </c>
      <c r="I1805" s="93">
        <v>7.9999920000079997E-3</v>
      </c>
    </row>
    <row r="1806" spans="1:9">
      <c r="A1806" s="92" t="s">
        <v>5637</v>
      </c>
      <c r="B1806" s="92" t="s">
        <v>5638</v>
      </c>
      <c r="C1806" s="92" t="s">
        <v>5639</v>
      </c>
      <c r="D1806" s="92" t="s">
        <v>111</v>
      </c>
      <c r="E1806" s="92" t="s">
        <v>111</v>
      </c>
      <c r="F1806" s="92" t="s">
        <v>571</v>
      </c>
      <c r="G1806" s="92" t="s">
        <v>382</v>
      </c>
      <c r="H1806" s="92" t="s">
        <v>210</v>
      </c>
      <c r="I1806" s="93">
        <v>7.9999920000079997E-3</v>
      </c>
    </row>
    <row r="1807" spans="1:9">
      <c r="A1807" s="92" t="s">
        <v>5640</v>
      </c>
      <c r="B1807" s="92" t="s">
        <v>5641</v>
      </c>
      <c r="C1807" s="92" t="s">
        <v>5642</v>
      </c>
      <c r="D1807" s="92" t="s">
        <v>71</v>
      </c>
      <c r="E1807" s="92" t="s">
        <v>84</v>
      </c>
      <c r="F1807" s="92" t="s">
        <v>85</v>
      </c>
      <c r="G1807" s="92" t="s">
        <v>200</v>
      </c>
      <c r="H1807" s="92" t="s">
        <v>153</v>
      </c>
      <c r="I1807" s="93">
        <v>7.9999920000079997E-3</v>
      </c>
    </row>
    <row r="1808" spans="1:9">
      <c r="A1808" s="92" t="s">
        <v>5643</v>
      </c>
      <c r="B1808" s="92" t="s">
        <v>5644</v>
      </c>
      <c r="C1808" s="92" t="s">
        <v>5645</v>
      </c>
      <c r="D1808" s="92" t="s">
        <v>71</v>
      </c>
      <c r="E1808" s="92" t="s">
        <v>84</v>
      </c>
      <c r="F1808" s="92" t="s">
        <v>85</v>
      </c>
      <c r="G1808" s="92" t="s">
        <v>185</v>
      </c>
      <c r="H1808" s="92" t="s">
        <v>148</v>
      </c>
      <c r="I1808" s="93">
        <v>7.8999921000078993E-3</v>
      </c>
    </row>
    <row r="1809" spans="1:9">
      <c r="A1809" s="92" t="s">
        <v>5646</v>
      </c>
      <c r="B1809" s="92" t="s">
        <v>5647</v>
      </c>
      <c r="C1809" s="92" t="s">
        <v>5648</v>
      </c>
      <c r="D1809" s="92" t="s">
        <v>76</v>
      </c>
      <c r="E1809" s="92" t="s">
        <v>92</v>
      </c>
      <c r="F1809" s="92" t="s">
        <v>306</v>
      </c>
      <c r="G1809" s="92" t="s">
        <v>200</v>
      </c>
      <c r="H1809" s="92" t="s">
        <v>153</v>
      </c>
      <c r="I1809" s="93">
        <v>7.8999921000078993E-3</v>
      </c>
    </row>
    <row r="1810" spans="1:9">
      <c r="A1810" s="92" t="s">
        <v>5649</v>
      </c>
      <c r="B1810" s="92" t="s">
        <v>5650</v>
      </c>
      <c r="C1810" s="92" t="s">
        <v>5651</v>
      </c>
      <c r="D1810" s="92" t="s">
        <v>71</v>
      </c>
      <c r="E1810" s="92" t="s">
        <v>209</v>
      </c>
      <c r="F1810" s="92" t="s">
        <v>209</v>
      </c>
      <c r="G1810" s="92" t="s">
        <v>390</v>
      </c>
      <c r="H1810" s="92" t="s">
        <v>143</v>
      </c>
      <c r="I1810" s="93">
        <v>7.8999921000078993E-3</v>
      </c>
    </row>
    <row r="1811" spans="1:9">
      <c r="A1811" s="92" t="s">
        <v>5652</v>
      </c>
      <c r="B1811" s="92" t="s">
        <v>5653</v>
      </c>
      <c r="C1811" s="92" t="s">
        <v>5654</v>
      </c>
      <c r="D1811" s="92" t="s">
        <v>100</v>
      </c>
      <c r="E1811" s="92" t="s">
        <v>100</v>
      </c>
      <c r="F1811" s="92" t="s">
        <v>2268</v>
      </c>
      <c r="G1811" s="92" t="s">
        <v>341</v>
      </c>
      <c r="H1811" s="92" t="s">
        <v>181</v>
      </c>
      <c r="I1811" s="93">
        <v>7.8999921000078993E-3</v>
      </c>
    </row>
    <row r="1812" spans="1:9">
      <c r="A1812" s="92" t="s">
        <v>5655</v>
      </c>
      <c r="B1812" s="92" t="s">
        <v>5656</v>
      </c>
      <c r="C1812" s="92" t="s">
        <v>5657</v>
      </c>
      <c r="D1812" s="92" t="s">
        <v>56</v>
      </c>
      <c r="E1812" s="92" t="s">
        <v>57</v>
      </c>
      <c r="F1812" s="92" t="s">
        <v>767</v>
      </c>
      <c r="G1812" s="92" t="s">
        <v>329</v>
      </c>
      <c r="H1812" s="92" t="s">
        <v>166</v>
      </c>
      <c r="I1812" s="93">
        <v>7.8999921000078993E-3</v>
      </c>
    </row>
    <row r="1813" spans="1:9">
      <c r="A1813" s="92" t="s">
        <v>5658</v>
      </c>
      <c r="B1813" s="92" t="s">
        <v>5659</v>
      </c>
      <c r="C1813" s="92" t="s">
        <v>5660</v>
      </c>
      <c r="D1813" s="92" t="s">
        <v>100</v>
      </c>
      <c r="E1813" s="92" t="s">
        <v>100</v>
      </c>
      <c r="F1813" s="92" t="s">
        <v>170</v>
      </c>
      <c r="G1813" s="92" t="s">
        <v>171</v>
      </c>
      <c r="H1813" s="92" t="s">
        <v>138</v>
      </c>
      <c r="I1813" s="93">
        <v>7.8999921000078993E-3</v>
      </c>
    </row>
    <row r="1814" spans="1:9">
      <c r="A1814" s="92" t="s">
        <v>5661</v>
      </c>
      <c r="B1814" s="92" t="s">
        <v>5662</v>
      </c>
      <c r="C1814" s="92" t="s">
        <v>5663</v>
      </c>
      <c r="D1814" s="92" t="s">
        <v>56</v>
      </c>
      <c r="E1814" s="92" t="s">
        <v>57</v>
      </c>
      <c r="F1814" s="92" t="s">
        <v>498</v>
      </c>
      <c r="G1814" s="92" t="s">
        <v>180</v>
      </c>
      <c r="H1814" s="92" t="s">
        <v>143</v>
      </c>
      <c r="I1814" s="93">
        <v>7.8999921000078993E-3</v>
      </c>
    </row>
    <row r="1815" spans="1:9">
      <c r="A1815" s="92" t="s">
        <v>5664</v>
      </c>
      <c r="B1815" s="92" t="s">
        <v>5665</v>
      </c>
      <c r="C1815" s="92" t="s">
        <v>5666</v>
      </c>
      <c r="D1815" s="92" t="s">
        <v>71</v>
      </c>
      <c r="E1815" s="92" t="s">
        <v>84</v>
      </c>
      <c r="F1815" s="92" t="s">
        <v>85</v>
      </c>
      <c r="G1815" s="92" t="s">
        <v>200</v>
      </c>
      <c r="H1815" s="92" t="s">
        <v>153</v>
      </c>
      <c r="I1815" s="93">
        <v>7.8999921000078993E-3</v>
      </c>
    </row>
    <row r="1816" spans="1:9">
      <c r="A1816" s="92" t="s">
        <v>5667</v>
      </c>
      <c r="B1816" s="92" t="s">
        <v>5668</v>
      </c>
      <c r="C1816" s="92" t="s">
        <v>5669</v>
      </c>
      <c r="D1816" s="92" t="s">
        <v>76</v>
      </c>
      <c r="E1816" s="92" t="s">
        <v>92</v>
      </c>
      <c r="F1816" s="92" t="s">
        <v>93</v>
      </c>
      <c r="G1816" s="92" t="s">
        <v>374</v>
      </c>
      <c r="H1816" s="92" t="s">
        <v>172</v>
      </c>
      <c r="I1816" s="93">
        <v>7.8999921000078993E-3</v>
      </c>
    </row>
    <row r="1817" spans="1:9">
      <c r="A1817" s="92" t="s">
        <v>5670</v>
      </c>
      <c r="B1817" s="92" t="s">
        <v>5671</v>
      </c>
      <c r="C1817" s="92" t="s">
        <v>5672</v>
      </c>
      <c r="D1817" s="92" t="s">
        <v>76</v>
      </c>
      <c r="E1817" s="92" t="s">
        <v>92</v>
      </c>
      <c r="F1817" s="92" t="s">
        <v>1203</v>
      </c>
      <c r="G1817" s="92" t="s">
        <v>200</v>
      </c>
      <c r="H1817" s="92" t="s">
        <v>153</v>
      </c>
      <c r="I1817" s="93">
        <v>7.8999921000078993E-3</v>
      </c>
    </row>
    <row r="1818" spans="1:9">
      <c r="A1818" s="92" t="s">
        <v>5673</v>
      </c>
      <c r="B1818" s="92" t="s">
        <v>5674</v>
      </c>
      <c r="C1818" s="92" t="s">
        <v>5675</v>
      </c>
      <c r="D1818" s="92" t="s">
        <v>80</v>
      </c>
      <c r="E1818" s="92" t="s">
        <v>80</v>
      </c>
      <c r="F1818" s="92" t="s">
        <v>104</v>
      </c>
      <c r="G1818" s="92" t="s">
        <v>420</v>
      </c>
      <c r="H1818" s="92" t="s">
        <v>238</v>
      </c>
      <c r="I1818" s="93">
        <v>7.8999921000078993E-3</v>
      </c>
    </row>
    <row r="1819" spans="1:9">
      <c r="A1819" s="92" t="s">
        <v>5676</v>
      </c>
      <c r="B1819" s="92" t="s">
        <v>5677</v>
      </c>
      <c r="C1819" s="92" t="s">
        <v>5678</v>
      </c>
      <c r="D1819" s="92" t="s">
        <v>105</v>
      </c>
      <c r="E1819" s="92" t="s">
        <v>232</v>
      </c>
      <c r="F1819" s="92" t="s">
        <v>233</v>
      </c>
      <c r="G1819" s="92" t="s">
        <v>185</v>
      </c>
      <c r="H1819" s="92" t="s">
        <v>148</v>
      </c>
      <c r="I1819" s="93">
        <v>7.7999922000077989E-3</v>
      </c>
    </row>
    <row r="1820" spans="1:9">
      <c r="A1820" s="92" t="s">
        <v>5679</v>
      </c>
      <c r="B1820" s="92" t="s">
        <v>5680</v>
      </c>
      <c r="C1820" s="92" t="s">
        <v>5681</v>
      </c>
      <c r="D1820" s="92" t="s">
        <v>56</v>
      </c>
      <c r="E1820" s="92" t="s">
        <v>57</v>
      </c>
      <c r="F1820" s="92" t="s">
        <v>767</v>
      </c>
      <c r="G1820" s="92" t="s">
        <v>333</v>
      </c>
      <c r="H1820" s="92" t="s">
        <v>172</v>
      </c>
      <c r="I1820" s="93">
        <v>7.7999922000077989E-3</v>
      </c>
    </row>
    <row r="1821" spans="1:9">
      <c r="A1821" s="92" t="s">
        <v>5682</v>
      </c>
      <c r="B1821" s="92" t="s">
        <v>5683</v>
      </c>
      <c r="C1821" s="92" t="s">
        <v>5684</v>
      </c>
      <c r="D1821" s="92" t="s">
        <v>76</v>
      </c>
      <c r="E1821" s="92" t="s">
        <v>92</v>
      </c>
      <c r="F1821" s="92" t="s">
        <v>306</v>
      </c>
      <c r="G1821" s="92" t="s">
        <v>200</v>
      </c>
      <c r="H1821" s="92" t="s">
        <v>153</v>
      </c>
      <c r="I1821" s="93">
        <v>7.7999922000077989E-3</v>
      </c>
    </row>
    <row r="1822" spans="1:9">
      <c r="A1822" s="92" t="s">
        <v>5685</v>
      </c>
      <c r="B1822" s="92" t="s">
        <v>5686</v>
      </c>
      <c r="C1822" s="92" t="s">
        <v>5687</v>
      </c>
      <c r="D1822" s="92" t="s">
        <v>71</v>
      </c>
      <c r="E1822" s="92" t="s">
        <v>84</v>
      </c>
      <c r="F1822" s="92" t="s">
        <v>85</v>
      </c>
      <c r="G1822" s="92" t="s">
        <v>200</v>
      </c>
      <c r="H1822" s="92" t="s">
        <v>153</v>
      </c>
      <c r="I1822" s="93">
        <v>7.7999922000077989E-3</v>
      </c>
    </row>
    <row r="1823" spans="1:9">
      <c r="A1823" s="92" t="s">
        <v>5688</v>
      </c>
      <c r="B1823" s="92" t="s">
        <v>5689</v>
      </c>
      <c r="C1823" s="92" t="s">
        <v>5690</v>
      </c>
      <c r="D1823" s="92" t="s">
        <v>71</v>
      </c>
      <c r="E1823" s="92" t="s">
        <v>84</v>
      </c>
      <c r="F1823" s="92" t="s">
        <v>85</v>
      </c>
      <c r="G1823" s="92" t="s">
        <v>200</v>
      </c>
      <c r="H1823" s="92" t="s">
        <v>153</v>
      </c>
      <c r="I1823" s="93">
        <v>7.7999922000077989E-3</v>
      </c>
    </row>
    <row r="1824" spans="1:9">
      <c r="A1824" s="92" t="s">
        <v>5691</v>
      </c>
      <c r="B1824" s="92" t="s">
        <v>5692</v>
      </c>
      <c r="C1824" s="92" t="s">
        <v>5693</v>
      </c>
      <c r="D1824" s="92" t="s">
        <v>100</v>
      </c>
      <c r="E1824" s="92" t="s">
        <v>100</v>
      </c>
      <c r="F1824" s="92" t="s">
        <v>1417</v>
      </c>
      <c r="G1824" s="92" t="s">
        <v>378</v>
      </c>
      <c r="H1824" s="92" t="s">
        <v>205</v>
      </c>
      <c r="I1824" s="93">
        <v>7.7999922000077989E-3</v>
      </c>
    </row>
    <row r="1825" spans="1:9">
      <c r="A1825" s="92" t="s">
        <v>5694</v>
      </c>
      <c r="B1825" s="92" t="s">
        <v>5695</v>
      </c>
      <c r="C1825" s="92" t="s">
        <v>5696</v>
      </c>
      <c r="D1825" s="92" t="s">
        <v>100</v>
      </c>
      <c r="E1825" s="92" t="s">
        <v>100</v>
      </c>
      <c r="F1825" s="92" t="s">
        <v>2268</v>
      </c>
      <c r="G1825" s="92" t="s">
        <v>200</v>
      </c>
      <c r="H1825" s="92" t="s">
        <v>153</v>
      </c>
      <c r="I1825" s="93">
        <v>7.7999922000077989E-3</v>
      </c>
    </row>
    <row r="1826" spans="1:9">
      <c r="A1826" s="92" t="s">
        <v>5697</v>
      </c>
      <c r="B1826" s="92" t="s">
        <v>5698</v>
      </c>
      <c r="C1826" s="92" t="s">
        <v>5699</v>
      </c>
      <c r="D1826" s="92" t="s">
        <v>76</v>
      </c>
      <c r="E1826" s="92" t="s">
        <v>92</v>
      </c>
      <c r="F1826" s="92" t="s">
        <v>306</v>
      </c>
      <c r="G1826" s="92" t="s">
        <v>333</v>
      </c>
      <c r="H1826" s="92" t="s">
        <v>172</v>
      </c>
      <c r="I1826" s="93">
        <v>7.7999922000077989E-3</v>
      </c>
    </row>
    <row r="1827" spans="1:9">
      <c r="A1827" s="92" t="s">
        <v>5700</v>
      </c>
      <c r="B1827" s="92" t="s">
        <v>5701</v>
      </c>
      <c r="C1827" s="92" t="s">
        <v>5702</v>
      </c>
      <c r="D1827" s="92" t="s">
        <v>88</v>
      </c>
      <c r="E1827" s="92" t="s">
        <v>109</v>
      </c>
      <c r="F1827" s="92" t="s">
        <v>110</v>
      </c>
      <c r="G1827" s="92" t="s">
        <v>185</v>
      </c>
      <c r="H1827" s="92" t="s">
        <v>148</v>
      </c>
      <c r="I1827" s="93">
        <v>7.6999923000076994E-3</v>
      </c>
    </row>
    <row r="1828" spans="1:9">
      <c r="A1828" s="92" t="s">
        <v>5703</v>
      </c>
      <c r="B1828" s="92" t="s">
        <v>5704</v>
      </c>
      <c r="C1828" s="92" t="s">
        <v>5705</v>
      </c>
      <c r="D1828" s="92" t="s">
        <v>71</v>
      </c>
      <c r="E1828" s="92" t="s">
        <v>84</v>
      </c>
      <c r="F1828" s="92" t="s">
        <v>85</v>
      </c>
      <c r="G1828" s="92" t="s">
        <v>394</v>
      </c>
      <c r="H1828" s="92" t="s">
        <v>219</v>
      </c>
      <c r="I1828" s="93">
        <v>7.6999923000076994E-3</v>
      </c>
    </row>
    <row r="1829" spans="1:9">
      <c r="A1829" s="92" t="s">
        <v>5706</v>
      </c>
      <c r="B1829" s="92" t="s">
        <v>5707</v>
      </c>
      <c r="C1829" s="92" t="s">
        <v>5708</v>
      </c>
      <c r="D1829" s="92" t="s">
        <v>71</v>
      </c>
      <c r="E1829" s="92" t="s">
        <v>84</v>
      </c>
      <c r="F1829" s="92" t="s">
        <v>85</v>
      </c>
      <c r="G1829" s="92" t="s">
        <v>341</v>
      </c>
      <c r="H1829" s="92" t="s">
        <v>181</v>
      </c>
      <c r="I1829" s="93">
        <v>7.6999923000076994E-3</v>
      </c>
    </row>
    <row r="1830" spans="1:9">
      <c r="A1830" s="92" t="s">
        <v>5709</v>
      </c>
      <c r="B1830" s="92" t="s">
        <v>5710</v>
      </c>
      <c r="C1830" s="92" t="s">
        <v>5711</v>
      </c>
      <c r="D1830" s="92" t="s">
        <v>94</v>
      </c>
      <c r="E1830" s="92" t="s">
        <v>133</v>
      </c>
      <c r="F1830" s="92" t="s">
        <v>467</v>
      </c>
      <c r="G1830" s="92" t="s">
        <v>185</v>
      </c>
      <c r="H1830" s="92" t="s">
        <v>148</v>
      </c>
      <c r="I1830" s="93">
        <v>7.6999923000076994E-3</v>
      </c>
    </row>
    <row r="1831" spans="1:9">
      <c r="A1831" s="92" t="s">
        <v>5712</v>
      </c>
      <c r="B1831" s="92" t="s">
        <v>5713</v>
      </c>
      <c r="C1831" s="92" t="s">
        <v>5714</v>
      </c>
      <c r="D1831" s="92" t="s">
        <v>94</v>
      </c>
      <c r="E1831" s="92" t="s">
        <v>133</v>
      </c>
      <c r="F1831" s="92" t="s">
        <v>134</v>
      </c>
      <c r="G1831" s="92" t="s">
        <v>420</v>
      </c>
      <c r="H1831" s="92" t="s">
        <v>238</v>
      </c>
      <c r="I1831" s="93">
        <v>7.6999923000076994E-3</v>
      </c>
    </row>
    <row r="1832" spans="1:9">
      <c r="A1832" s="92" t="s">
        <v>5715</v>
      </c>
      <c r="B1832" s="92" t="s">
        <v>5716</v>
      </c>
      <c r="C1832" s="92" t="s">
        <v>5717</v>
      </c>
      <c r="D1832" s="92" t="s">
        <v>94</v>
      </c>
      <c r="E1832" s="92" t="s">
        <v>118</v>
      </c>
      <c r="F1832" s="92" t="s">
        <v>119</v>
      </c>
      <c r="G1832" s="92" t="s">
        <v>200</v>
      </c>
      <c r="H1832" s="92" t="s">
        <v>153</v>
      </c>
      <c r="I1832" s="93">
        <v>7.6999923000076994E-3</v>
      </c>
    </row>
    <row r="1833" spans="1:9">
      <c r="A1833" s="92" t="s">
        <v>5718</v>
      </c>
      <c r="B1833" s="92" t="s">
        <v>5719</v>
      </c>
      <c r="C1833" s="92" t="s">
        <v>5720</v>
      </c>
      <c r="D1833" s="92" t="s">
        <v>64</v>
      </c>
      <c r="E1833" s="92" t="s">
        <v>64</v>
      </c>
      <c r="F1833" s="92" t="s">
        <v>65</v>
      </c>
      <c r="G1833" s="92" t="s">
        <v>282</v>
      </c>
      <c r="H1833" s="92" t="s">
        <v>158</v>
      </c>
      <c r="I1833" s="93">
        <v>7.6999923000076994E-3</v>
      </c>
    </row>
    <row r="1834" spans="1:9">
      <c r="A1834" s="92" t="s">
        <v>5721</v>
      </c>
      <c r="B1834" s="92" t="s">
        <v>5722</v>
      </c>
      <c r="C1834" s="92" t="s">
        <v>5723</v>
      </c>
      <c r="D1834" s="92" t="s">
        <v>94</v>
      </c>
      <c r="E1834" s="92" t="s">
        <v>118</v>
      </c>
      <c r="F1834" s="92" t="s">
        <v>119</v>
      </c>
      <c r="G1834" s="92" t="s">
        <v>329</v>
      </c>
      <c r="H1834" s="92" t="s">
        <v>166</v>
      </c>
      <c r="I1834" s="93">
        <v>7.6999923000076994E-3</v>
      </c>
    </row>
    <row r="1835" spans="1:9">
      <c r="A1835" s="92" t="s">
        <v>5724</v>
      </c>
      <c r="B1835" s="92" t="s">
        <v>5725</v>
      </c>
      <c r="C1835" s="92" t="s">
        <v>5726</v>
      </c>
      <c r="D1835" s="92" t="s">
        <v>76</v>
      </c>
      <c r="E1835" s="92" t="s">
        <v>92</v>
      </c>
      <c r="F1835" s="92" t="s">
        <v>93</v>
      </c>
      <c r="G1835" s="92" t="s">
        <v>468</v>
      </c>
      <c r="H1835" s="92" t="s">
        <v>270</v>
      </c>
      <c r="I1835" s="93">
        <v>7.599992400007599E-3</v>
      </c>
    </row>
    <row r="1836" spans="1:9">
      <c r="A1836" s="92" t="s">
        <v>5727</v>
      </c>
      <c r="B1836" s="92" t="s">
        <v>5728</v>
      </c>
      <c r="C1836" s="92" t="s">
        <v>5729</v>
      </c>
      <c r="D1836" s="92" t="s">
        <v>56</v>
      </c>
      <c r="E1836" s="92" t="s">
        <v>69</v>
      </c>
      <c r="F1836" s="92" t="s">
        <v>126</v>
      </c>
      <c r="G1836" s="92" t="s">
        <v>333</v>
      </c>
      <c r="H1836" s="92" t="s">
        <v>172</v>
      </c>
      <c r="I1836" s="93">
        <v>7.599992400007599E-3</v>
      </c>
    </row>
    <row r="1837" spans="1:9">
      <c r="A1837" s="92" t="s">
        <v>5730</v>
      </c>
      <c r="B1837" s="92" t="s">
        <v>5731</v>
      </c>
      <c r="C1837" s="92" t="s">
        <v>5732</v>
      </c>
      <c r="D1837" s="92" t="s">
        <v>100</v>
      </c>
      <c r="E1837" s="92" t="s">
        <v>100</v>
      </c>
      <c r="F1837" s="92" t="s">
        <v>170</v>
      </c>
      <c r="G1837" s="92" t="s">
        <v>333</v>
      </c>
      <c r="H1837" s="92" t="s">
        <v>172</v>
      </c>
      <c r="I1837" s="93">
        <v>7.599992400007599E-3</v>
      </c>
    </row>
    <row r="1838" spans="1:9">
      <c r="A1838" s="92" t="s">
        <v>5733</v>
      </c>
      <c r="B1838" s="92" t="s">
        <v>5734</v>
      </c>
      <c r="C1838" s="92" t="s">
        <v>5735</v>
      </c>
      <c r="D1838" s="92" t="s">
        <v>88</v>
      </c>
      <c r="E1838" s="92" t="s">
        <v>406</v>
      </c>
      <c r="F1838" s="92" t="s">
        <v>407</v>
      </c>
      <c r="G1838" s="92" t="s">
        <v>341</v>
      </c>
      <c r="H1838" s="92" t="s">
        <v>181</v>
      </c>
      <c r="I1838" s="93">
        <v>7.599992400007599E-3</v>
      </c>
    </row>
    <row r="1839" spans="1:9">
      <c r="A1839" s="92" t="s">
        <v>5736</v>
      </c>
      <c r="B1839" s="92" t="s">
        <v>5737</v>
      </c>
      <c r="C1839" s="92" t="s">
        <v>5738</v>
      </c>
      <c r="D1839" s="92" t="s">
        <v>76</v>
      </c>
      <c r="E1839" s="92" t="s">
        <v>441</v>
      </c>
      <c r="F1839" s="92" t="s">
        <v>442</v>
      </c>
      <c r="G1839" s="92" t="s">
        <v>185</v>
      </c>
      <c r="H1839" s="92" t="s">
        <v>148</v>
      </c>
      <c r="I1839" s="93">
        <v>7.599992400007599E-3</v>
      </c>
    </row>
    <row r="1840" spans="1:9">
      <c r="A1840" s="92" t="s">
        <v>5739</v>
      </c>
      <c r="B1840" s="92" t="s">
        <v>5740</v>
      </c>
      <c r="C1840" s="92" t="s">
        <v>5741</v>
      </c>
      <c r="D1840" s="92" t="s">
        <v>94</v>
      </c>
      <c r="E1840" s="92" t="s">
        <v>133</v>
      </c>
      <c r="F1840" s="92" t="s">
        <v>467</v>
      </c>
      <c r="G1840" s="92" t="s">
        <v>200</v>
      </c>
      <c r="H1840" s="92" t="s">
        <v>153</v>
      </c>
      <c r="I1840" s="93">
        <v>7.599992400007599E-3</v>
      </c>
    </row>
    <row r="1841" spans="1:9">
      <c r="A1841" s="92" t="s">
        <v>5742</v>
      </c>
      <c r="B1841" s="92" t="s">
        <v>5743</v>
      </c>
      <c r="C1841" s="92" t="s">
        <v>5744</v>
      </c>
      <c r="D1841" s="92" t="s">
        <v>105</v>
      </c>
      <c r="E1841" s="92" t="s">
        <v>198</v>
      </c>
      <c r="F1841" s="92" t="s">
        <v>1050</v>
      </c>
      <c r="G1841" s="92" t="s">
        <v>200</v>
      </c>
      <c r="H1841" s="92" t="s">
        <v>153</v>
      </c>
      <c r="I1841" s="93">
        <v>7.599992400007599E-3</v>
      </c>
    </row>
    <row r="1842" spans="1:9">
      <c r="A1842" s="92" t="s">
        <v>5745</v>
      </c>
      <c r="B1842" s="92" t="s">
        <v>5746</v>
      </c>
      <c r="C1842" s="92" t="s">
        <v>5747</v>
      </c>
      <c r="D1842" s="92" t="s">
        <v>94</v>
      </c>
      <c r="E1842" s="92" t="s">
        <v>118</v>
      </c>
      <c r="F1842" s="92" t="s">
        <v>119</v>
      </c>
      <c r="G1842" s="92" t="s">
        <v>420</v>
      </c>
      <c r="H1842" s="92" t="s">
        <v>238</v>
      </c>
      <c r="I1842" s="93">
        <v>7.599992400007599E-3</v>
      </c>
    </row>
    <row r="1843" spans="1:9">
      <c r="A1843" s="92" t="s">
        <v>5748</v>
      </c>
      <c r="B1843" s="92" t="s">
        <v>5749</v>
      </c>
      <c r="C1843" s="92" t="s">
        <v>5750</v>
      </c>
      <c r="D1843" s="92" t="s">
        <v>105</v>
      </c>
      <c r="E1843" s="92" t="s">
        <v>297</v>
      </c>
      <c r="F1843" s="92" t="s">
        <v>298</v>
      </c>
      <c r="G1843" s="92" t="s">
        <v>200</v>
      </c>
      <c r="H1843" s="92" t="s">
        <v>153</v>
      </c>
      <c r="I1843" s="93">
        <v>7.599992400007599E-3</v>
      </c>
    </row>
    <row r="1844" spans="1:9">
      <c r="A1844" s="92" t="s">
        <v>5751</v>
      </c>
      <c r="B1844" s="92" t="s">
        <v>5752</v>
      </c>
      <c r="C1844" s="92" t="s">
        <v>5753</v>
      </c>
      <c r="D1844" s="92" t="s">
        <v>88</v>
      </c>
      <c r="E1844" s="92" t="s">
        <v>406</v>
      </c>
      <c r="F1844" s="92" t="s">
        <v>602</v>
      </c>
      <c r="G1844" s="92" t="s">
        <v>337</v>
      </c>
      <c r="H1844" s="92" t="s">
        <v>176</v>
      </c>
      <c r="I1844" s="93">
        <v>7.599992400007599E-3</v>
      </c>
    </row>
    <row r="1845" spans="1:9">
      <c r="A1845" s="92" t="s">
        <v>5754</v>
      </c>
      <c r="B1845" s="92" t="s">
        <v>5755</v>
      </c>
      <c r="C1845" s="92" t="s">
        <v>5756</v>
      </c>
      <c r="D1845" s="92" t="s">
        <v>94</v>
      </c>
      <c r="E1845" s="92" t="s">
        <v>118</v>
      </c>
      <c r="F1845" s="92" t="s">
        <v>119</v>
      </c>
      <c r="G1845" s="92" t="s">
        <v>341</v>
      </c>
      <c r="H1845" s="92" t="s">
        <v>181</v>
      </c>
      <c r="I1845" s="93">
        <v>7.4999925000074985E-3</v>
      </c>
    </row>
    <row r="1846" spans="1:9">
      <c r="A1846" s="92" t="s">
        <v>5757</v>
      </c>
      <c r="B1846" s="92" t="s">
        <v>5758</v>
      </c>
      <c r="C1846" s="92" t="s">
        <v>5759</v>
      </c>
      <c r="D1846" s="92" t="s">
        <v>88</v>
      </c>
      <c r="E1846" s="92" t="s">
        <v>109</v>
      </c>
      <c r="F1846" s="92" t="s">
        <v>110</v>
      </c>
      <c r="G1846" s="92" t="s">
        <v>382</v>
      </c>
      <c r="H1846" s="92" t="s">
        <v>210</v>
      </c>
      <c r="I1846" s="93">
        <v>7.4999925000074985E-3</v>
      </c>
    </row>
    <row r="1847" spans="1:9">
      <c r="A1847" s="92" t="s">
        <v>5760</v>
      </c>
      <c r="B1847" s="92" t="s">
        <v>5761</v>
      </c>
      <c r="C1847" s="92" t="s">
        <v>5762</v>
      </c>
      <c r="D1847" s="92" t="s">
        <v>94</v>
      </c>
      <c r="E1847" s="92" t="s">
        <v>317</v>
      </c>
      <c r="F1847" s="92" t="s">
        <v>317</v>
      </c>
      <c r="G1847" s="92" t="s">
        <v>180</v>
      </c>
      <c r="H1847" s="92" t="s">
        <v>143</v>
      </c>
      <c r="I1847" s="93">
        <v>7.4999925000074985E-3</v>
      </c>
    </row>
    <row r="1848" spans="1:9">
      <c r="A1848" s="92" t="s">
        <v>5763</v>
      </c>
      <c r="B1848" s="92" t="s">
        <v>5764</v>
      </c>
      <c r="C1848" s="92" t="s">
        <v>5765</v>
      </c>
      <c r="D1848" s="92" t="s">
        <v>94</v>
      </c>
      <c r="E1848" s="92" t="s">
        <v>118</v>
      </c>
      <c r="F1848" s="92" t="s">
        <v>119</v>
      </c>
      <c r="G1848" s="92" t="s">
        <v>329</v>
      </c>
      <c r="H1848" s="92" t="s">
        <v>166</v>
      </c>
      <c r="I1848" s="93">
        <v>7.4999925000074985E-3</v>
      </c>
    </row>
    <row r="1849" spans="1:9">
      <c r="A1849" s="92" t="s">
        <v>5766</v>
      </c>
      <c r="B1849" s="92" t="s">
        <v>5767</v>
      </c>
      <c r="C1849" s="92" t="s">
        <v>5768</v>
      </c>
      <c r="D1849" s="92" t="s">
        <v>80</v>
      </c>
      <c r="E1849" s="92" t="s">
        <v>80</v>
      </c>
      <c r="F1849" s="92" t="s">
        <v>157</v>
      </c>
      <c r="G1849" s="92" t="s">
        <v>424</v>
      </c>
      <c r="H1849" s="92" t="s">
        <v>242</v>
      </c>
      <c r="I1849" s="93">
        <v>7.4999925000074985E-3</v>
      </c>
    </row>
    <row r="1850" spans="1:9">
      <c r="A1850" s="92" t="s">
        <v>5769</v>
      </c>
      <c r="B1850" s="92" t="s">
        <v>5770</v>
      </c>
      <c r="C1850" s="92" t="s">
        <v>5771</v>
      </c>
      <c r="D1850" s="92" t="s">
        <v>105</v>
      </c>
      <c r="E1850" s="92" t="s">
        <v>198</v>
      </c>
      <c r="F1850" s="92" t="s">
        <v>199</v>
      </c>
      <c r="G1850" s="92" t="s">
        <v>185</v>
      </c>
      <c r="H1850" s="92" t="s">
        <v>148</v>
      </c>
      <c r="I1850" s="93">
        <v>7.4999925000074985E-3</v>
      </c>
    </row>
    <row r="1851" spans="1:9">
      <c r="A1851" s="92" t="s">
        <v>5772</v>
      </c>
      <c r="B1851" s="92" t="s">
        <v>5773</v>
      </c>
      <c r="C1851" s="92" t="s">
        <v>5774</v>
      </c>
      <c r="D1851" s="92" t="s">
        <v>76</v>
      </c>
      <c r="E1851" s="92" t="s">
        <v>441</v>
      </c>
      <c r="F1851" s="92" t="s">
        <v>2648</v>
      </c>
      <c r="G1851" s="92" t="s">
        <v>200</v>
      </c>
      <c r="H1851" s="92" t="s">
        <v>153</v>
      </c>
      <c r="I1851" s="93">
        <v>7.4999925000074985E-3</v>
      </c>
    </row>
    <row r="1852" spans="1:9">
      <c r="A1852" s="92" t="s">
        <v>5775</v>
      </c>
      <c r="B1852" s="92" t="s">
        <v>5776</v>
      </c>
      <c r="C1852" s="92" t="s">
        <v>5777</v>
      </c>
      <c r="D1852" s="92" t="s">
        <v>88</v>
      </c>
      <c r="E1852" s="92" t="s">
        <v>406</v>
      </c>
      <c r="F1852" s="92" t="s">
        <v>407</v>
      </c>
      <c r="G1852" s="92" t="s">
        <v>378</v>
      </c>
      <c r="H1852" s="92" t="s">
        <v>205</v>
      </c>
      <c r="I1852" s="93">
        <v>7.4999925000074985E-3</v>
      </c>
    </row>
    <row r="1853" spans="1:9">
      <c r="A1853" s="92" t="s">
        <v>5778</v>
      </c>
      <c r="B1853" s="92" t="s">
        <v>5779</v>
      </c>
      <c r="C1853" s="92" t="s">
        <v>5780</v>
      </c>
      <c r="D1853" s="92" t="s">
        <v>94</v>
      </c>
      <c r="E1853" s="92" t="s">
        <v>133</v>
      </c>
      <c r="F1853" s="92" t="s">
        <v>134</v>
      </c>
      <c r="G1853" s="92" t="s">
        <v>120</v>
      </c>
      <c r="H1853" s="92" t="s">
        <v>121</v>
      </c>
      <c r="I1853" s="93">
        <v>7.4999925000074985E-3</v>
      </c>
    </row>
    <row r="1854" spans="1:9">
      <c r="A1854" s="92" t="s">
        <v>5781</v>
      </c>
      <c r="B1854" s="92" t="s">
        <v>5782</v>
      </c>
      <c r="C1854" s="92" t="s">
        <v>5783</v>
      </c>
      <c r="D1854" s="92" t="s">
        <v>88</v>
      </c>
      <c r="E1854" s="92" t="s">
        <v>406</v>
      </c>
      <c r="F1854" s="92" t="s">
        <v>407</v>
      </c>
      <c r="G1854" s="92" t="s">
        <v>200</v>
      </c>
      <c r="H1854" s="92" t="s">
        <v>153</v>
      </c>
      <c r="I1854" s="93">
        <v>7.4999925000074985E-3</v>
      </c>
    </row>
    <row r="1855" spans="1:9">
      <c r="A1855" s="92" t="s">
        <v>5784</v>
      </c>
      <c r="B1855" s="92" t="s">
        <v>5785</v>
      </c>
      <c r="C1855" s="92" t="s">
        <v>5786</v>
      </c>
      <c r="D1855" s="92" t="s">
        <v>100</v>
      </c>
      <c r="E1855" s="92" t="s">
        <v>100</v>
      </c>
      <c r="F1855" s="92" t="s">
        <v>1569</v>
      </c>
      <c r="G1855" s="92" t="s">
        <v>200</v>
      </c>
      <c r="H1855" s="92" t="s">
        <v>153</v>
      </c>
      <c r="I1855" s="93">
        <v>7.4999925000074985E-3</v>
      </c>
    </row>
    <row r="1856" spans="1:9">
      <c r="A1856" s="92" t="s">
        <v>5787</v>
      </c>
      <c r="B1856" s="92" t="s">
        <v>5788</v>
      </c>
      <c r="C1856" s="92" t="s">
        <v>5789</v>
      </c>
      <c r="D1856" s="92" t="s">
        <v>111</v>
      </c>
      <c r="E1856" s="92" t="s">
        <v>111</v>
      </c>
      <c r="F1856" s="92" t="s">
        <v>2383</v>
      </c>
      <c r="G1856" s="92" t="s">
        <v>382</v>
      </c>
      <c r="H1856" s="92" t="s">
        <v>210</v>
      </c>
      <c r="I1856" s="93">
        <v>7.4999925000074985E-3</v>
      </c>
    </row>
    <row r="1857" spans="1:9">
      <c r="A1857" s="92" t="s">
        <v>5790</v>
      </c>
      <c r="B1857" s="92" t="s">
        <v>5791</v>
      </c>
      <c r="C1857" s="92" t="s">
        <v>5792</v>
      </c>
      <c r="D1857" s="92" t="s">
        <v>76</v>
      </c>
      <c r="E1857" s="92" t="s">
        <v>92</v>
      </c>
      <c r="F1857" s="92" t="s">
        <v>93</v>
      </c>
      <c r="G1857" s="92" t="s">
        <v>185</v>
      </c>
      <c r="H1857" s="92" t="s">
        <v>148</v>
      </c>
      <c r="I1857" s="93">
        <v>7.4999925000074985E-3</v>
      </c>
    </row>
    <row r="1858" spans="1:9">
      <c r="A1858" s="92" t="s">
        <v>5793</v>
      </c>
      <c r="B1858" s="92" t="s">
        <v>5794</v>
      </c>
      <c r="C1858" s="92" t="s">
        <v>5795</v>
      </c>
      <c r="D1858" s="92" t="s">
        <v>88</v>
      </c>
      <c r="E1858" s="92" t="s">
        <v>406</v>
      </c>
      <c r="F1858" s="92" t="s">
        <v>407</v>
      </c>
      <c r="G1858" s="92" t="s">
        <v>333</v>
      </c>
      <c r="H1858" s="92" t="s">
        <v>172</v>
      </c>
      <c r="I1858" s="93">
        <v>7.4999925000074985E-3</v>
      </c>
    </row>
    <row r="1859" spans="1:9">
      <c r="A1859" s="92" t="s">
        <v>5796</v>
      </c>
      <c r="B1859" s="92" t="s">
        <v>5797</v>
      </c>
      <c r="C1859" s="92" t="s">
        <v>5798</v>
      </c>
      <c r="D1859" s="92" t="s">
        <v>94</v>
      </c>
      <c r="E1859" s="92" t="s">
        <v>615</v>
      </c>
      <c r="F1859" s="92" t="s">
        <v>1031</v>
      </c>
      <c r="G1859" s="92" t="s">
        <v>468</v>
      </c>
      <c r="H1859" s="92" t="s">
        <v>270</v>
      </c>
      <c r="I1859" s="93">
        <v>7.4999925000074985E-3</v>
      </c>
    </row>
    <row r="1860" spans="1:9">
      <c r="A1860" s="92" t="s">
        <v>5799</v>
      </c>
      <c r="B1860" s="92" t="s">
        <v>5800</v>
      </c>
      <c r="C1860" s="92" t="s">
        <v>5801</v>
      </c>
      <c r="D1860" s="92" t="s">
        <v>56</v>
      </c>
      <c r="E1860" s="92" t="s">
        <v>152</v>
      </c>
      <c r="F1860" s="92" t="s">
        <v>152</v>
      </c>
      <c r="G1860" s="92" t="s">
        <v>200</v>
      </c>
      <c r="H1860" s="92" t="s">
        <v>153</v>
      </c>
      <c r="I1860" s="93">
        <v>7.399992600007399E-3</v>
      </c>
    </row>
    <row r="1861" spans="1:9">
      <c r="A1861" s="92" t="s">
        <v>5802</v>
      </c>
      <c r="B1861" s="92" t="s">
        <v>5803</v>
      </c>
      <c r="C1861" s="92" t="s">
        <v>5804</v>
      </c>
      <c r="D1861" s="92" t="s">
        <v>80</v>
      </c>
      <c r="E1861" s="92" t="s">
        <v>80</v>
      </c>
      <c r="F1861" s="92" t="s">
        <v>104</v>
      </c>
      <c r="G1861" s="92" t="s">
        <v>282</v>
      </c>
      <c r="H1861" s="92" t="s">
        <v>158</v>
      </c>
      <c r="I1861" s="93">
        <v>7.399992600007399E-3</v>
      </c>
    </row>
    <row r="1862" spans="1:9">
      <c r="A1862" s="92" t="s">
        <v>5805</v>
      </c>
      <c r="B1862" s="92" t="s">
        <v>5806</v>
      </c>
      <c r="C1862" s="92" t="s">
        <v>5807</v>
      </c>
      <c r="D1862" s="92" t="s">
        <v>94</v>
      </c>
      <c r="E1862" s="92" t="s">
        <v>615</v>
      </c>
      <c r="F1862" s="92" t="s">
        <v>616</v>
      </c>
      <c r="G1862" s="92" t="s">
        <v>180</v>
      </c>
      <c r="H1862" s="92" t="s">
        <v>143</v>
      </c>
      <c r="I1862" s="93">
        <v>7.399992600007399E-3</v>
      </c>
    </row>
    <row r="1863" spans="1:9">
      <c r="A1863" s="92" t="s">
        <v>5808</v>
      </c>
      <c r="B1863" s="92" t="s">
        <v>5809</v>
      </c>
      <c r="C1863" s="92" t="s">
        <v>5810</v>
      </c>
      <c r="D1863" s="92" t="s">
        <v>100</v>
      </c>
      <c r="E1863" s="92" t="s">
        <v>100</v>
      </c>
      <c r="F1863" s="92" t="s">
        <v>287</v>
      </c>
      <c r="G1863" s="92" t="s">
        <v>185</v>
      </c>
      <c r="H1863" s="92" t="s">
        <v>148</v>
      </c>
      <c r="I1863" s="93">
        <v>7.399992600007399E-3</v>
      </c>
    </row>
    <row r="1864" spans="1:9">
      <c r="A1864" s="92" t="s">
        <v>5811</v>
      </c>
      <c r="B1864" s="92" t="s">
        <v>5812</v>
      </c>
      <c r="C1864" s="92" t="s">
        <v>5813</v>
      </c>
      <c r="D1864" s="92" t="s">
        <v>105</v>
      </c>
      <c r="E1864" s="92" t="s">
        <v>302</v>
      </c>
      <c r="F1864" s="92" t="s">
        <v>302</v>
      </c>
      <c r="G1864" s="92" t="s">
        <v>345</v>
      </c>
      <c r="H1864" s="92" t="s">
        <v>143</v>
      </c>
      <c r="I1864" s="93">
        <v>7.399992600007399E-3</v>
      </c>
    </row>
    <row r="1865" spans="1:9">
      <c r="A1865" s="92" t="s">
        <v>5814</v>
      </c>
      <c r="B1865" s="92" t="s">
        <v>5815</v>
      </c>
      <c r="C1865" s="92" t="s">
        <v>5816</v>
      </c>
      <c r="D1865" s="92" t="s">
        <v>105</v>
      </c>
      <c r="E1865" s="92" t="s">
        <v>198</v>
      </c>
      <c r="F1865" s="92" t="s">
        <v>1050</v>
      </c>
      <c r="G1865" s="92" t="s">
        <v>200</v>
      </c>
      <c r="H1865" s="92" t="s">
        <v>153</v>
      </c>
      <c r="I1865" s="93">
        <v>7.399992600007399E-3</v>
      </c>
    </row>
    <row r="1866" spans="1:9">
      <c r="A1866" s="92" t="s">
        <v>5817</v>
      </c>
      <c r="B1866" s="92" t="s">
        <v>5818</v>
      </c>
      <c r="C1866" s="92" t="s">
        <v>5819</v>
      </c>
      <c r="D1866" s="92" t="s">
        <v>76</v>
      </c>
      <c r="E1866" s="92" t="s">
        <v>92</v>
      </c>
      <c r="F1866" s="92" t="s">
        <v>538</v>
      </c>
      <c r="G1866" s="92" t="s">
        <v>337</v>
      </c>
      <c r="H1866" s="92" t="s">
        <v>176</v>
      </c>
      <c r="I1866" s="93">
        <v>7.399992600007399E-3</v>
      </c>
    </row>
    <row r="1867" spans="1:9">
      <c r="A1867" s="92" t="s">
        <v>5820</v>
      </c>
      <c r="B1867" s="92" t="s">
        <v>5821</v>
      </c>
      <c r="C1867" s="92" t="s">
        <v>5822</v>
      </c>
      <c r="D1867" s="92" t="s">
        <v>100</v>
      </c>
      <c r="E1867" s="92" t="s">
        <v>100</v>
      </c>
      <c r="F1867" s="92" t="s">
        <v>170</v>
      </c>
      <c r="G1867" s="92" t="s">
        <v>416</v>
      </c>
      <c r="H1867" s="92" t="s">
        <v>275</v>
      </c>
      <c r="I1867" s="93">
        <v>7.399992600007399E-3</v>
      </c>
    </row>
    <row r="1868" spans="1:9">
      <c r="A1868" s="92" t="s">
        <v>5823</v>
      </c>
      <c r="B1868" s="92" t="s">
        <v>5824</v>
      </c>
      <c r="C1868" s="92" t="s">
        <v>5825</v>
      </c>
      <c r="D1868" s="92" t="s">
        <v>71</v>
      </c>
      <c r="E1868" s="92" t="s">
        <v>84</v>
      </c>
      <c r="F1868" s="92" t="s">
        <v>85</v>
      </c>
      <c r="G1868" s="92" t="s">
        <v>333</v>
      </c>
      <c r="H1868" s="92" t="s">
        <v>172</v>
      </c>
      <c r="I1868" s="93">
        <v>7.2999927000072995E-3</v>
      </c>
    </row>
    <row r="1869" spans="1:9">
      <c r="A1869" s="92" t="s">
        <v>5826</v>
      </c>
      <c r="B1869" s="92" t="s">
        <v>5827</v>
      </c>
      <c r="C1869" s="92" t="s">
        <v>5828</v>
      </c>
      <c r="D1869" s="92" t="s">
        <v>76</v>
      </c>
      <c r="E1869" s="92" t="s">
        <v>441</v>
      </c>
      <c r="F1869" s="92" t="s">
        <v>3917</v>
      </c>
      <c r="G1869" s="92" t="s">
        <v>59</v>
      </c>
      <c r="H1869" s="92" t="s">
        <v>60</v>
      </c>
      <c r="I1869" s="93">
        <v>7.2999927000072995E-3</v>
      </c>
    </row>
    <row r="1870" spans="1:9">
      <c r="A1870" s="92" t="s">
        <v>5829</v>
      </c>
      <c r="B1870" s="92" t="s">
        <v>5830</v>
      </c>
      <c r="C1870" s="92" t="s">
        <v>5831</v>
      </c>
      <c r="D1870" s="92" t="s">
        <v>105</v>
      </c>
      <c r="E1870" s="92" t="s">
        <v>198</v>
      </c>
      <c r="F1870" s="92" t="s">
        <v>199</v>
      </c>
      <c r="G1870" s="92" t="s">
        <v>333</v>
      </c>
      <c r="H1870" s="92" t="s">
        <v>172</v>
      </c>
      <c r="I1870" s="93">
        <v>7.2999927000072995E-3</v>
      </c>
    </row>
    <row r="1871" spans="1:9">
      <c r="A1871" s="92" t="s">
        <v>5832</v>
      </c>
      <c r="B1871" s="92" t="s">
        <v>5833</v>
      </c>
      <c r="C1871" s="92" t="s">
        <v>5834</v>
      </c>
      <c r="D1871" s="92" t="s">
        <v>94</v>
      </c>
      <c r="E1871" s="92" t="s">
        <v>118</v>
      </c>
      <c r="F1871" s="92" t="s">
        <v>119</v>
      </c>
      <c r="G1871" s="92" t="s">
        <v>200</v>
      </c>
      <c r="H1871" s="92" t="s">
        <v>153</v>
      </c>
      <c r="I1871" s="93">
        <v>7.2999927000072995E-3</v>
      </c>
    </row>
    <row r="1872" spans="1:9">
      <c r="A1872" s="92" t="s">
        <v>5835</v>
      </c>
      <c r="B1872" s="92" t="s">
        <v>5836</v>
      </c>
      <c r="C1872" s="92" t="s">
        <v>5837</v>
      </c>
      <c r="D1872" s="92" t="s">
        <v>100</v>
      </c>
      <c r="E1872" s="92" t="s">
        <v>100</v>
      </c>
      <c r="F1872" s="92" t="s">
        <v>170</v>
      </c>
      <c r="G1872" s="92" t="s">
        <v>200</v>
      </c>
      <c r="H1872" s="92" t="s">
        <v>153</v>
      </c>
      <c r="I1872" s="93">
        <v>7.2999927000072995E-3</v>
      </c>
    </row>
    <row r="1873" spans="1:9">
      <c r="A1873" s="92" t="s">
        <v>5838</v>
      </c>
      <c r="B1873" s="92" t="s">
        <v>5839</v>
      </c>
      <c r="C1873" s="92" t="s">
        <v>5840</v>
      </c>
      <c r="D1873" s="92" t="s">
        <v>100</v>
      </c>
      <c r="E1873" s="92" t="s">
        <v>100</v>
      </c>
      <c r="F1873" s="92" t="s">
        <v>287</v>
      </c>
      <c r="G1873" s="92" t="s">
        <v>200</v>
      </c>
      <c r="H1873" s="92" t="s">
        <v>153</v>
      </c>
      <c r="I1873" s="93">
        <v>7.2999927000072995E-3</v>
      </c>
    </row>
    <row r="1874" spans="1:9">
      <c r="A1874" s="92" t="s">
        <v>5841</v>
      </c>
      <c r="B1874" s="92" t="s">
        <v>5842</v>
      </c>
      <c r="C1874" s="92" t="s">
        <v>5843</v>
      </c>
      <c r="D1874" s="92" t="s">
        <v>76</v>
      </c>
      <c r="E1874" s="92" t="s">
        <v>441</v>
      </c>
      <c r="F1874" s="92" t="s">
        <v>2065</v>
      </c>
      <c r="G1874" s="92" t="s">
        <v>408</v>
      </c>
      <c r="H1874" s="92" t="s">
        <v>228</v>
      </c>
      <c r="I1874" s="93">
        <v>7.2999927000072995E-3</v>
      </c>
    </row>
    <row r="1875" spans="1:9">
      <c r="A1875" s="92" t="s">
        <v>5844</v>
      </c>
      <c r="B1875" s="92" t="s">
        <v>5845</v>
      </c>
      <c r="C1875" s="92" t="s">
        <v>5846</v>
      </c>
      <c r="D1875" s="92" t="s">
        <v>105</v>
      </c>
      <c r="E1875" s="92" t="s">
        <v>198</v>
      </c>
      <c r="F1875" s="92" t="s">
        <v>1050</v>
      </c>
      <c r="G1875" s="92" t="s">
        <v>200</v>
      </c>
      <c r="H1875" s="92" t="s">
        <v>153</v>
      </c>
      <c r="I1875" s="93">
        <v>7.2999927000072995E-3</v>
      </c>
    </row>
    <row r="1876" spans="1:9">
      <c r="A1876" s="92" t="s">
        <v>5847</v>
      </c>
      <c r="B1876" s="92" t="s">
        <v>5848</v>
      </c>
      <c r="C1876" s="92" t="s">
        <v>5849</v>
      </c>
      <c r="D1876" s="92" t="s">
        <v>76</v>
      </c>
      <c r="E1876" s="92" t="s">
        <v>92</v>
      </c>
      <c r="F1876" s="92" t="s">
        <v>306</v>
      </c>
      <c r="G1876" s="92" t="s">
        <v>200</v>
      </c>
      <c r="H1876" s="92" t="s">
        <v>153</v>
      </c>
      <c r="I1876" s="93">
        <v>7.2999927000072995E-3</v>
      </c>
    </row>
    <row r="1877" spans="1:9">
      <c r="A1877" s="92" t="s">
        <v>5850</v>
      </c>
      <c r="B1877" s="92" t="s">
        <v>5851</v>
      </c>
      <c r="C1877" s="92" t="s">
        <v>5852</v>
      </c>
      <c r="D1877" s="92" t="s">
        <v>64</v>
      </c>
      <c r="E1877" s="92" t="s">
        <v>64</v>
      </c>
      <c r="F1877" s="92" t="s">
        <v>65</v>
      </c>
      <c r="G1877" s="92" t="s">
        <v>432</v>
      </c>
      <c r="H1877" s="92" t="s">
        <v>250</v>
      </c>
      <c r="I1877" s="93">
        <v>7.2999927000072995E-3</v>
      </c>
    </row>
    <row r="1878" spans="1:9">
      <c r="A1878" s="92" t="s">
        <v>5853</v>
      </c>
      <c r="B1878" s="92" t="s">
        <v>5854</v>
      </c>
      <c r="C1878" s="92" t="s">
        <v>5855</v>
      </c>
      <c r="D1878" s="92" t="s">
        <v>76</v>
      </c>
      <c r="E1878" s="92" t="s">
        <v>441</v>
      </c>
      <c r="F1878" s="92" t="s">
        <v>3917</v>
      </c>
      <c r="G1878" s="92" t="s">
        <v>171</v>
      </c>
      <c r="H1878" s="92" t="s">
        <v>138</v>
      </c>
      <c r="I1878" s="93">
        <v>7.2999927000072995E-3</v>
      </c>
    </row>
    <row r="1879" spans="1:9">
      <c r="A1879" s="92" t="s">
        <v>5856</v>
      </c>
      <c r="B1879" s="92" t="s">
        <v>5857</v>
      </c>
      <c r="C1879" s="92" t="s">
        <v>5858</v>
      </c>
      <c r="D1879" s="92" t="s">
        <v>94</v>
      </c>
      <c r="E1879" s="92" t="s">
        <v>615</v>
      </c>
      <c r="F1879" s="92" t="s">
        <v>1031</v>
      </c>
      <c r="G1879" s="92" t="s">
        <v>333</v>
      </c>
      <c r="H1879" s="92" t="s">
        <v>172</v>
      </c>
      <c r="I1879" s="93">
        <v>7.2999927000072995E-3</v>
      </c>
    </row>
    <row r="1880" spans="1:9">
      <c r="A1880" s="92" t="s">
        <v>5859</v>
      </c>
      <c r="B1880" s="92" t="s">
        <v>5860</v>
      </c>
      <c r="C1880" s="92" t="s">
        <v>5861</v>
      </c>
      <c r="D1880" s="92" t="s">
        <v>88</v>
      </c>
      <c r="E1880" s="92" t="s">
        <v>406</v>
      </c>
      <c r="F1880" s="92" t="s">
        <v>407</v>
      </c>
      <c r="G1880" s="92" t="s">
        <v>200</v>
      </c>
      <c r="H1880" s="92" t="s">
        <v>153</v>
      </c>
      <c r="I1880" s="93">
        <v>7.2999927000072995E-3</v>
      </c>
    </row>
    <row r="1881" spans="1:9">
      <c r="A1881" s="92" t="s">
        <v>5862</v>
      </c>
      <c r="B1881" s="92" t="s">
        <v>5863</v>
      </c>
      <c r="C1881" s="92" t="s">
        <v>5864</v>
      </c>
      <c r="D1881" s="92" t="s">
        <v>56</v>
      </c>
      <c r="E1881" s="92" t="s">
        <v>69</v>
      </c>
      <c r="F1881" s="92" t="s">
        <v>126</v>
      </c>
      <c r="G1881" s="92" t="s">
        <v>274</v>
      </c>
      <c r="H1881" s="92" t="s">
        <v>143</v>
      </c>
      <c r="I1881" s="93">
        <v>7.2999927000072995E-3</v>
      </c>
    </row>
    <row r="1882" spans="1:9">
      <c r="A1882" s="92" t="s">
        <v>5865</v>
      </c>
      <c r="B1882" s="92" t="s">
        <v>5866</v>
      </c>
      <c r="C1882" s="92" t="s">
        <v>5867</v>
      </c>
      <c r="D1882" s="92" t="s">
        <v>76</v>
      </c>
      <c r="E1882" s="92" t="s">
        <v>92</v>
      </c>
      <c r="F1882" s="92" t="s">
        <v>306</v>
      </c>
      <c r="G1882" s="92" t="s">
        <v>386</v>
      </c>
      <c r="H1882" s="92" t="s">
        <v>215</v>
      </c>
      <c r="I1882" s="93">
        <v>7.2999927000072995E-3</v>
      </c>
    </row>
    <row r="1883" spans="1:9">
      <c r="A1883" s="92" t="s">
        <v>5868</v>
      </c>
      <c r="B1883" s="92" t="s">
        <v>5869</v>
      </c>
      <c r="C1883" s="92" t="s">
        <v>5870</v>
      </c>
      <c r="D1883" s="92" t="s">
        <v>94</v>
      </c>
      <c r="E1883" s="92" t="s">
        <v>118</v>
      </c>
      <c r="F1883" s="92" t="s">
        <v>119</v>
      </c>
      <c r="G1883" s="92" t="s">
        <v>424</v>
      </c>
      <c r="H1883" s="92" t="s">
        <v>242</v>
      </c>
      <c r="I1883" s="93">
        <v>7.1999928000071991E-3</v>
      </c>
    </row>
    <row r="1884" spans="1:9">
      <c r="A1884" s="92" t="s">
        <v>5871</v>
      </c>
      <c r="B1884" s="92" t="s">
        <v>5872</v>
      </c>
      <c r="C1884" s="92" t="s">
        <v>5873</v>
      </c>
      <c r="D1884" s="92" t="s">
        <v>111</v>
      </c>
      <c r="E1884" s="92" t="s">
        <v>111</v>
      </c>
      <c r="F1884" s="92" t="s">
        <v>2383</v>
      </c>
      <c r="G1884" s="92" t="s">
        <v>424</v>
      </c>
      <c r="H1884" s="92" t="s">
        <v>242</v>
      </c>
      <c r="I1884" s="93">
        <v>7.1999928000071991E-3</v>
      </c>
    </row>
    <row r="1885" spans="1:9">
      <c r="A1885" s="92" t="s">
        <v>5874</v>
      </c>
      <c r="B1885" s="92" t="s">
        <v>5875</v>
      </c>
      <c r="C1885" s="92" t="s">
        <v>5876</v>
      </c>
      <c r="D1885" s="92" t="s">
        <v>76</v>
      </c>
      <c r="E1885" s="92" t="s">
        <v>92</v>
      </c>
      <c r="F1885" s="92" t="s">
        <v>306</v>
      </c>
      <c r="G1885" s="92" t="s">
        <v>185</v>
      </c>
      <c r="H1885" s="92" t="s">
        <v>148</v>
      </c>
      <c r="I1885" s="93">
        <v>7.1999928000071991E-3</v>
      </c>
    </row>
    <row r="1886" spans="1:9">
      <c r="A1886" s="92" t="s">
        <v>5877</v>
      </c>
      <c r="B1886" s="92" t="s">
        <v>5878</v>
      </c>
      <c r="C1886" s="92" t="s">
        <v>5879</v>
      </c>
      <c r="D1886" s="92" t="s">
        <v>111</v>
      </c>
      <c r="E1886" s="92" t="s">
        <v>111</v>
      </c>
      <c r="F1886" s="92" t="s">
        <v>571</v>
      </c>
      <c r="G1886" s="92" t="s">
        <v>341</v>
      </c>
      <c r="H1886" s="92" t="s">
        <v>181</v>
      </c>
      <c r="I1886" s="93">
        <v>7.1999928000071991E-3</v>
      </c>
    </row>
    <row r="1887" spans="1:9">
      <c r="A1887" s="92" t="s">
        <v>5880</v>
      </c>
      <c r="B1887" s="92" t="s">
        <v>5881</v>
      </c>
      <c r="C1887" s="92" t="s">
        <v>5882</v>
      </c>
      <c r="D1887" s="92" t="s">
        <v>76</v>
      </c>
      <c r="E1887" s="92" t="s">
        <v>92</v>
      </c>
      <c r="F1887" s="92" t="s">
        <v>313</v>
      </c>
      <c r="G1887" s="92" t="s">
        <v>345</v>
      </c>
      <c r="H1887" s="92" t="s">
        <v>143</v>
      </c>
      <c r="I1887" s="93">
        <v>7.1999928000071991E-3</v>
      </c>
    </row>
    <row r="1888" spans="1:9">
      <c r="A1888" s="92" t="s">
        <v>5883</v>
      </c>
      <c r="B1888" s="92" t="s">
        <v>5884</v>
      </c>
      <c r="C1888" s="92" t="s">
        <v>5885</v>
      </c>
      <c r="D1888" s="92" t="s">
        <v>111</v>
      </c>
      <c r="E1888" s="92" t="s">
        <v>111</v>
      </c>
      <c r="F1888" s="92" t="s">
        <v>2383</v>
      </c>
      <c r="G1888" s="92" t="s">
        <v>333</v>
      </c>
      <c r="H1888" s="92" t="s">
        <v>172</v>
      </c>
      <c r="I1888" s="93">
        <v>7.1999928000071991E-3</v>
      </c>
    </row>
    <row r="1889" spans="1:9">
      <c r="A1889" s="92" t="s">
        <v>5886</v>
      </c>
      <c r="B1889" s="92" t="s">
        <v>5887</v>
      </c>
      <c r="C1889" s="92" t="s">
        <v>5888</v>
      </c>
      <c r="D1889" s="92" t="s">
        <v>100</v>
      </c>
      <c r="E1889" s="92" t="s">
        <v>100</v>
      </c>
      <c r="F1889" s="92" t="s">
        <v>1417</v>
      </c>
      <c r="G1889" s="92" t="s">
        <v>180</v>
      </c>
      <c r="H1889" s="92" t="s">
        <v>143</v>
      </c>
      <c r="I1889" s="93">
        <v>7.1999928000071991E-3</v>
      </c>
    </row>
    <row r="1890" spans="1:9">
      <c r="A1890" s="92" t="s">
        <v>5889</v>
      </c>
      <c r="B1890" s="92" t="s">
        <v>5890</v>
      </c>
      <c r="C1890" s="92" t="s">
        <v>5891</v>
      </c>
      <c r="D1890" s="92" t="s">
        <v>94</v>
      </c>
      <c r="E1890" s="92" t="s">
        <v>615</v>
      </c>
      <c r="F1890" s="92" t="s">
        <v>1031</v>
      </c>
      <c r="G1890" s="92" t="s">
        <v>386</v>
      </c>
      <c r="H1890" s="92" t="s">
        <v>215</v>
      </c>
      <c r="I1890" s="93">
        <v>7.1999928000071991E-3</v>
      </c>
    </row>
    <row r="1891" spans="1:9">
      <c r="A1891" s="92" t="s">
        <v>5892</v>
      </c>
      <c r="B1891" s="92" t="s">
        <v>5893</v>
      </c>
      <c r="C1891" s="92" t="s">
        <v>5894</v>
      </c>
      <c r="D1891" s="92" t="s">
        <v>76</v>
      </c>
      <c r="E1891" s="92" t="s">
        <v>441</v>
      </c>
      <c r="F1891" s="92" t="s">
        <v>488</v>
      </c>
      <c r="G1891" s="92" t="s">
        <v>341</v>
      </c>
      <c r="H1891" s="92" t="s">
        <v>181</v>
      </c>
      <c r="I1891" s="93">
        <v>7.1999928000071991E-3</v>
      </c>
    </row>
    <row r="1892" spans="1:9">
      <c r="A1892" s="92" t="s">
        <v>5895</v>
      </c>
      <c r="B1892" s="92" t="s">
        <v>5896</v>
      </c>
      <c r="C1892" s="92" t="s">
        <v>5897</v>
      </c>
      <c r="D1892" s="92" t="s">
        <v>56</v>
      </c>
      <c r="E1892" s="92" t="s">
        <v>69</v>
      </c>
      <c r="F1892" s="92" t="s">
        <v>70</v>
      </c>
      <c r="G1892" s="92" t="s">
        <v>362</v>
      </c>
      <c r="H1892" s="92" t="s">
        <v>190</v>
      </c>
      <c r="I1892" s="93">
        <v>7.1999928000071991E-3</v>
      </c>
    </row>
    <row r="1893" spans="1:9">
      <c r="A1893" s="92" t="s">
        <v>5898</v>
      </c>
      <c r="B1893" s="92" t="s">
        <v>5899</v>
      </c>
      <c r="C1893" s="92" t="s">
        <v>5900</v>
      </c>
      <c r="D1893" s="92" t="s">
        <v>88</v>
      </c>
      <c r="E1893" s="92" t="s">
        <v>109</v>
      </c>
      <c r="F1893" s="92" t="s">
        <v>110</v>
      </c>
      <c r="G1893" s="92" t="s">
        <v>390</v>
      </c>
      <c r="H1893" s="92" t="s">
        <v>143</v>
      </c>
      <c r="I1893" s="93">
        <v>7.1999928000071991E-3</v>
      </c>
    </row>
    <row r="1894" spans="1:9">
      <c r="A1894" s="92" t="s">
        <v>5901</v>
      </c>
      <c r="B1894" s="92" t="s">
        <v>5902</v>
      </c>
      <c r="C1894" s="92" t="s">
        <v>5903</v>
      </c>
      <c r="D1894" s="92" t="s">
        <v>56</v>
      </c>
      <c r="E1894" s="92" t="s">
        <v>57</v>
      </c>
      <c r="F1894" s="92" t="s">
        <v>767</v>
      </c>
      <c r="G1894" s="92" t="s">
        <v>200</v>
      </c>
      <c r="H1894" s="92" t="s">
        <v>153</v>
      </c>
      <c r="I1894" s="93">
        <v>7.1999928000071991E-3</v>
      </c>
    </row>
    <row r="1895" spans="1:9">
      <c r="A1895" s="92" t="s">
        <v>5904</v>
      </c>
      <c r="B1895" s="92" t="s">
        <v>5905</v>
      </c>
      <c r="C1895" s="92" t="s">
        <v>5906</v>
      </c>
      <c r="D1895" s="92" t="s">
        <v>94</v>
      </c>
      <c r="E1895" s="92" t="s">
        <v>118</v>
      </c>
      <c r="F1895" s="92" t="s">
        <v>119</v>
      </c>
      <c r="G1895" s="92" t="s">
        <v>329</v>
      </c>
      <c r="H1895" s="92" t="s">
        <v>166</v>
      </c>
      <c r="I1895" s="93">
        <v>7.1999928000071991E-3</v>
      </c>
    </row>
    <row r="1896" spans="1:9">
      <c r="A1896" s="92" t="s">
        <v>5907</v>
      </c>
      <c r="B1896" s="92" t="s">
        <v>5908</v>
      </c>
      <c r="C1896" s="92" t="s">
        <v>5909</v>
      </c>
      <c r="D1896" s="92" t="s">
        <v>100</v>
      </c>
      <c r="E1896" s="92" t="s">
        <v>100</v>
      </c>
      <c r="F1896" s="92" t="s">
        <v>287</v>
      </c>
      <c r="G1896" s="92" t="s">
        <v>329</v>
      </c>
      <c r="H1896" s="92" t="s">
        <v>166</v>
      </c>
      <c r="I1896" s="93">
        <v>7.1999928000071991E-3</v>
      </c>
    </row>
    <row r="1897" spans="1:9">
      <c r="A1897" s="92" t="s">
        <v>5910</v>
      </c>
      <c r="B1897" s="92" t="s">
        <v>5911</v>
      </c>
      <c r="C1897" s="92" t="s">
        <v>5912</v>
      </c>
      <c r="D1897" s="92" t="s">
        <v>64</v>
      </c>
      <c r="E1897" s="92" t="s">
        <v>64</v>
      </c>
      <c r="F1897" s="92" t="s">
        <v>65</v>
      </c>
      <c r="G1897" s="92" t="s">
        <v>412</v>
      </c>
      <c r="H1897" s="92" t="s">
        <v>234</v>
      </c>
      <c r="I1897" s="93">
        <v>7.1999928000071991E-3</v>
      </c>
    </row>
    <row r="1898" spans="1:9">
      <c r="A1898" s="92" t="s">
        <v>5913</v>
      </c>
      <c r="B1898" s="92" t="s">
        <v>5914</v>
      </c>
      <c r="C1898" s="92" t="s">
        <v>5915</v>
      </c>
      <c r="D1898" s="92" t="s">
        <v>94</v>
      </c>
      <c r="E1898" s="92" t="s">
        <v>615</v>
      </c>
      <c r="F1898" s="92" t="s">
        <v>1031</v>
      </c>
      <c r="G1898" s="92" t="s">
        <v>200</v>
      </c>
      <c r="H1898" s="92" t="s">
        <v>153</v>
      </c>
      <c r="I1898" s="93">
        <v>7.1999928000071991E-3</v>
      </c>
    </row>
    <row r="1899" spans="1:9">
      <c r="A1899" s="92" t="s">
        <v>5916</v>
      </c>
      <c r="B1899" s="92" t="s">
        <v>5917</v>
      </c>
      <c r="C1899" s="92" t="s">
        <v>5918</v>
      </c>
      <c r="D1899" s="92" t="s">
        <v>56</v>
      </c>
      <c r="E1899" s="92" t="s">
        <v>69</v>
      </c>
      <c r="F1899" s="92" t="s">
        <v>70</v>
      </c>
      <c r="G1899" s="92" t="s">
        <v>341</v>
      </c>
      <c r="H1899" s="92" t="s">
        <v>181</v>
      </c>
      <c r="I1899" s="93">
        <v>7.1999928000071991E-3</v>
      </c>
    </row>
    <row r="1900" spans="1:9">
      <c r="A1900" s="92" t="s">
        <v>5919</v>
      </c>
      <c r="B1900" s="92" t="s">
        <v>5920</v>
      </c>
      <c r="C1900" s="92" t="s">
        <v>5921</v>
      </c>
      <c r="D1900" s="92" t="s">
        <v>56</v>
      </c>
      <c r="E1900" s="92" t="s">
        <v>57</v>
      </c>
      <c r="F1900" s="92" t="s">
        <v>767</v>
      </c>
      <c r="G1900" s="92" t="s">
        <v>200</v>
      </c>
      <c r="H1900" s="92" t="s">
        <v>153</v>
      </c>
      <c r="I1900" s="93">
        <v>7.1999928000071991E-3</v>
      </c>
    </row>
    <row r="1901" spans="1:9">
      <c r="A1901" s="92" t="s">
        <v>5922</v>
      </c>
      <c r="B1901" s="92" t="s">
        <v>5923</v>
      </c>
      <c r="C1901" s="92" t="s">
        <v>5924</v>
      </c>
      <c r="D1901" s="92" t="s">
        <v>56</v>
      </c>
      <c r="E1901" s="92" t="s">
        <v>57</v>
      </c>
      <c r="F1901" s="92" t="s">
        <v>767</v>
      </c>
      <c r="G1901" s="92" t="s">
        <v>200</v>
      </c>
      <c r="H1901" s="92" t="s">
        <v>153</v>
      </c>
      <c r="I1901" s="93">
        <v>7.1999928000071991E-3</v>
      </c>
    </row>
    <row r="1902" spans="1:9">
      <c r="A1902" s="92" t="s">
        <v>5925</v>
      </c>
      <c r="B1902" s="92" t="s">
        <v>5926</v>
      </c>
      <c r="C1902" s="92" t="s">
        <v>5927</v>
      </c>
      <c r="D1902" s="92" t="s">
        <v>56</v>
      </c>
      <c r="E1902" s="92" t="s">
        <v>152</v>
      </c>
      <c r="F1902" s="92" t="s">
        <v>152</v>
      </c>
      <c r="G1902" s="92" t="s">
        <v>329</v>
      </c>
      <c r="H1902" s="92" t="s">
        <v>166</v>
      </c>
      <c r="I1902" s="93">
        <v>7.0999929000070995E-3</v>
      </c>
    </row>
    <row r="1903" spans="1:9">
      <c r="A1903" s="92" t="s">
        <v>5928</v>
      </c>
      <c r="B1903" s="92" t="s">
        <v>5929</v>
      </c>
      <c r="C1903" s="92" t="s">
        <v>5930</v>
      </c>
      <c r="D1903" s="92" t="s">
        <v>76</v>
      </c>
      <c r="E1903" s="92" t="s">
        <v>92</v>
      </c>
      <c r="F1903" s="92" t="s">
        <v>1009</v>
      </c>
      <c r="G1903" s="92" t="s">
        <v>408</v>
      </c>
      <c r="H1903" s="92" t="s">
        <v>228</v>
      </c>
      <c r="I1903" s="93">
        <v>7.0999929000070995E-3</v>
      </c>
    </row>
    <row r="1904" spans="1:9">
      <c r="A1904" s="92" t="s">
        <v>5931</v>
      </c>
      <c r="B1904" s="92" t="s">
        <v>5932</v>
      </c>
      <c r="C1904" s="92" t="s">
        <v>5933</v>
      </c>
      <c r="D1904" s="92" t="s">
        <v>76</v>
      </c>
      <c r="E1904" s="92" t="s">
        <v>441</v>
      </c>
      <c r="F1904" s="92" t="s">
        <v>488</v>
      </c>
      <c r="G1904" s="92" t="s">
        <v>200</v>
      </c>
      <c r="H1904" s="92" t="s">
        <v>153</v>
      </c>
      <c r="I1904" s="93">
        <v>7.0999929000070995E-3</v>
      </c>
    </row>
    <row r="1905" spans="1:9">
      <c r="A1905" s="92" t="s">
        <v>5934</v>
      </c>
      <c r="B1905" s="92" t="s">
        <v>5935</v>
      </c>
      <c r="C1905" s="92" t="s">
        <v>5936</v>
      </c>
      <c r="D1905" s="92" t="s">
        <v>94</v>
      </c>
      <c r="E1905" s="92" t="s">
        <v>133</v>
      </c>
      <c r="F1905" s="92" t="s">
        <v>134</v>
      </c>
      <c r="G1905" s="92" t="s">
        <v>86</v>
      </c>
      <c r="H1905" s="92" t="s">
        <v>87</v>
      </c>
      <c r="I1905" s="93">
        <v>7.0999929000070995E-3</v>
      </c>
    </row>
    <row r="1906" spans="1:9">
      <c r="A1906" s="92" t="s">
        <v>5937</v>
      </c>
      <c r="B1906" s="92" t="s">
        <v>5938</v>
      </c>
      <c r="C1906" s="92" t="s">
        <v>5939</v>
      </c>
      <c r="D1906" s="92" t="s">
        <v>64</v>
      </c>
      <c r="E1906" s="92" t="s">
        <v>64</v>
      </c>
      <c r="F1906" s="92" t="s">
        <v>65</v>
      </c>
      <c r="G1906" s="92" t="s">
        <v>282</v>
      </c>
      <c r="H1906" s="92" t="s">
        <v>158</v>
      </c>
      <c r="I1906" s="93">
        <v>7.0999929000070995E-3</v>
      </c>
    </row>
    <row r="1907" spans="1:9">
      <c r="A1907" s="92" t="s">
        <v>5940</v>
      </c>
      <c r="B1907" s="92" t="s">
        <v>5941</v>
      </c>
      <c r="C1907" s="92" t="s">
        <v>5942</v>
      </c>
      <c r="D1907" s="92" t="s">
        <v>105</v>
      </c>
      <c r="E1907" s="92" t="s">
        <v>232</v>
      </c>
      <c r="F1907" s="92" t="s">
        <v>233</v>
      </c>
      <c r="G1907" s="92" t="s">
        <v>171</v>
      </c>
      <c r="H1907" s="92" t="s">
        <v>138</v>
      </c>
      <c r="I1907" s="93">
        <v>7.0999929000070995E-3</v>
      </c>
    </row>
    <row r="1908" spans="1:9">
      <c r="A1908" s="92" t="s">
        <v>5943</v>
      </c>
      <c r="B1908" s="92" t="s">
        <v>5944</v>
      </c>
      <c r="C1908" s="92" t="s">
        <v>5945</v>
      </c>
      <c r="D1908" s="92" t="s">
        <v>105</v>
      </c>
      <c r="E1908" s="92" t="s">
        <v>297</v>
      </c>
      <c r="F1908" s="92" t="s">
        <v>675</v>
      </c>
      <c r="G1908" s="92" t="s">
        <v>200</v>
      </c>
      <c r="H1908" s="92" t="s">
        <v>153</v>
      </c>
      <c r="I1908" s="93">
        <v>7.0999929000070995E-3</v>
      </c>
    </row>
    <row r="1909" spans="1:9">
      <c r="A1909" s="92" t="s">
        <v>5946</v>
      </c>
      <c r="B1909" s="92" t="s">
        <v>5947</v>
      </c>
      <c r="C1909" s="92" t="s">
        <v>5948</v>
      </c>
      <c r="D1909" s="92" t="s">
        <v>105</v>
      </c>
      <c r="E1909" s="92" t="s">
        <v>302</v>
      </c>
      <c r="F1909" s="92" t="s">
        <v>302</v>
      </c>
      <c r="G1909" s="92" t="s">
        <v>200</v>
      </c>
      <c r="H1909" s="92" t="s">
        <v>153</v>
      </c>
      <c r="I1909" s="93">
        <v>7.0999929000070995E-3</v>
      </c>
    </row>
    <row r="1910" spans="1:9">
      <c r="A1910" s="92" t="s">
        <v>5949</v>
      </c>
      <c r="B1910" s="92" t="s">
        <v>5950</v>
      </c>
      <c r="C1910" s="92" t="s">
        <v>5951</v>
      </c>
      <c r="D1910" s="92" t="s">
        <v>111</v>
      </c>
      <c r="E1910" s="92" t="s">
        <v>111</v>
      </c>
      <c r="F1910" s="92" t="s">
        <v>571</v>
      </c>
      <c r="G1910" s="92" t="s">
        <v>325</v>
      </c>
      <c r="H1910" s="92" t="s">
        <v>143</v>
      </c>
      <c r="I1910" s="93">
        <v>6.9999930000069991E-3</v>
      </c>
    </row>
    <row r="1911" spans="1:9">
      <c r="A1911" s="92" t="s">
        <v>5952</v>
      </c>
      <c r="B1911" s="92" t="s">
        <v>5953</v>
      </c>
      <c r="C1911" s="92" t="s">
        <v>5954</v>
      </c>
      <c r="D1911" s="92" t="s">
        <v>100</v>
      </c>
      <c r="E1911" s="92" t="s">
        <v>100</v>
      </c>
      <c r="F1911" s="92" t="s">
        <v>1417</v>
      </c>
      <c r="G1911" s="92" t="s">
        <v>382</v>
      </c>
      <c r="H1911" s="92" t="s">
        <v>210</v>
      </c>
      <c r="I1911" s="93">
        <v>6.9999930000069991E-3</v>
      </c>
    </row>
    <row r="1912" spans="1:9">
      <c r="A1912" s="92" t="s">
        <v>5955</v>
      </c>
      <c r="B1912" s="92" t="s">
        <v>5956</v>
      </c>
      <c r="C1912" s="92" t="s">
        <v>5957</v>
      </c>
      <c r="D1912" s="92" t="s">
        <v>71</v>
      </c>
      <c r="E1912" s="92" t="s">
        <v>84</v>
      </c>
      <c r="F1912" s="92" t="s">
        <v>142</v>
      </c>
      <c r="G1912" s="92" t="s">
        <v>408</v>
      </c>
      <c r="H1912" s="92" t="s">
        <v>228</v>
      </c>
      <c r="I1912" s="93">
        <v>6.9999930000069991E-3</v>
      </c>
    </row>
    <row r="1913" spans="1:9">
      <c r="A1913" s="92" t="s">
        <v>5958</v>
      </c>
      <c r="B1913" s="92" t="s">
        <v>5959</v>
      </c>
      <c r="C1913" s="92" t="s">
        <v>5960</v>
      </c>
      <c r="D1913" s="92" t="s">
        <v>64</v>
      </c>
      <c r="E1913" s="92" t="s">
        <v>64</v>
      </c>
      <c r="F1913" s="92" t="s">
        <v>65</v>
      </c>
      <c r="G1913" s="92" t="s">
        <v>171</v>
      </c>
      <c r="H1913" s="92" t="s">
        <v>138</v>
      </c>
      <c r="I1913" s="93">
        <v>6.9999930000069991E-3</v>
      </c>
    </row>
    <row r="1914" spans="1:9">
      <c r="A1914" s="92" t="s">
        <v>5961</v>
      </c>
      <c r="B1914" s="92" t="s">
        <v>5962</v>
      </c>
      <c r="C1914" s="92" t="s">
        <v>5963</v>
      </c>
      <c r="D1914" s="92" t="s">
        <v>76</v>
      </c>
      <c r="E1914" s="92" t="s">
        <v>92</v>
      </c>
      <c r="F1914" s="92" t="s">
        <v>1009</v>
      </c>
      <c r="G1914" s="92" t="s">
        <v>200</v>
      </c>
      <c r="H1914" s="92" t="s">
        <v>153</v>
      </c>
      <c r="I1914" s="93">
        <v>6.9999930000069991E-3</v>
      </c>
    </row>
    <row r="1915" spans="1:9">
      <c r="A1915" s="92" t="s">
        <v>5964</v>
      </c>
      <c r="B1915" s="92" t="s">
        <v>5965</v>
      </c>
      <c r="C1915" s="92" t="s">
        <v>5966</v>
      </c>
      <c r="D1915" s="92" t="s">
        <v>56</v>
      </c>
      <c r="E1915" s="92" t="s">
        <v>57</v>
      </c>
      <c r="F1915" s="92" t="s">
        <v>767</v>
      </c>
      <c r="G1915" s="92" t="s">
        <v>59</v>
      </c>
      <c r="H1915" s="92" t="s">
        <v>60</v>
      </c>
      <c r="I1915" s="93">
        <v>6.9999930000069991E-3</v>
      </c>
    </row>
    <row r="1916" spans="1:9">
      <c r="A1916" s="92" t="s">
        <v>5967</v>
      </c>
      <c r="B1916" s="92" t="s">
        <v>5968</v>
      </c>
      <c r="C1916" s="92" t="s">
        <v>5969</v>
      </c>
      <c r="D1916" s="92" t="s">
        <v>94</v>
      </c>
      <c r="E1916" s="92" t="s">
        <v>615</v>
      </c>
      <c r="F1916" s="92" t="s">
        <v>616</v>
      </c>
      <c r="G1916" s="92" t="s">
        <v>180</v>
      </c>
      <c r="H1916" s="92" t="s">
        <v>143</v>
      </c>
      <c r="I1916" s="93">
        <v>6.9999930000069991E-3</v>
      </c>
    </row>
    <row r="1917" spans="1:9">
      <c r="A1917" s="92" t="s">
        <v>5970</v>
      </c>
      <c r="B1917" s="92" t="s">
        <v>5971</v>
      </c>
      <c r="C1917" s="92" t="s">
        <v>5972</v>
      </c>
      <c r="D1917" s="92" t="s">
        <v>105</v>
      </c>
      <c r="E1917" s="92" t="s">
        <v>232</v>
      </c>
      <c r="F1917" s="92" t="s">
        <v>233</v>
      </c>
      <c r="G1917" s="92" t="s">
        <v>459</v>
      </c>
      <c r="H1917" s="92" t="s">
        <v>143</v>
      </c>
      <c r="I1917" s="93">
        <v>6.9999930000069991E-3</v>
      </c>
    </row>
    <row r="1918" spans="1:9">
      <c r="A1918" s="92" t="s">
        <v>5973</v>
      </c>
      <c r="B1918" s="92" t="s">
        <v>5974</v>
      </c>
      <c r="C1918" s="92" t="s">
        <v>5975</v>
      </c>
      <c r="D1918" s="92" t="s">
        <v>105</v>
      </c>
      <c r="E1918" s="92" t="s">
        <v>302</v>
      </c>
      <c r="F1918" s="92" t="s">
        <v>302</v>
      </c>
      <c r="G1918" s="92" t="s">
        <v>274</v>
      </c>
      <c r="H1918" s="92" t="s">
        <v>143</v>
      </c>
      <c r="I1918" s="93">
        <v>6.9999930000069991E-3</v>
      </c>
    </row>
    <row r="1919" spans="1:9">
      <c r="A1919" s="92" t="s">
        <v>5976</v>
      </c>
      <c r="B1919" s="92" t="s">
        <v>5977</v>
      </c>
      <c r="C1919" s="92" t="s">
        <v>5978</v>
      </c>
      <c r="D1919" s="92" t="s">
        <v>94</v>
      </c>
      <c r="E1919" s="92" t="s">
        <v>317</v>
      </c>
      <c r="F1919" s="92" t="s">
        <v>317</v>
      </c>
      <c r="G1919" s="92" t="s">
        <v>329</v>
      </c>
      <c r="H1919" s="92" t="s">
        <v>166</v>
      </c>
      <c r="I1919" s="93">
        <v>6.9999930000069991E-3</v>
      </c>
    </row>
    <row r="1920" spans="1:9">
      <c r="A1920" s="92" t="s">
        <v>5979</v>
      </c>
      <c r="B1920" s="92" t="s">
        <v>5980</v>
      </c>
      <c r="C1920" s="92" t="s">
        <v>5981</v>
      </c>
      <c r="D1920" s="92" t="s">
        <v>100</v>
      </c>
      <c r="E1920" s="92" t="s">
        <v>100</v>
      </c>
      <c r="F1920" s="92" t="s">
        <v>1417</v>
      </c>
      <c r="G1920" s="92" t="s">
        <v>382</v>
      </c>
      <c r="H1920" s="92" t="s">
        <v>210</v>
      </c>
      <c r="I1920" s="93">
        <v>6.9999930000069991E-3</v>
      </c>
    </row>
    <row r="1921" spans="1:9">
      <c r="A1921" s="92" t="s">
        <v>5982</v>
      </c>
      <c r="B1921" s="92" t="s">
        <v>5983</v>
      </c>
      <c r="C1921" s="92" t="s">
        <v>5984</v>
      </c>
      <c r="D1921" s="92" t="s">
        <v>76</v>
      </c>
      <c r="E1921" s="92" t="s">
        <v>92</v>
      </c>
      <c r="F1921" s="92" t="s">
        <v>306</v>
      </c>
      <c r="G1921" s="92" t="s">
        <v>325</v>
      </c>
      <c r="H1921" s="92" t="s">
        <v>143</v>
      </c>
      <c r="I1921" s="93">
        <v>6.9999930000069991E-3</v>
      </c>
    </row>
    <row r="1922" spans="1:9">
      <c r="A1922" s="92" t="s">
        <v>5985</v>
      </c>
      <c r="B1922" s="92" t="s">
        <v>5986</v>
      </c>
      <c r="C1922" s="92" t="s">
        <v>5987</v>
      </c>
      <c r="D1922" s="92" t="s">
        <v>76</v>
      </c>
      <c r="E1922" s="92" t="s">
        <v>92</v>
      </c>
      <c r="F1922" s="92" t="s">
        <v>306</v>
      </c>
      <c r="G1922" s="92" t="s">
        <v>333</v>
      </c>
      <c r="H1922" s="92" t="s">
        <v>172</v>
      </c>
      <c r="I1922" s="93">
        <v>6.9999930000069991E-3</v>
      </c>
    </row>
    <row r="1923" spans="1:9">
      <c r="A1923" s="92" t="s">
        <v>5988</v>
      </c>
      <c r="B1923" s="92" t="s">
        <v>5989</v>
      </c>
      <c r="C1923" s="92" t="s">
        <v>5990</v>
      </c>
      <c r="D1923" s="92" t="s">
        <v>76</v>
      </c>
      <c r="E1923" s="92" t="s">
        <v>92</v>
      </c>
      <c r="F1923" s="92" t="s">
        <v>93</v>
      </c>
      <c r="G1923" s="92" t="s">
        <v>333</v>
      </c>
      <c r="H1923" s="92" t="s">
        <v>172</v>
      </c>
      <c r="I1923" s="93">
        <v>6.8999931000068987E-3</v>
      </c>
    </row>
    <row r="1924" spans="1:9">
      <c r="A1924" s="92" t="s">
        <v>5991</v>
      </c>
      <c r="B1924" s="92" t="s">
        <v>5992</v>
      </c>
      <c r="C1924" s="92" t="s">
        <v>5993</v>
      </c>
      <c r="D1924" s="92" t="s">
        <v>94</v>
      </c>
      <c r="E1924" s="92" t="s">
        <v>615</v>
      </c>
      <c r="F1924" s="92" t="s">
        <v>1031</v>
      </c>
      <c r="G1924" s="92" t="s">
        <v>333</v>
      </c>
      <c r="H1924" s="92" t="s">
        <v>172</v>
      </c>
      <c r="I1924" s="93">
        <v>6.8999931000068987E-3</v>
      </c>
    </row>
    <row r="1925" spans="1:9">
      <c r="A1925" s="92" t="s">
        <v>5994</v>
      </c>
      <c r="B1925" s="92" t="s">
        <v>5995</v>
      </c>
      <c r="C1925" s="92" t="s">
        <v>5996</v>
      </c>
      <c r="D1925" s="92" t="s">
        <v>105</v>
      </c>
      <c r="E1925" s="92" t="s">
        <v>302</v>
      </c>
      <c r="F1925" s="92" t="s">
        <v>302</v>
      </c>
      <c r="G1925" s="92" t="s">
        <v>59</v>
      </c>
      <c r="H1925" s="92" t="s">
        <v>60</v>
      </c>
      <c r="I1925" s="93">
        <v>6.8999931000068987E-3</v>
      </c>
    </row>
    <row r="1926" spans="1:9">
      <c r="A1926" s="92" t="s">
        <v>5997</v>
      </c>
      <c r="B1926" s="92" t="s">
        <v>5998</v>
      </c>
      <c r="C1926" s="92" t="s">
        <v>5999</v>
      </c>
      <c r="D1926" s="92" t="s">
        <v>100</v>
      </c>
      <c r="E1926" s="92" t="s">
        <v>100</v>
      </c>
      <c r="F1926" s="92" t="s">
        <v>287</v>
      </c>
      <c r="G1926" s="92" t="s">
        <v>200</v>
      </c>
      <c r="H1926" s="92" t="s">
        <v>153</v>
      </c>
      <c r="I1926" s="93">
        <v>6.7999932000067983E-3</v>
      </c>
    </row>
    <row r="1927" spans="1:9">
      <c r="A1927" s="92" t="s">
        <v>6000</v>
      </c>
      <c r="B1927" s="92" t="s">
        <v>6001</v>
      </c>
      <c r="C1927" s="92" t="s">
        <v>6002</v>
      </c>
      <c r="D1927" s="92" t="s">
        <v>94</v>
      </c>
      <c r="E1927" s="92" t="s">
        <v>317</v>
      </c>
      <c r="F1927" s="92" t="s">
        <v>317</v>
      </c>
      <c r="G1927" s="92" t="s">
        <v>378</v>
      </c>
      <c r="H1927" s="92" t="s">
        <v>205</v>
      </c>
      <c r="I1927" s="93">
        <v>6.7999932000067983E-3</v>
      </c>
    </row>
    <row r="1928" spans="1:9">
      <c r="A1928" s="92" t="s">
        <v>6003</v>
      </c>
      <c r="B1928" s="92" t="s">
        <v>6004</v>
      </c>
      <c r="C1928" s="92" t="s">
        <v>6005</v>
      </c>
      <c r="D1928" s="92" t="s">
        <v>111</v>
      </c>
      <c r="E1928" s="92" t="s">
        <v>111</v>
      </c>
      <c r="F1928" s="92" t="s">
        <v>571</v>
      </c>
      <c r="G1928" s="92" t="s">
        <v>341</v>
      </c>
      <c r="H1928" s="92" t="s">
        <v>181</v>
      </c>
      <c r="I1928" s="93">
        <v>6.7999932000067983E-3</v>
      </c>
    </row>
    <row r="1929" spans="1:9">
      <c r="A1929" s="92" t="s">
        <v>6006</v>
      </c>
      <c r="B1929" s="92" t="s">
        <v>6007</v>
      </c>
      <c r="C1929" s="92" t="s">
        <v>6008</v>
      </c>
      <c r="D1929" s="92" t="s">
        <v>105</v>
      </c>
      <c r="E1929" s="92" t="s">
        <v>302</v>
      </c>
      <c r="F1929" s="92" t="s">
        <v>302</v>
      </c>
      <c r="G1929" s="92" t="s">
        <v>171</v>
      </c>
      <c r="H1929" s="92" t="s">
        <v>138</v>
      </c>
      <c r="I1929" s="93">
        <v>6.7999932000067983E-3</v>
      </c>
    </row>
    <row r="1930" spans="1:9">
      <c r="A1930" s="92" t="s">
        <v>6009</v>
      </c>
      <c r="B1930" s="92" t="s">
        <v>6010</v>
      </c>
      <c r="C1930" s="92" t="s">
        <v>6011</v>
      </c>
      <c r="D1930" s="92" t="s">
        <v>100</v>
      </c>
      <c r="E1930" s="92" t="s">
        <v>100</v>
      </c>
      <c r="F1930" s="92" t="s">
        <v>287</v>
      </c>
      <c r="G1930" s="92" t="s">
        <v>200</v>
      </c>
      <c r="H1930" s="92" t="s">
        <v>153</v>
      </c>
      <c r="I1930" s="93">
        <v>6.7999932000067983E-3</v>
      </c>
    </row>
    <row r="1931" spans="1:9">
      <c r="A1931" s="92" t="s">
        <v>6012</v>
      </c>
      <c r="B1931" s="92" t="s">
        <v>6013</v>
      </c>
      <c r="C1931" s="92" t="s">
        <v>6014</v>
      </c>
      <c r="D1931" s="92" t="s">
        <v>64</v>
      </c>
      <c r="E1931" s="92" t="s">
        <v>64</v>
      </c>
      <c r="F1931" s="92" t="s">
        <v>65</v>
      </c>
      <c r="G1931" s="92" t="s">
        <v>341</v>
      </c>
      <c r="H1931" s="92" t="s">
        <v>181</v>
      </c>
      <c r="I1931" s="93">
        <v>6.7999932000067983E-3</v>
      </c>
    </row>
    <row r="1932" spans="1:9">
      <c r="A1932" s="92" t="s">
        <v>6015</v>
      </c>
      <c r="B1932" s="92" t="s">
        <v>6016</v>
      </c>
      <c r="C1932" s="92" t="s">
        <v>6017</v>
      </c>
      <c r="D1932" s="92" t="s">
        <v>94</v>
      </c>
      <c r="E1932" s="92" t="s">
        <v>615</v>
      </c>
      <c r="F1932" s="92" t="s">
        <v>616</v>
      </c>
      <c r="G1932" s="92" t="s">
        <v>180</v>
      </c>
      <c r="H1932" s="92" t="s">
        <v>143</v>
      </c>
      <c r="I1932" s="93">
        <v>6.7999932000067983E-3</v>
      </c>
    </row>
    <row r="1933" spans="1:9">
      <c r="A1933" s="92" t="s">
        <v>6018</v>
      </c>
      <c r="B1933" s="92" t="s">
        <v>6019</v>
      </c>
      <c r="C1933" s="92" t="s">
        <v>6020</v>
      </c>
      <c r="D1933" s="92" t="s">
        <v>94</v>
      </c>
      <c r="E1933" s="92" t="s">
        <v>118</v>
      </c>
      <c r="F1933" s="92" t="s">
        <v>119</v>
      </c>
      <c r="G1933" s="92" t="s">
        <v>200</v>
      </c>
      <c r="H1933" s="92" t="s">
        <v>153</v>
      </c>
      <c r="I1933" s="93">
        <v>6.7999932000067983E-3</v>
      </c>
    </row>
    <row r="1934" spans="1:9">
      <c r="A1934" s="92" t="s">
        <v>6021</v>
      </c>
      <c r="B1934" s="92" t="s">
        <v>6022</v>
      </c>
      <c r="C1934" s="92" t="s">
        <v>6023</v>
      </c>
      <c r="D1934" s="92" t="s">
        <v>105</v>
      </c>
      <c r="E1934" s="92" t="s">
        <v>557</v>
      </c>
      <c r="F1934" s="92" t="s">
        <v>558</v>
      </c>
      <c r="G1934" s="92" t="s">
        <v>329</v>
      </c>
      <c r="H1934" s="92" t="s">
        <v>166</v>
      </c>
      <c r="I1934" s="93">
        <v>6.7999932000067983E-3</v>
      </c>
    </row>
    <row r="1935" spans="1:9">
      <c r="A1935" s="92" t="s">
        <v>6024</v>
      </c>
      <c r="B1935" s="92" t="s">
        <v>6025</v>
      </c>
      <c r="C1935" s="92" t="s">
        <v>6026</v>
      </c>
      <c r="D1935" s="92" t="s">
        <v>71</v>
      </c>
      <c r="E1935" s="92" t="s">
        <v>84</v>
      </c>
      <c r="F1935" s="92" t="s">
        <v>85</v>
      </c>
      <c r="G1935" s="92" t="s">
        <v>274</v>
      </c>
      <c r="H1935" s="92" t="s">
        <v>143</v>
      </c>
      <c r="I1935" s="93">
        <v>6.7999932000067983E-3</v>
      </c>
    </row>
    <row r="1936" spans="1:9">
      <c r="A1936" s="92" t="s">
        <v>6027</v>
      </c>
      <c r="B1936" s="92" t="s">
        <v>6028</v>
      </c>
      <c r="C1936" s="92" t="s">
        <v>6029</v>
      </c>
      <c r="D1936" s="92" t="s">
        <v>94</v>
      </c>
      <c r="E1936" s="92" t="s">
        <v>118</v>
      </c>
      <c r="F1936" s="92" t="s">
        <v>119</v>
      </c>
      <c r="G1936" s="92" t="s">
        <v>200</v>
      </c>
      <c r="H1936" s="92" t="s">
        <v>153</v>
      </c>
      <c r="I1936" s="93">
        <v>6.7999932000067983E-3</v>
      </c>
    </row>
    <row r="1937" spans="1:9">
      <c r="A1937" s="92" t="s">
        <v>6030</v>
      </c>
      <c r="B1937" s="92" t="s">
        <v>6031</v>
      </c>
      <c r="C1937" s="92" t="s">
        <v>6032</v>
      </c>
      <c r="D1937" s="92" t="s">
        <v>111</v>
      </c>
      <c r="E1937" s="92" t="s">
        <v>111</v>
      </c>
      <c r="F1937" s="92" t="s">
        <v>671</v>
      </c>
      <c r="G1937" s="92" t="s">
        <v>408</v>
      </c>
      <c r="H1937" s="92" t="s">
        <v>228</v>
      </c>
      <c r="I1937" s="93">
        <v>6.7999932000067983E-3</v>
      </c>
    </row>
    <row r="1938" spans="1:9">
      <c r="A1938" s="92" t="s">
        <v>6033</v>
      </c>
      <c r="B1938" s="92" t="s">
        <v>6034</v>
      </c>
      <c r="C1938" s="92" t="s">
        <v>6035</v>
      </c>
      <c r="D1938" s="92" t="s">
        <v>100</v>
      </c>
      <c r="E1938" s="92" t="s">
        <v>100</v>
      </c>
      <c r="F1938" s="92" t="s">
        <v>287</v>
      </c>
      <c r="G1938" s="92" t="s">
        <v>200</v>
      </c>
      <c r="H1938" s="92" t="s">
        <v>153</v>
      </c>
      <c r="I1938" s="93">
        <v>6.6999933000066996E-3</v>
      </c>
    </row>
    <row r="1939" spans="1:9">
      <c r="A1939" s="92" t="s">
        <v>6036</v>
      </c>
      <c r="B1939" s="92" t="s">
        <v>6037</v>
      </c>
      <c r="C1939" s="92" t="s">
        <v>6038</v>
      </c>
      <c r="D1939" s="92" t="s">
        <v>100</v>
      </c>
      <c r="E1939" s="92" t="s">
        <v>100</v>
      </c>
      <c r="F1939" s="92" t="s">
        <v>287</v>
      </c>
      <c r="G1939" s="92" t="s">
        <v>200</v>
      </c>
      <c r="H1939" s="92" t="s">
        <v>153</v>
      </c>
      <c r="I1939" s="93">
        <v>6.6999933000066996E-3</v>
      </c>
    </row>
    <row r="1940" spans="1:9">
      <c r="A1940" s="92" t="s">
        <v>6039</v>
      </c>
      <c r="B1940" s="92" t="s">
        <v>6040</v>
      </c>
      <c r="C1940" s="92" t="s">
        <v>6041</v>
      </c>
      <c r="D1940" s="92" t="s">
        <v>94</v>
      </c>
      <c r="E1940" s="92" t="s">
        <v>317</v>
      </c>
      <c r="F1940" s="92" t="s">
        <v>317</v>
      </c>
      <c r="G1940" s="92" t="s">
        <v>350</v>
      </c>
      <c r="H1940" s="92" t="s">
        <v>143</v>
      </c>
      <c r="I1940" s="93">
        <v>6.6999933000066996E-3</v>
      </c>
    </row>
    <row r="1941" spans="1:9">
      <c r="A1941" s="92" t="s">
        <v>6042</v>
      </c>
      <c r="B1941" s="92" t="s">
        <v>6043</v>
      </c>
      <c r="C1941" s="92" t="s">
        <v>6044</v>
      </c>
      <c r="D1941" s="92" t="s">
        <v>100</v>
      </c>
      <c r="E1941" s="92" t="s">
        <v>100</v>
      </c>
      <c r="F1941" s="92" t="s">
        <v>1569</v>
      </c>
      <c r="G1941" s="92" t="s">
        <v>341</v>
      </c>
      <c r="H1941" s="92" t="s">
        <v>181</v>
      </c>
      <c r="I1941" s="93">
        <v>6.6999933000066996E-3</v>
      </c>
    </row>
    <row r="1942" spans="1:9">
      <c r="A1942" s="92" t="s">
        <v>6045</v>
      </c>
      <c r="B1942" s="92" t="s">
        <v>6046</v>
      </c>
      <c r="C1942" s="92" t="s">
        <v>6047</v>
      </c>
      <c r="D1942" s="92" t="s">
        <v>76</v>
      </c>
      <c r="E1942" s="92" t="s">
        <v>92</v>
      </c>
      <c r="F1942" s="92" t="s">
        <v>538</v>
      </c>
      <c r="G1942" s="92" t="s">
        <v>200</v>
      </c>
      <c r="H1942" s="92" t="s">
        <v>153</v>
      </c>
      <c r="I1942" s="93">
        <v>6.6999933000066996E-3</v>
      </c>
    </row>
    <row r="1943" spans="1:9">
      <c r="A1943" s="92" t="s">
        <v>6048</v>
      </c>
      <c r="B1943" s="92" t="s">
        <v>6049</v>
      </c>
      <c r="C1943" s="92" t="s">
        <v>6050</v>
      </c>
      <c r="D1943" s="92" t="s">
        <v>64</v>
      </c>
      <c r="E1943" s="92" t="s">
        <v>64</v>
      </c>
      <c r="F1943" s="92" t="s">
        <v>65</v>
      </c>
      <c r="G1943" s="92" t="s">
        <v>394</v>
      </c>
      <c r="H1943" s="92" t="s">
        <v>219</v>
      </c>
      <c r="I1943" s="93">
        <v>6.6999933000066996E-3</v>
      </c>
    </row>
    <row r="1944" spans="1:9">
      <c r="A1944" s="92" t="s">
        <v>6051</v>
      </c>
      <c r="B1944" s="92" t="s">
        <v>6052</v>
      </c>
      <c r="C1944" s="92" t="s">
        <v>6053</v>
      </c>
      <c r="D1944" s="92" t="s">
        <v>100</v>
      </c>
      <c r="E1944" s="92" t="s">
        <v>100</v>
      </c>
      <c r="F1944" s="92" t="s">
        <v>287</v>
      </c>
      <c r="G1944" s="92" t="s">
        <v>412</v>
      </c>
      <c r="H1944" s="92" t="s">
        <v>234</v>
      </c>
      <c r="I1944" s="93">
        <v>6.6999933000066996E-3</v>
      </c>
    </row>
    <row r="1945" spans="1:9">
      <c r="A1945" s="92" t="s">
        <v>6054</v>
      </c>
      <c r="B1945" s="92" t="s">
        <v>6055</v>
      </c>
      <c r="C1945" s="92" t="s">
        <v>6056</v>
      </c>
      <c r="D1945" s="92" t="s">
        <v>94</v>
      </c>
      <c r="E1945" s="92" t="s">
        <v>118</v>
      </c>
      <c r="F1945" s="92" t="s">
        <v>119</v>
      </c>
      <c r="G1945" s="92" t="s">
        <v>185</v>
      </c>
      <c r="H1945" s="92" t="s">
        <v>148</v>
      </c>
      <c r="I1945" s="93">
        <v>6.6999933000066996E-3</v>
      </c>
    </row>
    <row r="1946" spans="1:9">
      <c r="A1946" s="92" t="s">
        <v>6057</v>
      </c>
      <c r="B1946" s="92" t="s">
        <v>6058</v>
      </c>
      <c r="C1946" s="92" t="s">
        <v>6059</v>
      </c>
      <c r="D1946" s="92" t="s">
        <v>105</v>
      </c>
      <c r="E1946" s="92" t="s">
        <v>198</v>
      </c>
      <c r="F1946" s="92" t="s">
        <v>1050</v>
      </c>
      <c r="G1946" s="92" t="s">
        <v>185</v>
      </c>
      <c r="H1946" s="92" t="s">
        <v>148</v>
      </c>
      <c r="I1946" s="93">
        <v>6.6999933000066996E-3</v>
      </c>
    </row>
    <row r="1947" spans="1:9">
      <c r="A1947" s="92" t="s">
        <v>6060</v>
      </c>
      <c r="B1947" s="92" t="s">
        <v>6061</v>
      </c>
      <c r="C1947" s="92" t="s">
        <v>6062</v>
      </c>
      <c r="D1947" s="92" t="s">
        <v>100</v>
      </c>
      <c r="E1947" s="92" t="s">
        <v>100</v>
      </c>
      <c r="F1947" s="92" t="s">
        <v>1569</v>
      </c>
      <c r="G1947" s="92" t="s">
        <v>378</v>
      </c>
      <c r="H1947" s="92" t="s">
        <v>205</v>
      </c>
      <c r="I1947" s="93">
        <v>6.6999933000066996E-3</v>
      </c>
    </row>
    <row r="1948" spans="1:9">
      <c r="A1948" s="92" t="s">
        <v>6063</v>
      </c>
      <c r="B1948" s="92" t="s">
        <v>6064</v>
      </c>
      <c r="C1948" s="92" t="s">
        <v>6065</v>
      </c>
      <c r="D1948" s="92" t="s">
        <v>111</v>
      </c>
      <c r="E1948" s="92" t="s">
        <v>111</v>
      </c>
      <c r="F1948" s="92" t="s">
        <v>571</v>
      </c>
      <c r="G1948" s="92" t="s">
        <v>437</v>
      </c>
      <c r="H1948" s="92" t="s">
        <v>143</v>
      </c>
      <c r="I1948" s="93">
        <v>6.6999933000066996E-3</v>
      </c>
    </row>
    <row r="1949" spans="1:9">
      <c r="A1949" s="92" t="s">
        <v>6066</v>
      </c>
      <c r="B1949" s="92" t="s">
        <v>6067</v>
      </c>
      <c r="C1949" s="92" t="s">
        <v>6068</v>
      </c>
      <c r="D1949" s="92" t="s">
        <v>56</v>
      </c>
      <c r="E1949" s="92" t="s">
        <v>57</v>
      </c>
      <c r="F1949" s="92" t="s">
        <v>767</v>
      </c>
      <c r="G1949" s="92" t="s">
        <v>329</v>
      </c>
      <c r="H1949" s="92" t="s">
        <v>166</v>
      </c>
      <c r="I1949" s="93">
        <v>6.6999933000066996E-3</v>
      </c>
    </row>
    <row r="1950" spans="1:9">
      <c r="A1950" s="92" t="s">
        <v>6069</v>
      </c>
      <c r="B1950" s="92" t="s">
        <v>6070</v>
      </c>
      <c r="C1950" s="92" t="s">
        <v>6071</v>
      </c>
      <c r="D1950" s="92" t="s">
        <v>94</v>
      </c>
      <c r="E1950" s="92" t="s">
        <v>615</v>
      </c>
      <c r="F1950" s="92" t="s">
        <v>1031</v>
      </c>
      <c r="G1950" s="92" t="s">
        <v>333</v>
      </c>
      <c r="H1950" s="92" t="s">
        <v>172</v>
      </c>
      <c r="I1950" s="93">
        <v>6.5999934000065992E-3</v>
      </c>
    </row>
    <row r="1951" spans="1:9">
      <c r="A1951" s="92" t="s">
        <v>6072</v>
      </c>
      <c r="B1951" s="92" t="s">
        <v>6073</v>
      </c>
      <c r="C1951" s="92" t="s">
        <v>6074</v>
      </c>
      <c r="D1951" s="92" t="s">
        <v>76</v>
      </c>
      <c r="E1951" s="92" t="s">
        <v>441</v>
      </c>
      <c r="F1951" s="92" t="s">
        <v>2648</v>
      </c>
      <c r="G1951" s="92" t="s">
        <v>455</v>
      </c>
      <c r="H1951" s="92" t="s">
        <v>262</v>
      </c>
      <c r="I1951" s="93">
        <v>6.5999934000065992E-3</v>
      </c>
    </row>
    <row r="1952" spans="1:9">
      <c r="A1952" s="92" t="s">
        <v>6075</v>
      </c>
      <c r="B1952" s="92" t="s">
        <v>6076</v>
      </c>
      <c r="C1952" s="92" t="s">
        <v>6077</v>
      </c>
      <c r="D1952" s="92" t="s">
        <v>105</v>
      </c>
      <c r="E1952" s="92" t="s">
        <v>302</v>
      </c>
      <c r="F1952" s="92" t="s">
        <v>302</v>
      </c>
      <c r="G1952" s="92" t="s">
        <v>274</v>
      </c>
      <c r="H1952" s="92" t="s">
        <v>143</v>
      </c>
      <c r="I1952" s="93">
        <v>6.5999934000065992E-3</v>
      </c>
    </row>
    <row r="1953" spans="1:9">
      <c r="A1953" s="92" t="s">
        <v>6078</v>
      </c>
      <c r="B1953" s="92" t="s">
        <v>6079</v>
      </c>
      <c r="C1953" s="92" t="s">
        <v>6080</v>
      </c>
      <c r="D1953" s="92" t="s">
        <v>94</v>
      </c>
      <c r="E1953" s="92" t="s">
        <v>615</v>
      </c>
      <c r="F1953" s="92" t="s">
        <v>1031</v>
      </c>
      <c r="G1953" s="92" t="s">
        <v>333</v>
      </c>
      <c r="H1953" s="92" t="s">
        <v>172</v>
      </c>
      <c r="I1953" s="93">
        <v>6.5999934000065992E-3</v>
      </c>
    </row>
    <row r="1954" spans="1:9">
      <c r="A1954" s="92" t="s">
        <v>6081</v>
      </c>
      <c r="B1954" s="92" t="s">
        <v>6082</v>
      </c>
      <c r="C1954" s="92" t="s">
        <v>6083</v>
      </c>
      <c r="D1954" s="92" t="s">
        <v>100</v>
      </c>
      <c r="E1954" s="92" t="s">
        <v>100</v>
      </c>
      <c r="F1954" s="92" t="s">
        <v>170</v>
      </c>
      <c r="G1954" s="92" t="s">
        <v>200</v>
      </c>
      <c r="H1954" s="92" t="s">
        <v>153</v>
      </c>
      <c r="I1954" s="93">
        <v>6.5999934000065992E-3</v>
      </c>
    </row>
    <row r="1955" spans="1:9">
      <c r="A1955" s="92" t="s">
        <v>6084</v>
      </c>
      <c r="B1955" s="92" t="s">
        <v>6085</v>
      </c>
      <c r="C1955" s="92" t="s">
        <v>6086</v>
      </c>
      <c r="D1955" s="92" t="s">
        <v>94</v>
      </c>
      <c r="E1955" s="92" t="s">
        <v>615</v>
      </c>
      <c r="F1955" s="92" t="s">
        <v>1031</v>
      </c>
      <c r="G1955" s="92" t="s">
        <v>382</v>
      </c>
      <c r="H1955" s="92" t="s">
        <v>210</v>
      </c>
      <c r="I1955" s="93">
        <v>6.5999934000065992E-3</v>
      </c>
    </row>
    <row r="1956" spans="1:9">
      <c r="A1956" s="92" t="s">
        <v>6087</v>
      </c>
      <c r="B1956" s="92" t="s">
        <v>6088</v>
      </c>
      <c r="C1956" s="92" t="s">
        <v>6089</v>
      </c>
      <c r="D1956" s="92" t="s">
        <v>94</v>
      </c>
      <c r="E1956" s="92" t="s">
        <v>118</v>
      </c>
      <c r="F1956" s="92" t="s">
        <v>119</v>
      </c>
      <c r="G1956" s="92" t="s">
        <v>185</v>
      </c>
      <c r="H1956" s="92" t="s">
        <v>148</v>
      </c>
      <c r="I1956" s="93">
        <v>6.5999934000065992E-3</v>
      </c>
    </row>
    <row r="1957" spans="1:9">
      <c r="A1957" s="92" t="s">
        <v>6090</v>
      </c>
      <c r="B1957" s="92" t="s">
        <v>6091</v>
      </c>
      <c r="C1957" s="92" t="s">
        <v>6092</v>
      </c>
      <c r="D1957" s="92" t="s">
        <v>94</v>
      </c>
      <c r="E1957" s="92" t="s">
        <v>615</v>
      </c>
      <c r="F1957" s="92" t="s">
        <v>1031</v>
      </c>
      <c r="G1957" s="92" t="s">
        <v>333</v>
      </c>
      <c r="H1957" s="92" t="s">
        <v>172</v>
      </c>
      <c r="I1957" s="93">
        <v>6.5999934000065992E-3</v>
      </c>
    </row>
    <row r="1958" spans="1:9">
      <c r="A1958" s="92" t="s">
        <v>6093</v>
      </c>
      <c r="B1958" s="92" t="s">
        <v>6094</v>
      </c>
      <c r="C1958" s="92" t="s">
        <v>6095</v>
      </c>
      <c r="D1958" s="92" t="s">
        <v>100</v>
      </c>
      <c r="E1958" s="92" t="s">
        <v>100</v>
      </c>
      <c r="F1958" s="92" t="s">
        <v>287</v>
      </c>
      <c r="G1958" s="92" t="s">
        <v>382</v>
      </c>
      <c r="H1958" s="92" t="s">
        <v>210</v>
      </c>
      <c r="I1958" s="93">
        <v>6.4999935000064988E-3</v>
      </c>
    </row>
    <row r="1959" spans="1:9">
      <c r="A1959" s="92" t="s">
        <v>6096</v>
      </c>
      <c r="B1959" s="92" t="s">
        <v>6097</v>
      </c>
      <c r="C1959" s="92" t="s">
        <v>6098</v>
      </c>
      <c r="D1959" s="92" t="s">
        <v>94</v>
      </c>
      <c r="E1959" s="92" t="s">
        <v>317</v>
      </c>
      <c r="F1959" s="92" t="s">
        <v>317</v>
      </c>
      <c r="G1959" s="92" t="s">
        <v>185</v>
      </c>
      <c r="H1959" s="92" t="s">
        <v>148</v>
      </c>
      <c r="I1959" s="93">
        <v>6.4999935000064988E-3</v>
      </c>
    </row>
    <row r="1960" spans="1:9">
      <c r="A1960" s="92" t="s">
        <v>6099</v>
      </c>
      <c r="B1960" s="92" t="s">
        <v>6100</v>
      </c>
      <c r="C1960" s="92" t="s">
        <v>6101</v>
      </c>
      <c r="D1960" s="92" t="s">
        <v>76</v>
      </c>
      <c r="E1960" s="92" t="s">
        <v>92</v>
      </c>
      <c r="F1960" s="92" t="s">
        <v>538</v>
      </c>
      <c r="G1960" s="92" t="s">
        <v>200</v>
      </c>
      <c r="H1960" s="92" t="s">
        <v>153</v>
      </c>
      <c r="I1960" s="93">
        <v>6.4999935000064988E-3</v>
      </c>
    </row>
    <row r="1961" spans="1:9">
      <c r="A1961" s="92" t="s">
        <v>6102</v>
      </c>
      <c r="B1961" s="92" t="s">
        <v>6103</v>
      </c>
      <c r="C1961" s="92" t="s">
        <v>6104</v>
      </c>
      <c r="D1961" s="92" t="s">
        <v>94</v>
      </c>
      <c r="E1961" s="92" t="s">
        <v>615</v>
      </c>
      <c r="F1961" s="92" t="s">
        <v>616</v>
      </c>
      <c r="G1961" s="92" t="s">
        <v>282</v>
      </c>
      <c r="H1961" s="92" t="s">
        <v>158</v>
      </c>
      <c r="I1961" s="93">
        <v>6.4999935000064988E-3</v>
      </c>
    </row>
    <row r="1962" spans="1:9">
      <c r="A1962" s="92" t="s">
        <v>6105</v>
      </c>
      <c r="B1962" s="92" t="s">
        <v>6106</v>
      </c>
      <c r="C1962" s="92" t="s">
        <v>6107</v>
      </c>
      <c r="D1962" s="92" t="s">
        <v>76</v>
      </c>
      <c r="E1962" s="92" t="s">
        <v>92</v>
      </c>
      <c r="F1962" s="92" t="s">
        <v>306</v>
      </c>
      <c r="G1962" s="92" t="s">
        <v>200</v>
      </c>
      <c r="H1962" s="92" t="s">
        <v>153</v>
      </c>
      <c r="I1962" s="93">
        <v>6.4999935000064988E-3</v>
      </c>
    </row>
    <row r="1963" spans="1:9">
      <c r="A1963" s="92" t="s">
        <v>6108</v>
      </c>
      <c r="B1963" s="92" t="s">
        <v>6109</v>
      </c>
      <c r="C1963" s="92" t="s">
        <v>6110</v>
      </c>
      <c r="D1963" s="92" t="s">
        <v>105</v>
      </c>
      <c r="E1963" s="92" t="s">
        <v>302</v>
      </c>
      <c r="F1963" s="92" t="s">
        <v>302</v>
      </c>
      <c r="G1963" s="92" t="s">
        <v>180</v>
      </c>
      <c r="H1963" s="92" t="s">
        <v>143</v>
      </c>
      <c r="I1963" s="93">
        <v>6.4999935000064988E-3</v>
      </c>
    </row>
    <row r="1964" spans="1:9">
      <c r="A1964" s="92" t="s">
        <v>6111</v>
      </c>
      <c r="B1964" s="92" t="s">
        <v>6112</v>
      </c>
      <c r="C1964" s="92" t="s">
        <v>6113</v>
      </c>
      <c r="D1964" s="92" t="s">
        <v>56</v>
      </c>
      <c r="E1964" s="92" t="s">
        <v>152</v>
      </c>
      <c r="F1964" s="92" t="s">
        <v>152</v>
      </c>
      <c r="G1964" s="92" t="s">
        <v>329</v>
      </c>
      <c r="H1964" s="92" t="s">
        <v>166</v>
      </c>
      <c r="I1964" s="93">
        <v>6.4999935000064988E-3</v>
      </c>
    </row>
    <row r="1965" spans="1:9">
      <c r="A1965" s="92" t="s">
        <v>6114</v>
      </c>
      <c r="B1965" s="92" t="s">
        <v>6115</v>
      </c>
      <c r="C1965" s="92" t="s">
        <v>6116</v>
      </c>
      <c r="D1965" s="92" t="s">
        <v>64</v>
      </c>
      <c r="E1965" s="92" t="s">
        <v>64</v>
      </c>
      <c r="F1965" s="92" t="s">
        <v>65</v>
      </c>
      <c r="G1965" s="92" t="s">
        <v>394</v>
      </c>
      <c r="H1965" s="92" t="s">
        <v>219</v>
      </c>
      <c r="I1965" s="93">
        <v>6.4999935000064988E-3</v>
      </c>
    </row>
    <row r="1966" spans="1:9">
      <c r="A1966" s="92" t="s">
        <v>6117</v>
      </c>
      <c r="B1966" s="92" t="s">
        <v>6118</v>
      </c>
      <c r="C1966" s="92" t="s">
        <v>6119</v>
      </c>
      <c r="D1966" s="92" t="s">
        <v>80</v>
      </c>
      <c r="E1966" s="92" t="s">
        <v>80</v>
      </c>
      <c r="F1966" s="92" t="s">
        <v>104</v>
      </c>
      <c r="G1966" s="92" t="s">
        <v>408</v>
      </c>
      <c r="H1966" s="92" t="s">
        <v>228</v>
      </c>
      <c r="I1966" s="93">
        <v>6.4999935000064988E-3</v>
      </c>
    </row>
    <row r="1967" spans="1:9">
      <c r="A1967" s="92" t="s">
        <v>6120</v>
      </c>
      <c r="B1967" s="92" t="s">
        <v>6121</v>
      </c>
      <c r="C1967" s="92" t="s">
        <v>6122</v>
      </c>
      <c r="D1967" s="92" t="s">
        <v>76</v>
      </c>
      <c r="E1967" s="92" t="s">
        <v>92</v>
      </c>
      <c r="F1967" s="92" t="s">
        <v>1009</v>
      </c>
      <c r="G1967" s="92" t="s">
        <v>378</v>
      </c>
      <c r="H1967" s="92" t="s">
        <v>205</v>
      </c>
      <c r="I1967" s="93">
        <v>6.3999936000063993E-3</v>
      </c>
    </row>
    <row r="1968" spans="1:9">
      <c r="A1968" s="92" t="s">
        <v>6123</v>
      </c>
      <c r="B1968" s="92" t="s">
        <v>6124</v>
      </c>
      <c r="C1968" s="92" t="s">
        <v>6125</v>
      </c>
      <c r="D1968" s="92" t="s">
        <v>56</v>
      </c>
      <c r="E1968" s="92" t="s">
        <v>152</v>
      </c>
      <c r="F1968" s="92" t="s">
        <v>152</v>
      </c>
      <c r="G1968" s="92" t="s">
        <v>59</v>
      </c>
      <c r="H1968" s="92" t="s">
        <v>60</v>
      </c>
      <c r="I1968" s="93">
        <v>6.3999936000063993E-3</v>
      </c>
    </row>
    <row r="1969" spans="1:9">
      <c r="A1969" s="92" t="s">
        <v>6126</v>
      </c>
      <c r="B1969" s="92" t="s">
        <v>6127</v>
      </c>
      <c r="C1969" s="92" t="s">
        <v>6128</v>
      </c>
      <c r="D1969" s="92" t="s">
        <v>76</v>
      </c>
      <c r="E1969" s="92" t="s">
        <v>92</v>
      </c>
      <c r="F1969" s="92" t="s">
        <v>306</v>
      </c>
      <c r="G1969" s="92" t="s">
        <v>329</v>
      </c>
      <c r="H1969" s="92" t="s">
        <v>166</v>
      </c>
      <c r="I1969" s="93">
        <v>6.3999936000063993E-3</v>
      </c>
    </row>
    <row r="1970" spans="1:9">
      <c r="A1970" s="92" t="s">
        <v>6129</v>
      </c>
      <c r="B1970" s="92" t="s">
        <v>6130</v>
      </c>
      <c r="C1970" s="92" t="s">
        <v>6131</v>
      </c>
      <c r="D1970" s="92" t="s">
        <v>71</v>
      </c>
      <c r="E1970" s="92" t="s">
        <v>98</v>
      </c>
      <c r="F1970" s="92" t="s">
        <v>882</v>
      </c>
      <c r="G1970" s="92" t="s">
        <v>341</v>
      </c>
      <c r="H1970" s="92" t="s">
        <v>181</v>
      </c>
      <c r="I1970" s="93">
        <v>6.3999936000063993E-3</v>
      </c>
    </row>
    <row r="1971" spans="1:9">
      <c r="A1971" s="92" t="s">
        <v>6132</v>
      </c>
      <c r="B1971" s="92" t="s">
        <v>6133</v>
      </c>
      <c r="C1971" s="92" t="s">
        <v>6134</v>
      </c>
      <c r="D1971" s="92" t="s">
        <v>105</v>
      </c>
      <c r="E1971" s="92" t="s">
        <v>297</v>
      </c>
      <c r="F1971" s="92" t="s">
        <v>675</v>
      </c>
      <c r="G1971" s="92" t="s">
        <v>200</v>
      </c>
      <c r="H1971" s="92" t="s">
        <v>153</v>
      </c>
      <c r="I1971" s="93">
        <v>6.3999936000063993E-3</v>
      </c>
    </row>
    <row r="1972" spans="1:9">
      <c r="A1972" s="92" t="s">
        <v>6135</v>
      </c>
      <c r="B1972" s="92" t="s">
        <v>6136</v>
      </c>
      <c r="C1972" s="92" t="s">
        <v>6137</v>
      </c>
      <c r="D1972" s="92" t="s">
        <v>105</v>
      </c>
      <c r="E1972" s="92" t="s">
        <v>297</v>
      </c>
      <c r="F1972" s="92" t="s">
        <v>298</v>
      </c>
      <c r="G1972" s="92" t="s">
        <v>200</v>
      </c>
      <c r="H1972" s="92" t="s">
        <v>153</v>
      </c>
      <c r="I1972" s="93">
        <v>6.3999936000063993E-3</v>
      </c>
    </row>
    <row r="1973" spans="1:9">
      <c r="A1973" s="92" t="s">
        <v>6138</v>
      </c>
      <c r="B1973" s="92" t="s">
        <v>6139</v>
      </c>
      <c r="C1973" s="92" t="s">
        <v>6140</v>
      </c>
      <c r="D1973" s="92" t="s">
        <v>105</v>
      </c>
      <c r="E1973" s="92" t="s">
        <v>232</v>
      </c>
      <c r="F1973" s="92" t="s">
        <v>233</v>
      </c>
      <c r="G1973" s="92" t="s">
        <v>455</v>
      </c>
      <c r="H1973" s="92" t="s">
        <v>262</v>
      </c>
      <c r="I1973" s="93">
        <v>6.3999936000063993E-3</v>
      </c>
    </row>
    <row r="1974" spans="1:9">
      <c r="A1974" s="92" t="s">
        <v>6141</v>
      </c>
      <c r="B1974" s="92" t="s">
        <v>6142</v>
      </c>
      <c r="C1974" s="92" t="s">
        <v>6143</v>
      </c>
      <c r="D1974" s="92" t="s">
        <v>105</v>
      </c>
      <c r="E1974" s="92" t="s">
        <v>557</v>
      </c>
      <c r="F1974" s="92" t="s">
        <v>1082</v>
      </c>
      <c r="G1974" s="92" t="s">
        <v>185</v>
      </c>
      <c r="H1974" s="92" t="s">
        <v>148</v>
      </c>
      <c r="I1974" s="93">
        <v>6.3999936000063993E-3</v>
      </c>
    </row>
    <row r="1975" spans="1:9">
      <c r="A1975" s="92" t="s">
        <v>6144</v>
      </c>
      <c r="B1975" s="92" t="s">
        <v>6145</v>
      </c>
      <c r="C1975" s="92" t="s">
        <v>6146</v>
      </c>
      <c r="D1975" s="92" t="s">
        <v>105</v>
      </c>
      <c r="E1975" s="92" t="s">
        <v>198</v>
      </c>
      <c r="F1975" s="92" t="s">
        <v>199</v>
      </c>
      <c r="G1975" s="92" t="s">
        <v>329</v>
      </c>
      <c r="H1975" s="92" t="s">
        <v>166</v>
      </c>
      <c r="I1975" s="93">
        <v>6.3999936000063993E-3</v>
      </c>
    </row>
    <row r="1976" spans="1:9">
      <c r="A1976" s="92" t="s">
        <v>6147</v>
      </c>
      <c r="B1976" s="92" t="s">
        <v>6148</v>
      </c>
      <c r="C1976" s="92" t="s">
        <v>6149</v>
      </c>
      <c r="D1976" s="92" t="s">
        <v>94</v>
      </c>
      <c r="E1976" s="92" t="s">
        <v>317</v>
      </c>
      <c r="F1976" s="92" t="s">
        <v>317</v>
      </c>
      <c r="G1976" s="92" t="s">
        <v>333</v>
      </c>
      <c r="H1976" s="92" t="s">
        <v>172</v>
      </c>
      <c r="I1976" s="93">
        <v>6.2999937000062988E-3</v>
      </c>
    </row>
    <row r="1977" spans="1:9">
      <c r="A1977" s="92" t="s">
        <v>6150</v>
      </c>
      <c r="B1977" s="92" t="s">
        <v>6151</v>
      </c>
      <c r="C1977" s="92" t="s">
        <v>6152</v>
      </c>
      <c r="D1977" s="92" t="s">
        <v>94</v>
      </c>
      <c r="E1977" s="92" t="s">
        <v>118</v>
      </c>
      <c r="F1977" s="92" t="s">
        <v>119</v>
      </c>
      <c r="G1977" s="92" t="s">
        <v>185</v>
      </c>
      <c r="H1977" s="92" t="s">
        <v>148</v>
      </c>
      <c r="I1977" s="93">
        <v>6.2999937000062988E-3</v>
      </c>
    </row>
    <row r="1978" spans="1:9">
      <c r="A1978" s="92" t="s">
        <v>6153</v>
      </c>
      <c r="B1978" s="92" t="s">
        <v>6154</v>
      </c>
      <c r="C1978" s="92" t="s">
        <v>6155</v>
      </c>
      <c r="D1978" s="92" t="s">
        <v>76</v>
      </c>
      <c r="E1978" s="92" t="s">
        <v>441</v>
      </c>
      <c r="F1978" s="92" t="s">
        <v>2648</v>
      </c>
      <c r="G1978" s="92" t="s">
        <v>358</v>
      </c>
      <c r="H1978" s="92" t="s">
        <v>186</v>
      </c>
      <c r="I1978" s="93">
        <v>6.2999937000062988E-3</v>
      </c>
    </row>
    <row r="1979" spans="1:9">
      <c r="A1979" s="92" t="s">
        <v>6156</v>
      </c>
      <c r="B1979" s="92" t="s">
        <v>6157</v>
      </c>
      <c r="C1979" s="92" t="s">
        <v>6158</v>
      </c>
      <c r="D1979" s="92" t="s">
        <v>76</v>
      </c>
      <c r="E1979" s="92" t="s">
        <v>92</v>
      </c>
      <c r="F1979" s="92" t="s">
        <v>93</v>
      </c>
      <c r="G1979" s="92" t="s">
        <v>358</v>
      </c>
      <c r="H1979" s="92" t="s">
        <v>186</v>
      </c>
      <c r="I1979" s="93">
        <v>6.2999937000062988E-3</v>
      </c>
    </row>
    <row r="1980" spans="1:9">
      <c r="A1980" s="92" t="s">
        <v>6159</v>
      </c>
      <c r="B1980" s="92" t="s">
        <v>6160</v>
      </c>
      <c r="C1980" s="92" t="s">
        <v>6161</v>
      </c>
      <c r="D1980" s="92" t="s">
        <v>94</v>
      </c>
      <c r="E1980" s="92" t="s">
        <v>317</v>
      </c>
      <c r="F1980" s="92" t="s">
        <v>317</v>
      </c>
      <c r="G1980" s="92" t="s">
        <v>185</v>
      </c>
      <c r="H1980" s="92" t="s">
        <v>148</v>
      </c>
      <c r="I1980" s="93">
        <v>6.2999937000062988E-3</v>
      </c>
    </row>
    <row r="1981" spans="1:9">
      <c r="A1981" s="92" t="s">
        <v>6162</v>
      </c>
      <c r="B1981" s="92" t="s">
        <v>6163</v>
      </c>
      <c r="C1981" s="92" t="s">
        <v>6164</v>
      </c>
      <c r="D1981" s="92" t="s">
        <v>94</v>
      </c>
      <c r="E1981" s="92" t="s">
        <v>133</v>
      </c>
      <c r="F1981" s="92" t="s">
        <v>134</v>
      </c>
      <c r="G1981" s="92" t="s">
        <v>366</v>
      </c>
      <c r="H1981" s="92" t="s">
        <v>194</v>
      </c>
      <c r="I1981" s="93">
        <v>6.2999937000062988E-3</v>
      </c>
    </row>
    <row r="1982" spans="1:9">
      <c r="A1982" s="92" t="s">
        <v>6165</v>
      </c>
      <c r="B1982" s="92" t="s">
        <v>6166</v>
      </c>
      <c r="C1982" s="92" t="s">
        <v>6167</v>
      </c>
      <c r="D1982" s="92" t="s">
        <v>94</v>
      </c>
      <c r="E1982" s="92" t="s">
        <v>615</v>
      </c>
      <c r="F1982" s="92" t="s">
        <v>616</v>
      </c>
      <c r="G1982" s="92" t="s">
        <v>200</v>
      </c>
      <c r="H1982" s="92" t="s">
        <v>153</v>
      </c>
      <c r="I1982" s="93">
        <v>6.2999937000062988E-3</v>
      </c>
    </row>
    <row r="1983" spans="1:9">
      <c r="A1983" s="92" t="s">
        <v>6168</v>
      </c>
      <c r="B1983" s="92" t="s">
        <v>6169</v>
      </c>
      <c r="C1983" s="92" t="s">
        <v>6170</v>
      </c>
      <c r="D1983" s="92" t="s">
        <v>80</v>
      </c>
      <c r="E1983" s="92" t="s">
        <v>80</v>
      </c>
      <c r="F1983" s="92" t="s">
        <v>157</v>
      </c>
      <c r="G1983" s="92" t="s">
        <v>451</v>
      </c>
      <c r="H1983" s="92" t="s">
        <v>258</v>
      </c>
      <c r="I1983" s="93">
        <v>6.2999937000062988E-3</v>
      </c>
    </row>
    <row r="1984" spans="1:9">
      <c r="A1984" s="92" t="s">
        <v>6171</v>
      </c>
      <c r="B1984" s="92" t="s">
        <v>6172</v>
      </c>
      <c r="C1984" s="92" t="s">
        <v>6173</v>
      </c>
      <c r="D1984" s="92" t="s">
        <v>94</v>
      </c>
      <c r="E1984" s="92" t="s">
        <v>118</v>
      </c>
      <c r="F1984" s="92" t="s">
        <v>119</v>
      </c>
      <c r="G1984" s="92" t="s">
        <v>200</v>
      </c>
      <c r="H1984" s="92" t="s">
        <v>153</v>
      </c>
      <c r="I1984" s="93">
        <v>6.2999937000062988E-3</v>
      </c>
    </row>
    <row r="1985" spans="1:9">
      <c r="A1985" s="92" t="s">
        <v>6174</v>
      </c>
      <c r="B1985" s="92" t="s">
        <v>6175</v>
      </c>
      <c r="C1985" s="92" t="s">
        <v>6176</v>
      </c>
      <c r="D1985" s="92" t="s">
        <v>76</v>
      </c>
      <c r="E1985" s="92" t="s">
        <v>441</v>
      </c>
      <c r="F1985" s="92" t="s">
        <v>3917</v>
      </c>
      <c r="G1985" s="92" t="s">
        <v>59</v>
      </c>
      <c r="H1985" s="92" t="s">
        <v>60</v>
      </c>
      <c r="I1985" s="93">
        <v>6.2999937000062988E-3</v>
      </c>
    </row>
    <row r="1986" spans="1:9">
      <c r="A1986" s="92" t="s">
        <v>6177</v>
      </c>
      <c r="B1986" s="92" t="s">
        <v>6178</v>
      </c>
      <c r="C1986" s="92" t="s">
        <v>6179</v>
      </c>
      <c r="D1986" s="92" t="s">
        <v>100</v>
      </c>
      <c r="E1986" s="92" t="s">
        <v>100</v>
      </c>
      <c r="F1986" s="92" t="s">
        <v>170</v>
      </c>
      <c r="G1986" s="92" t="s">
        <v>333</v>
      </c>
      <c r="H1986" s="92" t="s">
        <v>172</v>
      </c>
      <c r="I1986" s="93">
        <v>6.2999937000062988E-3</v>
      </c>
    </row>
    <row r="1987" spans="1:9">
      <c r="A1987" s="92" t="s">
        <v>6180</v>
      </c>
      <c r="B1987" s="92" t="s">
        <v>6181</v>
      </c>
      <c r="C1987" s="92" t="s">
        <v>6182</v>
      </c>
      <c r="D1987" s="92" t="s">
        <v>56</v>
      </c>
      <c r="E1987" s="92" t="s">
        <v>57</v>
      </c>
      <c r="F1987" s="92" t="s">
        <v>214</v>
      </c>
      <c r="G1987" s="92" t="s">
        <v>333</v>
      </c>
      <c r="H1987" s="92" t="s">
        <v>172</v>
      </c>
      <c r="I1987" s="93">
        <v>6.2999937000062988E-3</v>
      </c>
    </row>
    <row r="1988" spans="1:9">
      <c r="A1988" s="92" t="s">
        <v>6183</v>
      </c>
      <c r="B1988" s="92" t="s">
        <v>6184</v>
      </c>
      <c r="C1988" s="92" t="s">
        <v>6185</v>
      </c>
      <c r="D1988" s="92" t="s">
        <v>105</v>
      </c>
      <c r="E1988" s="92" t="s">
        <v>557</v>
      </c>
      <c r="F1988" s="92" t="s">
        <v>558</v>
      </c>
      <c r="G1988" s="92" t="s">
        <v>200</v>
      </c>
      <c r="H1988" s="92" t="s">
        <v>153</v>
      </c>
      <c r="I1988" s="93">
        <v>6.1999938000061993E-3</v>
      </c>
    </row>
    <row r="1989" spans="1:9">
      <c r="A1989" s="92" t="s">
        <v>6186</v>
      </c>
      <c r="B1989" s="92" t="s">
        <v>6187</v>
      </c>
      <c r="C1989" s="92" t="s">
        <v>6188</v>
      </c>
      <c r="D1989" s="92" t="s">
        <v>71</v>
      </c>
      <c r="E1989" s="92" t="s">
        <v>84</v>
      </c>
      <c r="F1989" s="92" t="s">
        <v>85</v>
      </c>
      <c r="G1989" s="92" t="s">
        <v>86</v>
      </c>
      <c r="H1989" s="92" t="s">
        <v>87</v>
      </c>
      <c r="I1989" s="93">
        <v>6.1999938000061993E-3</v>
      </c>
    </row>
    <row r="1990" spans="1:9">
      <c r="A1990" s="92" t="s">
        <v>6189</v>
      </c>
      <c r="B1990" s="92" t="s">
        <v>6190</v>
      </c>
      <c r="C1990" s="92" t="s">
        <v>6191</v>
      </c>
      <c r="D1990" s="92" t="s">
        <v>100</v>
      </c>
      <c r="E1990" s="92" t="s">
        <v>100</v>
      </c>
      <c r="F1990" s="92" t="s">
        <v>1417</v>
      </c>
      <c r="G1990" s="92" t="s">
        <v>402</v>
      </c>
      <c r="H1990" s="92" t="s">
        <v>224</v>
      </c>
      <c r="I1990" s="93">
        <v>6.1999938000061993E-3</v>
      </c>
    </row>
    <row r="1991" spans="1:9">
      <c r="A1991" s="92" t="s">
        <v>6192</v>
      </c>
      <c r="B1991" s="92" t="s">
        <v>6193</v>
      </c>
      <c r="C1991" s="92" t="s">
        <v>6194</v>
      </c>
      <c r="D1991" s="92" t="s">
        <v>111</v>
      </c>
      <c r="E1991" s="92" t="s">
        <v>111</v>
      </c>
      <c r="F1991" s="92" t="s">
        <v>2383</v>
      </c>
      <c r="G1991" s="92" t="s">
        <v>333</v>
      </c>
      <c r="H1991" s="92" t="s">
        <v>172</v>
      </c>
      <c r="I1991" s="93">
        <v>6.1999938000061993E-3</v>
      </c>
    </row>
    <row r="1992" spans="1:9">
      <c r="A1992" s="92" t="s">
        <v>6195</v>
      </c>
      <c r="B1992" s="92" t="s">
        <v>6196</v>
      </c>
      <c r="C1992" s="92" t="s">
        <v>6197</v>
      </c>
      <c r="D1992" s="92" t="s">
        <v>88</v>
      </c>
      <c r="E1992" s="92" t="s">
        <v>109</v>
      </c>
      <c r="F1992" s="92" t="s">
        <v>110</v>
      </c>
      <c r="G1992" s="92" t="s">
        <v>394</v>
      </c>
      <c r="H1992" s="92" t="s">
        <v>219</v>
      </c>
      <c r="I1992" s="93">
        <v>6.1999938000061993E-3</v>
      </c>
    </row>
    <row r="1993" spans="1:9">
      <c r="A1993" s="92" t="s">
        <v>6198</v>
      </c>
      <c r="B1993" s="92" t="s">
        <v>6199</v>
      </c>
      <c r="C1993" s="92" t="s">
        <v>6200</v>
      </c>
      <c r="D1993" s="92" t="s">
        <v>105</v>
      </c>
      <c r="E1993" s="92" t="s">
        <v>198</v>
      </c>
      <c r="F1993" s="92" t="s">
        <v>199</v>
      </c>
      <c r="G1993" s="92" t="s">
        <v>382</v>
      </c>
      <c r="H1993" s="92" t="s">
        <v>210</v>
      </c>
      <c r="I1993" s="93">
        <v>6.1999938000061993E-3</v>
      </c>
    </row>
    <row r="1994" spans="1:9">
      <c r="A1994" s="92" t="s">
        <v>6201</v>
      </c>
      <c r="B1994" s="92" t="s">
        <v>6202</v>
      </c>
      <c r="C1994" s="92" t="s">
        <v>6203</v>
      </c>
      <c r="D1994" s="92" t="s">
        <v>88</v>
      </c>
      <c r="E1994" s="92" t="s">
        <v>406</v>
      </c>
      <c r="F1994" s="92" t="s">
        <v>407</v>
      </c>
      <c r="G1994" s="92" t="s">
        <v>200</v>
      </c>
      <c r="H1994" s="92" t="s">
        <v>153</v>
      </c>
      <c r="I1994" s="93">
        <v>6.1999938000061993E-3</v>
      </c>
    </row>
    <row r="1995" spans="1:9">
      <c r="A1995" s="92" t="s">
        <v>6204</v>
      </c>
      <c r="B1995" s="92" t="s">
        <v>6205</v>
      </c>
      <c r="C1995" s="92" t="s">
        <v>6206</v>
      </c>
      <c r="D1995" s="92" t="s">
        <v>71</v>
      </c>
      <c r="E1995" s="92" t="s">
        <v>209</v>
      </c>
      <c r="F1995" s="92" t="s">
        <v>209</v>
      </c>
      <c r="G1995" s="92" t="s">
        <v>341</v>
      </c>
      <c r="H1995" s="92" t="s">
        <v>181</v>
      </c>
      <c r="I1995" s="93">
        <v>6.1999938000061993E-3</v>
      </c>
    </row>
    <row r="1996" spans="1:9">
      <c r="A1996" s="92" t="s">
        <v>6207</v>
      </c>
      <c r="B1996" s="92" t="s">
        <v>6208</v>
      </c>
      <c r="C1996" s="92" t="s">
        <v>6209</v>
      </c>
      <c r="D1996" s="92" t="s">
        <v>94</v>
      </c>
      <c r="E1996" s="92" t="s">
        <v>118</v>
      </c>
      <c r="F1996" s="92" t="s">
        <v>119</v>
      </c>
      <c r="G1996" s="92" t="s">
        <v>437</v>
      </c>
      <c r="H1996" s="92" t="s">
        <v>143</v>
      </c>
      <c r="I1996" s="93">
        <v>6.1999938000061993E-3</v>
      </c>
    </row>
    <row r="1997" spans="1:9">
      <c r="A1997" s="92" t="s">
        <v>6210</v>
      </c>
      <c r="B1997" s="92" t="s">
        <v>6211</v>
      </c>
      <c r="C1997" s="92" t="s">
        <v>6212</v>
      </c>
      <c r="D1997" s="92" t="s">
        <v>56</v>
      </c>
      <c r="E1997" s="92" t="s">
        <v>57</v>
      </c>
      <c r="F1997" s="92" t="s">
        <v>58</v>
      </c>
      <c r="G1997" s="92" t="s">
        <v>200</v>
      </c>
      <c r="H1997" s="92" t="s">
        <v>153</v>
      </c>
      <c r="I1997" s="93">
        <v>6.1999938000061993E-3</v>
      </c>
    </row>
    <row r="1998" spans="1:9">
      <c r="A1998" s="92" t="s">
        <v>6213</v>
      </c>
      <c r="B1998" s="92" t="s">
        <v>6214</v>
      </c>
      <c r="C1998" s="92" t="s">
        <v>6215</v>
      </c>
      <c r="D1998" s="92" t="s">
        <v>64</v>
      </c>
      <c r="E1998" s="92" t="s">
        <v>64</v>
      </c>
      <c r="F1998" s="92" t="s">
        <v>65</v>
      </c>
      <c r="G1998" s="92" t="s">
        <v>200</v>
      </c>
      <c r="H1998" s="92" t="s">
        <v>153</v>
      </c>
      <c r="I1998" s="93">
        <v>6.0999939000060998E-3</v>
      </c>
    </row>
    <row r="1999" spans="1:9">
      <c r="A1999" s="92" t="s">
        <v>6216</v>
      </c>
      <c r="B1999" s="92" t="s">
        <v>6217</v>
      </c>
      <c r="C1999" s="92" t="s">
        <v>6218</v>
      </c>
      <c r="D1999" s="92" t="s">
        <v>94</v>
      </c>
      <c r="E1999" s="92" t="s">
        <v>615</v>
      </c>
      <c r="F1999" s="92" t="s">
        <v>1031</v>
      </c>
      <c r="G1999" s="92" t="s">
        <v>374</v>
      </c>
      <c r="H1999" s="92" t="s">
        <v>172</v>
      </c>
      <c r="I1999" s="93">
        <v>6.0999939000060998E-3</v>
      </c>
    </row>
    <row r="2000" spans="1:9">
      <c r="A2000" s="92" t="s">
        <v>6219</v>
      </c>
      <c r="B2000" s="92" t="s">
        <v>6220</v>
      </c>
      <c r="C2000" s="92" t="s">
        <v>6221</v>
      </c>
      <c r="D2000" s="92" t="s">
        <v>111</v>
      </c>
      <c r="E2000" s="92" t="s">
        <v>111</v>
      </c>
      <c r="F2000" s="92" t="s">
        <v>571</v>
      </c>
      <c r="G2000" s="92" t="s">
        <v>321</v>
      </c>
      <c r="H2000" s="92" t="s">
        <v>162</v>
      </c>
      <c r="I2000" s="93">
        <v>6.0999939000060998E-3</v>
      </c>
    </row>
    <row r="2001" spans="1:9">
      <c r="A2001" s="92" t="s">
        <v>6222</v>
      </c>
      <c r="B2001" s="92" t="s">
        <v>6223</v>
      </c>
      <c r="C2001" s="92" t="s">
        <v>6224</v>
      </c>
      <c r="D2001" s="92" t="s">
        <v>71</v>
      </c>
      <c r="E2001" s="92" t="s">
        <v>84</v>
      </c>
      <c r="F2001" s="92" t="s">
        <v>85</v>
      </c>
      <c r="G2001" s="92" t="s">
        <v>200</v>
      </c>
      <c r="H2001" s="92" t="s">
        <v>153</v>
      </c>
      <c r="I2001" s="93">
        <v>6.0999939000060998E-3</v>
      </c>
    </row>
    <row r="2002" spans="1:9">
      <c r="A2002" s="92" t="s">
        <v>6225</v>
      </c>
      <c r="B2002" s="92" t="s">
        <v>6226</v>
      </c>
      <c r="C2002" s="92" t="s">
        <v>6227</v>
      </c>
      <c r="D2002" s="92" t="s">
        <v>111</v>
      </c>
      <c r="E2002" s="92" t="s">
        <v>111</v>
      </c>
      <c r="F2002" s="92" t="s">
        <v>571</v>
      </c>
      <c r="G2002" s="92" t="s">
        <v>468</v>
      </c>
      <c r="H2002" s="92" t="s">
        <v>270</v>
      </c>
      <c r="I2002" s="93">
        <v>6.0999939000060998E-3</v>
      </c>
    </row>
    <row r="2003" spans="1:9">
      <c r="A2003" s="92" t="s">
        <v>6228</v>
      </c>
      <c r="B2003" s="92" t="s">
        <v>6229</v>
      </c>
      <c r="C2003" s="92" t="s">
        <v>6230</v>
      </c>
      <c r="D2003" s="92" t="s">
        <v>105</v>
      </c>
      <c r="E2003" s="92" t="s">
        <v>232</v>
      </c>
      <c r="F2003" s="92" t="s">
        <v>233</v>
      </c>
      <c r="G2003" s="92" t="s">
        <v>200</v>
      </c>
      <c r="H2003" s="92" t="s">
        <v>153</v>
      </c>
      <c r="I2003" s="93">
        <v>6.0999939000060998E-3</v>
      </c>
    </row>
    <row r="2004" spans="1:9">
      <c r="A2004" s="92" t="s">
        <v>6231</v>
      </c>
      <c r="B2004" s="92" t="s">
        <v>6232</v>
      </c>
      <c r="C2004" s="92" t="s">
        <v>6233</v>
      </c>
      <c r="D2004" s="92" t="s">
        <v>80</v>
      </c>
      <c r="E2004" s="92" t="s">
        <v>80</v>
      </c>
      <c r="F2004" s="92" t="s">
        <v>104</v>
      </c>
      <c r="G2004" s="92" t="s">
        <v>341</v>
      </c>
      <c r="H2004" s="92" t="s">
        <v>181</v>
      </c>
      <c r="I2004" s="93">
        <v>6.0999939000060998E-3</v>
      </c>
    </row>
    <row r="2005" spans="1:9">
      <c r="A2005" s="92" t="s">
        <v>6234</v>
      </c>
      <c r="B2005" s="92" t="s">
        <v>6235</v>
      </c>
      <c r="C2005" s="92" t="s">
        <v>6236</v>
      </c>
      <c r="D2005" s="92" t="s">
        <v>105</v>
      </c>
      <c r="E2005" s="92" t="s">
        <v>297</v>
      </c>
      <c r="F2005" s="92" t="s">
        <v>675</v>
      </c>
      <c r="G2005" s="92" t="s">
        <v>185</v>
      </c>
      <c r="H2005" s="92" t="s">
        <v>148</v>
      </c>
      <c r="I2005" s="93">
        <v>6.0999939000060998E-3</v>
      </c>
    </row>
    <row r="2006" spans="1:9">
      <c r="A2006" s="92" t="s">
        <v>6237</v>
      </c>
      <c r="B2006" s="92" t="s">
        <v>6238</v>
      </c>
      <c r="C2006" s="92" t="s">
        <v>6239</v>
      </c>
      <c r="D2006" s="92" t="s">
        <v>100</v>
      </c>
      <c r="E2006" s="92" t="s">
        <v>100</v>
      </c>
      <c r="F2006" s="92" t="s">
        <v>287</v>
      </c>
      <c r="G2006" s="92" t="s">
        <v>200</v>
      </c>
      <c r="H2006" s="92" t="s">
        <v>153</v>
      </c>
      <c r="I2006" s="93">
        <v>6.0999939000060998E-3</v>
      </c>
    </row>
    <row r="2007" spans="1:9">
      <c r="A2007" s="92" t="s">
        <v>6240</v>
      </c>
      <c r="B2007" s="92" t="s">
        <v>6241</v>
      </c>
      <c r="C2007" s="92" t="s">
        <v>6242</v>
      </c>
      <c r="D2007" s="92" t="s">
        <v>76</v>
      </c>
      <c r="E2007" s="92" t="s">
        <v>441</v>
      </c>
      <c r="F2007" s="92" t="s">
        <v>3917</v>
      </c>
      <c r="G2007" s="92" t="s">
        <v>341</v>
      </c>
      <c r="H2007" s="92" t="s">
        <v>181</v>
      </c>
      <c r="I2007" s="93">
        <v>6.0999939000060998E-3</v>
      </c>
    </row>
    <row r="2008" spans="1:9">
      <c r="A2008" s="92" t="s">
        <v>6243</v>
      </c>
      <c r="B2008" s="92" t="s">
        <v>6244</v>
      </c>
      <c r="C2008" s="92" t="s">
        <v>6245</v>
      </c>
      <c r="D2008" s="92" t="s">
        <v>111</v>
      </c>
      <c r="E2008" s="92" t="s">
        <v>111</v>
      </c>
      <c r="F2008" s="92" t="s">
        <v>571</v>
      </c>
      <c r="G2008" s="92" t="s">
        <v>432</v>
      </c>
      <c r="H2008" s="92" t="s">
        <v>250</v>
      </c>
      <c r="I2008" s="93">
        <v>6.0999939000060998E-3</v>
      </c>
    </row>
    <row r="2009" spans="1:9">
      <c r="A2009" s="92" t="s">
        <v>6246</v>
      </c>
      <c r="B2009" s="92" t="s">
        <v>6247</v>
      </c>
      <c r="C2009" s="92" t="s">
        <v>6248</v>
      </c>
      <c r="D2009" s="92" t="s">
        <v>88</v>
      </c>
      <c r="E2009" s="92" t="s">
        <v>109</v>
      </c>
      <c r="F2009" s="92" t="s">
        <v>110</v>
      </c>
      <c r="G2009" s="92" t="s">
        <v>200</v>
      </c>
      <c r="H2009" s="92" t="s">
        <v>153</v>
      </c>
      <c r="I2009" s="93">
        <v>6.0999939000060998E-3</v>
      </c>
    </row>
    <row r="2010" spans="1:9">
      <c r="A2010" s="92" t="s">
        <v>6249</v>
      </c>
      <c r="B2010" s="92" t="s">
        <v>6250</v>
      </c>
      <c r="C2010" s="92" t="s">
        <v>6251</v>
      </c>
      <c r="D2010" s="92" t="s">
        <v>94</v>
      </c>
      <c r="E2010" s="92" t="s">
        <v>615</v>
      </c>
      <c r="F2010" s="92" t="s">
        <v>1031</v>
      </c>
      <c r="G2010" s="92" t="s">
        <v>386</v>
      </c>
      <c r="H2010" s="92" t="s">
        <v>215</v>
      </c>
      <c r="I2010" s="93">
        <v>6.0999939000060998E-3</v>
      </c>
    </row>
    <row r="2011" spans="1:9">
      <c r="A2011" s="92" t="s">
        <v>6252</v>
      </c>
      <c r="B2011" s="92" t="s">
        <v>6253</v>
      </c>
      <c r="C2011" s="92" t="s">
        <v>6254</v>
      </c>
      <c r="D2011" s="92" t="s">
        <v>88</v>
      </c>
      <c r="E2011" s="92" t="s">
        <v>406</v>
      </c>
      <c r="F2011" s="92" t="s">
        <v>407</v>
      </c>
      <c r="G2011" s="92" t="s">
        <v>200</v>
      </c>
      <c r="H2011" s="92" t="s">
        <v>153</v>
      </c>
      <c r="I2011" s="93">
        <v>5.9999940000059994E-3</v>
      </c>
    </row>
    <row r="2012" spans="1:9">
      <c r="A2012" s="92" t="s">
        <v>6255</v>
      </c>
      <c r="B2012" s="92" t="s">
        <v>6256</v>
      </c>
      <c r="C2012" s="92" t="s">
        <v>6257</v>
      </c>
      <c r="D2012" s="92" t="s">
        <v>94</v>
      </c>
      <c r="E2012" s="92" t="s">
        <v>317</v>
      </c>
      <c r="F2012" s="92" t="s">
        <v>317</v>
      </c>
      <c r="G2012" s="92" t="s">
        <v>329</v>
      </c>
      <c r="H2012" s="92" t="s">
        <v>166</v>
      </c>
      <c r="I2012" s="93">
        <v>5.9999940000059994E-3</v>
      </c>
    </row>
    <row r="2013" spans="1:9">
      <c r="A2013" s="92" t="s">
        <v>6258</v>
      </c>
      <c r="B2013" s="92" t="s">
        <v>6259</v>
      </c>
      <c r="C2013" s="92" t="s">
        <v>6260</v>
      </c>
      <c r="D2013" s="92" t="s">
        <v>105</v>
      </c>
      <c r="E2013" s="92" t="s">
        <v>302</v>
      </c>
      <c r="F2013" s="92" t="s">
        <v>302</v>
      </c>
      <c r="G2013" s="92" t="s">
        <v>200</v>
      </c>
      <c r="H2013" s="92" t="s">
        <v>153</v>
      </c>
      <c r="I2013" s="93">
        <v>5.9999940000059994E-3</v>
      </c>
    </row>
    <row r="2014" spans="1:9">
      <c r="A2014" s="92" t="s">
        <v>6261</v>
      </c>
      <c r="B2014" s="92" t="s">
        <v>6262</v>
      </c>
      <c r="C2014" s="92" t="s">
        <v>6263</v>
      </c>
      <c r="D2014" s="92" t="s">
        <v>76</v>
      </c>
      <c r="E2014" s="92" t="s">
        <v>441</v>
      </c>
      <c r="F2014" s="92" t="s">
        <v>3917</v>
      </c>
      <c r="G2014" s="92" t="s">
        <v>185</v>
      </c>
      <c r="H2014" s="92" t="s">
        <v>148</v>
      </c>
      <c r="I2014" s="93">
        <v>5.9999940000059994E-3</v>
      </c>
    </row>
    <row r="2015" spans="1:9">
      <c r="A2015" s="92" t="s">
        <v>6264</v>
      </c>
      <c r="B2015" s="92" t="s">
        <v>6265</v>
      </c>
      <c r="C2015" s="92" t="s">
        <v>6266</v>
      </c>
      <c r="D2015" s="92" t="s">
        <v>56</v>
      </c>
      <c r="E2015" s="92" t="s">
        <v>57</v>
      </c>
      <c r="F2015" s="92" t="s">
        <v>767</v>
      </c>
      <c r="G2015" s="92" t="s">
        <v>329</v>
      </c>
      <c r="H2015" s="92" t="s">
        <v>166</v>
      </c>
      <c r="I2015" s="93">
        <v>5.9999940000059994E-3</v>
      </c>
    </row>
    <row r="2016" spans="1:9">
      <c r="A2016" s="92" t="s">
        <v>6267</v>
      </c>
      <c r="B2016" s="92" t="s">
        <v>6268</v>
      </c>
      <c r="C2016" s="92" t="s">
        <v>6269</v>
      </c>
      <c r="D2016" s="92" t="s">
        <v>76</v>
      </c>
      <c r="E2016" s="92" t="s">
        <v>441</v>
      </c>
      <c r="F2016" s="92" t="s">
        <v>3917</v>
      </c>
      <c r="G2016" s="92" t="s">
        <v>59</v>
      </c>
      <c r="H2016" s="92" t="s">
        <v>60</v>
      </c>
      <c r="I2016" s="93">
        <v>5.9999940000059994E-3</v>
      </c>
    </row>
    <row r="2017" spans="1:9">
      <c r="A2017" s="92" t="s">
        <v>6270</v>
      </c>
      <c r="B2017" s="92" t="s">
        <v>6271</v>
      </c>
      <c r="C2017" s="92" t="s">
        <v>6272</v>
      </c>
      <c r="D2017" s="92" t="s">
        <v>94</v>
      </c>
      <c r="E2017" s="92" t="s">
        <v>317</v>
      </c>
      <c r="F2017" s="92" t="s">
        <v>317</v>
      </c>
      <c r="G2017" s="92" t="s">
        <v>437</v>
      </c>
      <c r="H2017" s="92" t="s">
        <v>143</v>
      </c>
      <c r="I2017" s="93">
        <v>5.9999940000059994E-3</v>
      </c>
    </row>
    <row r="2018" spans="1:9">
      <c r="A2018" s="92" t="s">
        <v>6273</v>
      </c>
      <c r="B2018" s="92" t="s">
        <v>6274</v>
      </c>
      <c r="C2018" s="92" t="s">
        <v>6275</v>
      </c>
      <c r="D2018" s="92" t="s">
        <v>76</v>
      </c>
      <c r="E2018" s="92" t="s">
        <v>92</v>
      </c>
      <c r="F2018" s="92" t="s">
        <v>706</v>
      </c>
      <c r="G2018" s="92" t="s">
        <v>382</v>
      </c>
      <c r="H2018" s="92" t="s">
        <v>210</v>
      </c>
      <c r="I2018" s="93">
        <v>5.8999941000058989E-3</v>
      </c>
    </row>
    <row r="2019" spans="1:9">
      <c r="A2019" s="92" t="s">
        <v>6276</v>
      </c>
      <c r="B2019" s="92" t="s">
        <v>6277</v>
      </c>
      <c r="C2019" s="92" t="s">
        <v>6278</v>
      </c>
      <c r="D2019" s="92" t="s">
        <v>94</v>
      </c>
      <c r="E2019" s="92" t="s">
        <v>118</v>
      </c>
      <c r="F2019" s="92" t="s">
        <v>119</v>
      </c>
      <c r="G2019" s="92" t="s">
        <v>200</v>
      </c>
      <c r="H2019" s="92" t="s">
        <v>153</v>
      </c>
      <c r="I2019" s="93">
        <v>5.8999941000058989E-3</v>
      </c>
    </row>
    <row r="2020" spans="1:9">
      <c r="A2020" s="92" t="s">
        <v>6279</v>
      </c>
      <c r="B2020" s="92" t="s">
        <v>6280</v>
      </c>
      <c r="C2020" s="92" t="s">
        <v>6281</v>
      </c>
      <c r="D2020" s="92" t="s">
        <v>105</v>
      </c>
      <c r="E2020" s="92" t="s">
        <v>198</v>
      </c>
      <c r="F2020" s="92" t="s">
        <v>199</v>
      </c>
      <c r="G2020" s="92" t="s">
        <v>333</v>
      </c>
      <c r="H2020" s="92" t="s">
        <v>172</v>
      </c>
      <c r="I2020" s="93">
        <v>5.8999941000058989E-3</v>
      </c>
    </row>
    <row r="2021" spans="1:9">
      <c r="A2021" s="92" t="s">
        <v>6282</v>
      </c>
      <c r="B2021" s="92" t="s">
        <v>6283</v>
      </c>
      <c r="C2021" s="92" t="s">
        <v>6284</v>
      </c>
      <c r="D2021" s="92" t="s">
        <v>94</v>
      </c>
      <c r="E2021" s="92" t="s">
        <v>615</v>
      </c>
      <c r="F2021" s="92" t="s">
        <v>1031</v>
      </c>
      <c r="G2021" s="92" t="s">
        <v>386</v>
      </c>
      <c r="H2021" s="92" t="s">
        <v>215</v>
      </c>
      <c r="I2021" s="93">
        <v>5.8999941000058989E-3</v>
      </c>
    </row>
    <row r="2022" spans="1:9">
      <c r="A2022" s="92" t="s">
        <v>6285</v>
      </c>
      <c r="B2022" s="92" t="s">
        <v>6286</v>
      </c>
      <c r="C2022" s="92" t="s">
        <v>6287</v>
      </c>
      <c r="D2022" s="92" t="s">
        <v>76</v>
      </c>
      <c r="E2022" s="92" t="s">
        <v>441</v>
      </c>
      <c r="F2022" s="92" t="s">
        <v>2065</v>
      </c>
      <c r="G2022" s="92" t="s">
        <v>333</v>
      </c>
      <c r="H2022" s="92" t="s">
        <v>172</v>
      </c>
      <c r="I2022" s="93">
        <v>5.8999941000058989E-3</v>
      </c>
    </row>
    <row r="2023" spans="1:9">
      <c r="A2023" s="92" t="s">
        <v>6288</v>
      </c>
      <c r="B2023" s="92" t="s">
        <v>6289</v>
      </c>
      <c r="C2023" s="92" t="s">
        <v>6290</v>
      </c>
      <c r="D2023" s="92" t="s">
        <v>94</v>
      </c>
      <c r="E2023" s="92" t="s">
        <v>615</v>
      </c>
      <c r="F2023" s="92" t="s">
        <v>1031</v>
      </c>
      <c r="G2023" s="92" t="s">
        <v>333</v>
      </c>
      <c r="H2023" s="92" t="s">
        <v>172</v>
      </c>
      <c r="I2023" s="93">
        <v>5.8999941000058989E-3</v>
      </c>
    </row>
    <row r="2024" spans="1:9">
      <c r="A2024" s="92" t="s">
        <v>6291</v>
      </c>
      <c r="B2024" s="92" t="s">
        <v>6292</v>
      </c>
      <c r="C2024" s="92" t="s">
        <v>6293</v>
      </c>
      <c r="D2024" s="92" t="s">
        <v>105</v>
      </c>
      <c r="E2024" s="92" t="s">
        <v>297</v>
      </c>
      <c r="F2024" s="92" t="s">
        <v>675</v>
      </c>
      <c r="G2024" s="92" t="s">
        <v>333</v>
      </c>
      <c r="H2024" s="92" t="s">
        <v>172</v>
      </c>
      <c r="I2024" s="93">
        <v>5.8999941000058989E-3</v>
      </c>
    </row>
    <row r="2025" spans="1:9">
      <c r="A2025" s="92" t="s">
        <v>6294</v>
      </c>
      <c r="B2025" s="92" t="s">
        <v>6295</v>
      </c>
      <c r="C2025" s="92" t="s">
        <v>6296</v>
      </c>
      <c r="D2025" s="92" t="s">
        <v>105</v>
      </c>
      <c r="E2025" s="92" t="s">
        <v>297</v>
      </c>
      <c r="F2025" s="92" t="s">
        <v>675</v>
      </c>
      <c r="G2025" s="92" t="s">
        <v>333</v>
      </c>
      <c r="H2025" s="92" t="s">
        <v>172</v>
      </c>
      <c r="I2025" s="93">
        <v>5.8999941000058989E-3</v>
      </c>
    </row>
    <row r="2026" spans="1:9">
      <c r="A2026" s="92" t="s">
        <v>6297</v>
      </c>
      <c r="B2026" s="92" t="s">
        <v>6298</v>
      </c>
      <c r="C2026" s="92" t="s">
        <v>6299</v>
      </c>
      <c r="D2026" s="92" t="s">
        <v>76</v>
      </c>
      <c r="E2026" s="92" t="s">
        <v>92</v>
      </c>
      <c r="F2026" s="92" t="s">
        <v>93</v>
      </c>
      <c r="G2026" s="92" t="s">
        <v>378</v>
      </c>
      <c r="H2026" s="92" t="s">
        <v>205</v>
      </c>
      <c r="I2026" s="93">
        <v>5.8999941000058989E-3</v>
      </c>
    </row>
    <row r="2027" spans="1:9">
      <c r="A2027" s="92" t="s">
        <v>6300</v>
      </c>
      <c r="B2027" s="92" t="s">
        <v>6301</v>
      </c>
      <c r="C2027" s="92" t="s">
        <v>6302</v>
      </c>
      <c r="D2027" s="92" t="s">
        <v>56</v>
      </c>
      <c r="E2027" s="92" t="s">
        <v>69</v>
      </c>
      <c r="F2027" s="92" t="s">
        <v>75</v>
      </c>
      <c r="G2027" s="92" t="s">
        <v>185</v>
      </c>
      <c r="H2027" s="92" t="s">
        <v>148</v>
      </c>
      <c r="I2027" s="93">
        <v>5.8999941000058989E-3</v>
      </c>
    </row>
    <row r="2028" spans="1:9">
      <c r="A2028" s="92" t="s">
        <v>6303</v>
      </c>
      <c r="B2028" s="92" t="s">
        <v>6304</v>
      </c>
      <c r="C2028" s="92" t="s">
        <v>6305</v>
      </c>
      <c r="D2028" s="92" t="s">
        <v>94</v>
      </c>
      <c r="E2028" s="92" t="s">
        <v>118</v>
      </c>
      <c r="F2028" s="92" t="s">
        <v>119</v>
      </c>
      <c r="G2028" s="92" t="s">
        <v>200</v>
      </c>
      <c r="H2028" s="92" t="s">
        <v>153</v>
      </c>
      <c r="I2028" s="93">
        <v>5.8999941000058989E-3</v>
      </c>
    </row>
    <row r="2029" spans="1:9">
      <c r="A2029" s="92" t="s">
        <v>6306</v>
      </c>
      <c r="B2029" s="92" t="s">
        <v>6307</v>
      </c>
      <c r="C2029" s="92" t="s">
        <v>6308</v>
      </c>
      <c r="D2029" s="92" t="s">
        <v>94</v>
      </c>
      <c r="E2029" s="92" t="s">
        <v>118</v>
      </c>
      <c r="F2029" s="92" t="s">
        <v>119</v>
      </c>
      <c r="G2029" s="92" t="s">
        <v>374</v>
      </c>
      <c r="H2029" s="92" t="s">
        <v>172</v>
      </c>
      <c r="I2029" s="93">
        <v>5.8999941000058989E-3</v>
      </c>
    </row>
    <row r="2030" spans="1:9">
      <c r="A2030" s="92" t="s">
        <v>6309</v>
      </c>
      <c r="B2030" s="92" t="s">
        <v>6310</v>
      </c>
      <c r="C2030" s="92" t="s">
        <v>6311</v>
      </c>
      <c r="D2030" s="92" t="s">
        <v>94</v>
      </c>
      <c r="E2030" s="92" t="s">
        <v>118</v>
      </c>
      <c r="F2030" s="92" t="s">
        <v>119</v>
      </c>
      <c r="G2030" s="92" t="s">
        <v>394</v>
      </c>
      <c r="H2030" s="92" t="s">
        <v>219</v>
      </c>
      <c r="I2030" s="93">
        <v>5.7999942000057985E-3</v>
      </c>
    </row>
    <row r="2031" spans="1:9">
      <c r="A2031" s="92" t="s">
        <v>6312</v>
      </c>
      <c r="B2031" s="92" t="s">
        <v>6313</v>
      </c>
      <c r="C2031" s="92" t="s">
        <v>6314</v>
      </c>
      <c r="D2031" s="92" t="s">
        <v>100</v>
      </c>
      <c r="E2031" s="92" t="s">
        <v>100</v>
      </c>
      <c r="F2031" s="92" t="s">
        <v>1417</v>
      </c>
      <c r="G2031" s="92" t="s">
        <v>333</v>
      </c>
      <c r="H2031" s="92" t="s">
        <v>172</v>
      </c>
      <c r="I2031" s="93">
        <v>5.7999942000057985E-3</v>
      </c>
    </row>
    <row r="2032" spans="1:9">
      <c r="A2032" s="92" t="s">
        <v>6315</v>
      </c>
      <c r="B2032" s="92" t="s">
        <v>6316</v>
      </c>
      <c r="C2032" s="92" t="s">
        <v>6317</v>
      </c>
      <c r="D2032" s="92" t="s">
        <v>88</v>
      </c>
      <c r="E2032" s="92" t="s">
        <v>109</v>
      </c>
      <c r="F2032" s="92" t="s">
        <v>110</v>
      </c>
      <c r="G2032" s="92" t="s">
        <v>200</v>
      </c>
      <c r="H2032" s="92" t="s">
        <v>153</v>
      </c>
      <c r="I2032" s="93">
        <v>5.7999942000057985E-3</v>
      </c>
    </row>
    <row r="2033" spans="1:9">
      <c r="A2033" s="92" t="s">
        <v>6318</v>
      </c>
      <c r="B2033" s="92" t="s">
        <v>6319</v>
      </c>
      <c r="C2033" s="92" t="s">
        <v>6320</v>
      </c>
      <c r="D2033" s="92" t="s">
        <v>71</v>
      </c>
      <c r="E2033" s="92" t="s">
        <v>209</v>
      </c>
      <c r="F2033" s="92" t="s">
        <v>209</v>
      </c>
      <c r="G2033" s="92" t="s">
        <v>282</v>
      </c>
      <c r="H2033" s="92" t="s">
        <v>158</v>
      </c>
      <c r="I2033" s="93">
        <v>5.7999942000057985E-3</v>
      </c>
    </row>
    <row r="2034" spans="1:9">
      <c r="A2034" s="92" t="s">
        <v>6321</v>
      </c>
      <c r="B2034" s="92" t="s">
        <v>6322</v>
      </c>
      <c r="C2034" s="92" t="s">
        <v>6323</v>
      </c>
      <c r="D2034" s="92" t="s">
        <v>105</v>
      </c>
      <c r="E2034" s="92" t="s">
        <v>198</v>
      </c>
      <c r="F2034" s="92" t="s">
        <v>199</v>
      </c>
      <c r="G2034" s="92" t="s">
        <v>333</v>
      </c>
      <c r="H2034" s="92" t="s">
        <v>172</v>
      </c>
      <c r="I2034" s="93">
        <v>5.7999942000057985E-3</v>
      </c>
    </row>
    <row r="2035" spans="1:9">
      <c r="A2035" s="92" t="s">
        <v>6324</v>
      </c>
      <c r="B2035" s="92" t="s">
        <v>6325</v>
      </c>
      <c r="C2035" s="92" t="s">
        <v>6326</v>
      </c>
      <c r="D2035" s="92" t="s">
        <v>105</v>
      </c>
      <c r="E2035" s="92" t="s">
        <v>297</v>
      </c>
      <c r="F2035" s="92" t="s">
        <v>298</v>
      </c>
      <c r="G2035" s="92" t="s">
        <v>329</v>
      </c>
      <c r="H2035" s="92" t="s">
        <v>166</v>
      </c>
      <c r="I2035" s="93">
        <v>5.7999942000057985E-3</v>
      </c>
    </row>
    <row r="2036" spans="1:9">
      <c r="A2036" s="92" t="s">
        <v>6327</v>
      </c>
      <c r="B2036" s="92" t="s">
        <v>6328</v>
      </c>
      <c r="C2036" s="92" t="s">
        <v>6329</v>
      </c>
      <c r="D2036" s="92" t="s">
        <v>105</v>
      </c>
      <c r="E2036" s="92" t="s">
        <v>198</v>
      </c>
      <c r="F2036" s="92" t="s">
        <v>1050</v>
      </c>
      <c r="G2036" s="92" t="s">
        <v>200</v>
      </c>
      <c r="H2036" s="92" t="s">
        <v>153</v>
      </c>
      <c r="I2036" s="93">
        <v>5.7999942000057985E-3</v>
      </c>
    </row>
    <row r="2037" spans="1:9">
      <c r="A2037" s="92" t="s">
        <v>6330</v>
      </c>
      <c r="B2037" s="92" t="s">
        <v>6331</v>
      </c>
      <c r="C2037" s="92" t="s">
        <v>6332</v>
      </c>
      <c r="D2037" s="92" t="s">
        <v>94</v>
      </c>
      <c r="E2037" s="92" t="s">
        <v>615</v>
      </c>
      <c r="F2037" s="92" t="s">
        <v>1031</v>
      </c>
      <c r="G2037" s="92" t="s">
        <v>200</v>
      </c>
      <c r="H2037" s="92" t="s">
        <v>153</v>
      </c>
      <c r="I2037" s="93">
        <v>5.7999942000057985E-3</v>
      </c>
    </row>
    <row r="2038" spans="1:9">
      <c r="A2038" s="92" t="s">
        <v>6333</v>
      </c>
      <c r="B2038" s="92" t="s">
        <v>6334</v>
      </c>
      <c r="C2038" s="92" t="s">
        <v>6335</v>
      </c>
      <c r="D2038" s="92" t="s">
        <v>56</v>
      </c>
      <c r="E2038" s="92" t="s">
        <v>152</v>
      </c>
      <c r="F2038" s="92" t="s">
        <v>152</v>
      </c>
      <c r="G2038" s="92" t="s">
        <v>329</v>
      </c>
      <c r="H2038" s="92" t="s">
        <v>166</v>
      </c>
      <c r="I2038" s="93">
        <v>5.7999942000057985E-3</v>
      </c>
    </row>
    <row r="2039" spans="1:9">
      <c r="A2039" s="92" t="s">
        <v>6336</v>
      </c>
      <c r="B2039" s="92" t="s">
        <v>6337</v>
      </c>
      <c r="C2039" s="92" t="s">
        <v>6338</v>
      </c>
      <c r="D2039" s="92" t="s">
        <v>111</v>
      </c>
      <c r="E2039" s="92" t="s">
        <v>111</v>
      </c>
      <c r="F2039" s="92" t="s">
        <v>671</v>
      </c>
      <c r="G2039" s="92" t="s">
        <v>274</v>
      </c>
      <c r="H2039" s="92" t="s">
        <v>143</v>
      </c>
      <c r="I2039" s="93">
        <v>5.7999942000057985E-3</v>
      </c>
    </row>
    <row r="2040" spans="1:9">
      <c r="A2040" s="92" t="s">
        <v>6339</v>
      </c>
      <c r="B2040" s="92" t="s">
        <v>6340</v>
      </c>
      <c r="C2040" s="92" t="s">
        <v>6341</v>
      </c>
      <c r="D2040" s="92" t="s">
        <v>100</v>
      </c>
      <c r="E2040" s="92" t="s">
        <v>100</v>
      </c>
      <c r="F2040" s="92" t="s">
        <v>170</v>
      </c>
      <c r="G2040" s="92" t="s">
        <v>366</v>
      </c>
      <c r="H2040" s="92" t="s">
        <v>194</v>
      </c>
      <c r="I2040" s="93">
        <v>5.7999942000057985E-3</v>
      </c>
    </row>
    <row r="2041" spans="1:9">
      <c r="A2041" s="92" t="s">
        <v>6342</v>
      </c>
      <c r="B2041" s="92" t="s">
        <v>6343</v>
      </c>
      <c r="C2041" s="92" t="s">
        <v>6344</v>
      </c>
      <c r="D2041" s="92" t="s">
        <v>94</v>
      </c>
      <c r="E2041" s="92" t="s">
        <v>118</v>
      </c>
      <c r="F2041" s="92" t="s">
        <v>119</v>
      </c>
      <c r="G2041" s="92" t="s">
        <v>420</v>
      </c>
      <c r="H2041" s="92" t="s">
        <v>238</v>
      </c>
      <c r="I2041" s="93">
        <v>5.7999942000057985E-3</v>
      </c>
    </row>
    <row r="2042" spans="1:9">
      <c r="A2042" s="92" t="s">
        <v>6345</v>
      </c>
      <c r="B2042" s="92" t="s">
        <v>6346</v>
      </c>
      <c r="C2042" s="92" t="s">
        <v>6347</v>
      </c>
      <c r="D2042" s="92" t="s">
        <v>94</v>
      </c>
      <c r="E2042" s="92" t="s">
        <v>615</v>
      </c>
      <c r="F2042" s="92" t="s">
        <v>1031</v>
      </c>
      <c r="G2042" s="92" t="s">
        <v>200</v>
      </c>
      <c r="H2042" s="92" t="s">
        <v>153</v>
      </c>
      <c r="I2042" s="93">
        <v>5.699994300005699E-3</v>
      </c>
    </row>
    <row r="2043" spans="1:9">
      <c r="A2043" s="92" t="s">
        <v>6348</v>
      </c>
      <c r="B2043" s="92" t="s">
        <v>6349</v>
      </c>
      <c r="C2043" s="92" t="s">
        <v>6350</v>
      </c>
      <c r="D2043" s="92" t="s">
        <v>105</v>
      </c>
      <c r="E2043" s="92" t="s">
        <v>232</v>
      </c>
      <c r="F2043" s="92" t="s">
        <v>3649</v>
      </c>
      <c r="G2043" s="92" t="s">
        <v>341</v>
      </c>
      <c r="H2043" s="92" t="s">
        <v>181</v>
      </c>
      <c r="I2043" s="93">
        <v>5.699994300005699E-3</v>
      </c>
    </row>
    <row r="2044" spans="1:9">
      <c r="A2044" s="92" t="s">
        <v>6351</v>
      </c>
      <c r="B2044" s="92" t="s">
        <v>6352</v>
      </c>
      <c r="C2044" s="92" t="s">
        <v>6353</v>
      </c>
      <c r="D2044" s="92" t="s">
        <v>94</v>
      </c>
      <c r="E2044" s="92" t="s">
        <v>133</v>
      </c>
      <c r="F2044" s="92" t="s">
        <v>134</v>
      </c>
      <c r="G2044" s="92" t="s">
        <v>468</v>
      </c>
      <c r="H2044" s="92" t="s">
        <v>270</v>
      </c>
      <c r="I2044" s="93">
        <v>5.699994300005699E-3</v>
      </c>
    </row>
    <row r="2045" spans="1:9">
      <c r="A2045" s="92" t="s">
        <v>6354</v>
      </c>
      <c r="B2045" s="92" t="s">
        <v>6355</v>
      </c>
      <c r="C2045" s="92" t="s">
        <v>6356</v>
      </c>
      <c r="D2045" s="92" t="s">
        <v>94</v>
      </c>
      <c r="E2045" s="92" t="s">
        <v>118</v>
      </c>
      <c r="F2045" s="92" t="s">
        <v>119</v>
      </c>
      <c r="G2045" s="92" t="s">
        <v>443</v>
      </c>
      <c r="H2045" s="92" t="s">
        <v>143</v>
      </c>
      <c r="I2045" s="93">
        <v>5.699994300005699E-3</v>
      </c>
    </row>
    <row r="2046" spans="1:9">
      <c r="A2046" s="92" t="s">
        <v>6357</v>
      </c>
      <c r="B2046" s="92" t="s">
        <v>6358</v>
      </c>
      <c r="C2046" s="92" t="s">
        <v>6359</v>
      </c>
      <c r="D2046" s="92" t="s">
        <v>105</v>
      </c>
      <c r="E2046" s="92" t="s">
        <v>557</v>
      </c>
      <c r="F2046" s="92" t="s">
        <v>1082</v>
      </c>
      <c r="G2046" s="92" t="s">
        <v>200</v>
      </c>
      <c r="H2046" s="92" t="s">
        <v>153</v>
      </c>
      <c r="I2046" s="93">
        <v>5.699994300005699E-3</v>
      </c>
    </row>
    <row r="2047" spans="1:9">
      <c r="A2047" s="92" t="s">
        <v>6360</v>
      </c>
      <c r="B2047" s="92" t="s">
        <v>6361</v>
      </c>
      <c r="C2047" s="92" t="s">
        <v>6362</v>
      </c>
      <c r="D2047" s="92" t="s">
        <v>94</v>
      </c>
      <c r="E2047" s="92" t="s">
        <v>133</v>
      </c>
      <c r="F2047" s="92" t="s">
        <v>134</v>
      </c>
      <c r="G2047" s="92" t="s">
        <v>333</v>
      </c>
      <c r="H2047" s="92" t="s">
        <v>172</v>
      </c>
      <c r="I2047" s="93">
        <v>5.699994300005699E-3</v>
      </c>
    </row>
    <row r="2048" spans="1:9">
      <c r="A2048" s="92" t="s">
        <v>6363</v>
      </c>
      <c r="B2048" s="92" t="s">
        <v>6364</v>
      </c>
      <c r="C2048" s="92" t="s">
        <v>6365</v>
      </c>
      <c r="D2048" s="92" t="s">
        <v>76</v>
      </c>
      <c r="E2048" s="92" t="s">
        <v>92</v>
      </c>
      <c r="F2048" s="92" t="s">
        <v>1009</v>
      </c>
      <c r="G2048" s="92" t="s">
        <v>333</v>
      </c>
      <c r="H2048" s="92" t="s">
        <v>172</v>
      </c>
      <c r="I2048" s="93">
        <v>5.699994300005699E-3</v>
      </c>
    </row>
    <row r="2049" spans="1:9">
      <c r="A2049" s="92" t="s">
        <v>6366</v>
      </c>
      <c r="B2049" s="92" t="s">
        <v>6367</v>
      </c>
      <c r="C2049" s="92" t="s">
        <v>6368</v>
      </c>
      <c r="D2049" s="92" t="s">
        <v>56</v>
      </c>
      <c r="E2049" s="92" t="s">
        <v>57</v>
      </c>
      <c r="F2049" s="92" t="s">
        <v>767</v>
      </c>
      <c r="G2049" s="92" t="s">
        <v>200</v>
      </c>
      <c r="H2049" s="92" t="s">
        <v>153</v>
      </c>
      <c r="I2049" s="93">
        <v>5.699994300005699E-3</v>
      </c>
    </row>
    <row r="2050" spans="1:9">
      <c r="A2050" s="92" t="s">
        <v>6369</v>
      </c>
      <c r="B2050" s="92" t="s">
        <v>6370</v>
      </c>
      <c r="C2050" s="92" t="s">
        <v>6371</v>
      </c>
      <c r="D2050" s="92" t="s">
        <v>76</v>
      </c>
      <c r="E2050" s="92" t="s">
        <v>92</v>
      </c>
      <c r="F2050" s="92" t="s">
        <v>1009</v>
      </c>
      <c r="G2050" s="92" t="s">
        <v>180</v>
      </c>
      <c r="H2050" s="92" t="s">
        <v>143</v>
      </c>
      <c r="I2050" s="93">
        <v>5.699994300005699E-3</v>
      </c>
    </row>
    <row r="2051" spans="1:9">
      <c r="A2051" s="92" t="s">
        <v>6372</v>
      </c>
      <c r="B2051" s="92" t="s">
        <v>6373</v>
      </c>
      <c r="C2051" s="92" t="s">
        <v>6374</v>
      </c>
      <c r="D2051" s="92" t="s">
        <v>94</v>
      </c>
      <c r="E2051" s="92" t="s">
        <v>133</v>
      </c>
      <c r="F2051" s="92" t="s">
        <v>134</v>
      </c>
      <c r="G2051" s="92" t="s">
        <v>345</v>
      </c>
      <c r="H2051" s="92" t="s">
        <v>143</v>
      </c>
      <c r="I2051" s="93">
        <v>5.699994300005699E-3</v>
      </c>
    </row>
    <row r="2052" spans="1:9">
      <c r="A2052" s="92" t="s">
        <v>6375</v>
      </c>
      <c r="B2052" s="92" t="s">
        <v>6376</v>
      </c>
      <c r="C2052" s="92" t="s">
        <v>6377</v>
      </c>
      <c r="D2052" s="92" t="s">
        <v>111</v>
      </c>
      <c r="E2052" s="92" t="s">
        <v>111</v>
      </c>
      <c r="F2052" s="92" t="s">
        <v>3081</v>
      </c>
      <c r="G2052" s="92" t="s">
        <v>333</v>
      </c>
      <c r="H2052" s="92" t="s">
        <v>172</v>
      </c>
      <c r="I2052" s="93">
        <v>5.699994300005699E-3</v>
      </c>
    </row>
    <row r="2053" spans="1:9">
      <c r="A2053" s="92" t="s">
        <v>6378</v>
      </c>
      <c r="B2053" s="92" t="s">
        <v>6379</v>
      </c>
      <c r="C2053" s="92" t="s">
        <v>6380</v>
      </c>
      <c r="D2053" s="92" t="s">
        <v>100</v>
      </c>
      <c r="E2053" s="92" t="s">
        <v>100</v>
      </c>
      <c r="F2053" s="92" t="s">
        <v>287</v>
      </c>
      <c r="G2053" s="92" t="s">
        <v>200</v>
      </c>
      <c r="H2053" s="92" t="s">
        <v>153</v>
      </c>
      <c r="I2053" s="93">
        <v>5.699994300005699E-3</v>
      </c>
    </row>
    <row r="2054" spans="1:9">
      <c r="A2054" s="92" t="s">
        <v>6381</v>
      </c>
      <c r="B2054" s="92" t="s">
        <v>6382</v>
      </c>
      <c r="C2054" s="92" t="s">
        <v>6383</v>
      </c>
      <c r="D2054" s="92" t="s">
        <v>105</v>
      </c>
      <c r="E2054" s="92" t="s">
        <v>297</v>
      </c>
      <c r="F2054" s="92" t="s">
        <v>675</v>
      </c>
      <c r="G2054" s="92" t="s">
        <v>374</v>
      </c>
      <c r="H2054" s="92" t="s">
        <v>172</v>
      </c>
      <c r="I2054" s="93">
        <v>5.699994300005699E-3</v>
      </c>
    </row>
    <row r="2055" spans="1:9">
      <c r="A2055" s="92" t="s">
        <v>6384</v>
      </c>
      <c r="B2055" s="92" t="s">
        <v>6385</v>
      </c>
      <c r="C2055" s="92" t="s">
        <v>6386</v>
      </c>
      <c r="D2055" s="92" t="s">
        <v>100</v>
      </c>
      <c r="E2055" s="92" t="s">
        <v>100</v>
      </c>
      <c r="F2055" s="92" t="s">
        <v>170</v>
      </c>
      <c r="G2055" s="92" t="s">
        <v>321</v>
      </c>
      <c r="H2055" s="92" t="s">
        <v>60</v>
      </c>
      <c r="I2055" s="93">
        <v>5.699994300005699E-3</v>
      </c>
    </row>
    <row r="2056" spans="1:9">
      <c r="A2056" s="92" t="s">
        <v>6387</v>
      </c>
      <c r="B2056" s="92" t="s">
        <v>6388</v>
      </c>
      <c r="C2056" s="92" t="s">
        <v>6389</v>
      </c>
      <c r="D2056" s="92" t="s">
        <v>94</v>
      </c>
      <c r="E2056" s="92" t="s">
        <v>133</v>
      </c>
      <c r="F2056" s="92" t="s">
        <v>436</v>
      </c>
      <c r="G2056" s="92" t="s">
        <v>185</v>
      </c>
      <c r="H2056" s="92" t="s">
        <v>148</v>
      </c>
      <c r="I2056" s="93">
        <v>5.699994300005699E-3</v>
      </c>
    </row>
    <row r="2057" spans="1:9">
      <c r="A2057" s="92" t="s">
        <v>6390</v>
      </c>
      <c r="B2057" s="92" t="s">
        <v>6391</v>
      </c>
      <c r="C2057" s="92" t="s">
        <v>6392</v>
      </c>
      <c r="D2057" s="92" t="s">
        <v>71</v>
      </c>
      <c r="E2057" s="92" t="s">
        <v>84</v>
      </c>
      <c r="F2057" s="92" t="s">
        <v>85</v>
      </c>
      <c r="G2057" s="92" t="s">
        <v>200</v>
      </c>
      <c r="H2057" s="92" t="s">
        <v>153</v>
      </c>
      <c r="I2057" s="93">
        <v>5.699994300005699E-3</v>
      </c>
    </row>
    <row r="2058" spans="1:9">
      <c r="A2058" s="92" t="s">
        <v>6393</v>
      </c>
      <c r="B2058" s="92" t="s">
        <v>6394</v>
      </c>
      <c r="C2058" s="92" t="s">
        <v>6395</v>
      </c>
      <c r="D2058" s="92" t="s">
        <v>71</v>
      </c>
      <c r="E2058" s="92" t="s">
        <v>84</v>
      </c>
      <c r="F2058" s="92" t="s">
        <v>147</v>
      </c>
      <c r="G2058" s="92" t="s">
        <v>424</v>
      </c>
      <c r="H2058" s="92" t="s">
        <v>242</v>
      </c>
      <c r="I2058" s="93">
        <v>5.5999944000055995E-3</v>
      </c>
    </row>
    <row r="2059" spans="1:9">
      <c r="A2059" s="92" t="s">
        <v>6396</v>
      </c>
      <c r="B2059" s="92" t="s">
        <v>6397</v>
      </c>
      <c r="C2059" s="92" t="s">
        <v>6398</v>
      </c>
      <c r="D2059" s="92" t="s">
        <v>105</v>
      </c>
      <c r="E2059" s="92" t="s">
        <v>198</v>
      </c>
      <c r="F2059" s="92" t="s">
        <v>199</v>
      </c>
      <c r="G2059" s="92" t="s">
        <v>382</v>
      </c>
      <c r="H2059" s="92" t="s">
        <v>210</v>
      </c>
      <c r="I2059" s="93">
        <v>5.5999944000055995E-3</v>
      </c>
    </row>
    <row r="2060" spans="1:9">
      <c r="A2060" s="92" t="s">
        <v>6399</v>
      </c>
      <c r="B2060" s="92" t="s">
        <v>6400</v>
      </c>
      <c r="C2060" s="92" t="s">
        <v>6401</v>
      </c>
      <c r="D2060" s="92" t="s">
        <v>94</v>
      </c>
      <c r="E2060" s="92" t="s">
        <v>118</v>
      </c>
      <c r="F2060" s="92" t="s">
        <v>119</v>
      </c>
      <c r="G2060" s="92" t="s">
        <v>412</v>
      </c>
      <c r="H2060" s="92" t="s">
        <v>234</v>
      </c>
      <c r="I2060" s="93">
        <v>5.5999944000055995E-3</v>
      </c>
    </row>
    <row r="2061" spans="1:9">
      <c r="A2061" s="92" t="s">
        <v>6402</v>
      </c>
      <c r="B2061" s="92" t="s">
        <v>6403</v>
      </c>
      <c r="C2061" s="92" t="s">
        <v>6404</v>
      </c>
      <c r="D2061" s="92" t="s">
        <v>64</v>
      </c>
      <c r="E2061" s="92" t="s">
        <v>64</v>
      </c>
      <c r="F2061" s="92" t="s">
        <v>65</v>
      </c>
      <c r="G2061" s="92" t="s">
        <v>390</v>
      </c>
      <c r="H2061" s="92" t="s">
        <v>143</v>
      </c>
      <c r="I2061" s="93">
        <v>5.5999944000055995E-3</v>
      </c>
    </row>
    <row r="2062" spans="1:9">
      <c r="A2062" s="92" t="s">
        <v>6405</v>
      </c>
      <c r="B2062" s="92" t="s">
        <v>6406</v>
      </c>
      <c r="C2062" s="92" t="s">
        <v>6407</v>
      </c>
      <c r="D2062" s="92" t="s">
        <v>88</v>
      </c>
      <c r="E2062" s="92" t="s">
        <v>406</v>
      </c>
      <c r="F2062" s="92" t="s">
        <v>407</v>
      </c>
      <c r="G2062" s="92" t="s">
        <v>378</v>
      </c>
      <c r="H2062" s="92" t="s">
        <v>205</v>
      </c>
      <c r="I2062" s="93">
        <v>5.5999944000055995E-3</v>
      </c>
    </row>
    <row r="2063" spans="1:9">
      <c r="A2063" s="92" t="s">
        <v>6408</v>
      </c>
      <c r="B2063" s="92" t="s">
        <v>6409</v>
      </c>
      <c r="C2063" s="92" t="s">
        <v>6410</v>
      </c>
      <c r="D2063" s="92" t="s">
        <v>94</v>
      </c>
      <c r="E2063" s="92" t="s">
        <v>615</v>
      </c>
      <c r="F2063" s="92" t="s">
        <v>616</v>
      </c>
      <c r="G2063" s="92" t="s">
        <v>200</v>
      </c>
      <c r="H2063" s="92" t="s">
        <v>153</v>
      </c>
      <c r="I2063" s="93">
        <v>5.5999944000055995E-3</v>
      </c>
    </row>
    <row r="2064" spans="1:9">
      <c r="A2064" s="92" t="s">
        <v>6411</v>
      </c>
      <c r="B2064" s="92" t="s">
        <v>6412</v>
      </c>
      <c r="C2064" s="92" t="s">
        <v>6413</v>
      </c>
      <c r="D2064" s="92" t="s">
        <v>94</v>
      </c>
      <c r="E2064" s="92" t="s">
        <v>133</v>
      </c>
      <c r="F2064" s="92" t="s">
        <v>134</v>
      </c>
      <c r="G2064" s="92" t="s">
        <v>390</v>
      </c>
      <c r="H2064" s="92" t="s">
        <v>143</v>
      </c>
      <c r="I2064" s="93">
        <v>5.5999944000055995E-3</v>
      </c>
    </row>
    <row r="2065" spans="1:9">
      <c r="A2065" s="92" t="s">
        <v>6414</v>
      </c>
      <c r="B2065" s="92" t="s">
        <v>6415</v>
      </c>
      <c r="C2065" s="92" t="s">
        <v>6416</v>
      </c>
      <c r="D2065" s="92" t="s">
        <v>94</v>
      </c>
      <c r="E2065" s="92" t="s">
        <v>317</v>
      </c>
      <c r="F2065" s="92" t="s">
        <v>317</v>
      </c>
      <c r="G2065" s="92" t="s">
        <v>378</v>
      </c>
      <c r="H2065" s="92" t="s">
        <v>205</v>
      </c>
      <c r="I2065" s="93">
        <v>5.5999944000055995E-3</v>
      </c>
    </row>
    <row r="2066" spans="1:9">
      <c r="A2066" s="92" t="s">
        <v>6417</v>
      </c>
      <c r="B2066" s="92" t="s">
        <v>6418</v>
      </c>
      <c r="C2066" s="92" t="s">
        <v>6419</v>
      </c>
      <c r="D2066" s="92" t="s">
        <v>88</v>
      </c>
      <c r="E2066" s="92" t="s">
        <v>406</v>
      </c>
      <c r="F2066" s="92" t="s">
        <v>602</v>
      </c>
      <c r="G2066" s="92" t="s">
        <v>333</v>
      </c>
      <c r="H2066" s="92" t="s">
        <v>172</v>
      </c>
      <c r="I2066" s="93">
        <v>5.5999944000055995E-3</v>
      </c>
    </row>
    <row r="2067" spans="1:9">
      <c r="A2067" s="92" t="s">
        <v>6420</v>
      </c>
      <c r="B2067" s="92" t="s">
        <v>6421</v>
      </c>
      <c r="C2067" s="92" t="s">
        <v>6422</v>
      </c>
      <c r="D2067" s="92" t="s">
        <v>56</v>
      </c>
      <c r="E2067" s="92" t="s">
        <v>57</v>
      </c>
      <c r="F2067" s="92" t="s">
        <v>58</v>
      </c>
      <c r="G2067" s="92" t="s">
        <v>329</v>
      </c>
      <c r="H2067" s="92" t="s">
        <v>166</v>
      </c>
      <c r="I2067" s="93">
        <v>5.5999944000055995E-3</v>
      </c>
    </row>
    <row r="2068" spans="1:9">
      <c r="A2068" s="92" t="s">
        <v>6423</v>
      </c>
      <c r="B2068" s="92" t="s">
        <v>6424</v>
      </c>
      <c r="C2068" s="92" t="s">
        <v>6425</v>
      </c>
      <c r="D2068" s="92" t="s">
        <v>71</v>
      </c>
      <c r="E2068" s="92" t="s">
        <v>84</v>
      </c>
      <c r="F2068" s="92" t="s">
        <v>147</v>
      </c>
      <c r="G2068" s="92" t="s">
        <v>333</v>
      </c>
      <c r="H2068" s="92" t="s">
        <v>172</v>
      </c>
      <c r="I2068" s="93">
        <v>5.5999944000055995E-3</v>
      </c>
    </row>
    <row r="2069" spans="1:9">
      <c r="A2069" s="92" t="s">
        <v>6426</v>
      </c>
      <c r="B2069" s="92" t="s">
        <v>6427</v>
      </c>
      <c r="C2069" s="92" t="s">
        <v>6428</v>
      </c>
      <c r="D2069" s="92" t="s">
        <v>105</v>
      </c>
      <c r="E2069" s="92" t="s">
        <v>232</v>
      </c>
      <c r="F2069" s="92" t="s">
        <v>233</v>
      </c>
      <c r="G2069" s="92" t="s">
        <v>120</v>
      </c>
      <c r="H2069" s="92" t="s">
        <v>121</v>
      </c>
      <c r="I2069" s="93">
        <v>5.5999944000055995E-3</v>
      </c>
    </row>
    <row r="2070" spans="1:9">
      <c r="A2070" s="92" t="s">
        <v>6429</v>
      </c>
      <c r="B2070" s="92" t="s">
        <v>6430</v>
      </c>
      <c r="C2070" s="92" t="s">
        <v>6431</v>
      </c>
      <c r="D2070" s="92" t="s">
        <v>100</v>
      </c>
      <c r="E2070" s="92" t="s">
        <v>100</v>
      </c>
      <c r="F2070" s="92" t="s">
        <v>170</v>
      </c>
      <c r="G2070" s="92" t="s">
        <v>341</v>
      </c>
      <c r="H2070" s="92" t="s">
        <v>181</v>
      </c>
      <c r="I2070" s="93">
        <v>5.5999944000055995E-3</v>
      </c>
    </row>
    <row r="2071" spans="1:9">
      <c r="A2071" s="92" t="s">
        <v>6432</v>
      </c>
      <c r="B2071" s="92" t="s">
        <v>6433</v>
      </c>
      <c r="C2071" s="92" t="s">
        <v>6434</v>
      </c>
      <c r="D2071" s="92" t="s">
        <v>100</v>
      </c>
      <c r="E2071" s="92" t="s">
        <v>100</v>
      </c>
      <c r="F2071" s="92" t="s">
        <v>170</v>
      </c>
      <c r="G2071" s="92" t="s">
        <v>378</v>
      </c>
      <c r="H2071" s="92" t="s">
        <v>205</v>
      </c>
      <c r="I2071" s="93">
        <v>5.499994500005499E-3</v>
      </c>
    </row>
    <row r="2072" spans="1:9">
      <c r="A2072" s="92" t="s">
        <v>6435</v>
      </c>
      <c r="B2072" s="92" t="s">
        <v>6436</v>
      </c>
      <c r="C2072" s="92" t="s">
        <v>6437</v>
      </c>
      <c r="D2072" s="92" t="s">
        <v>88</v>
      </c>
      <c r="E2072" s="92" t="s">
        <v>406</v>
      </c>
      <c r="F2072" s="92" t="s">
        <v>407</v>
      </c>
      <c r="G2072" s="92" t="s">
        <v>274</v>
      </c>
      <c r="H2072" s="92" t="s">
        <v>143</v>
      </c>
      <c r="I2072" s="93">
        <v>5.499994500005499E-3</v>
      </c>
    </row>
    <row r="2073" spans="1:9">
      <c r="A2073" s="92" t="s">
        <v>6438</v>
      </c>
      <c r="B2073" s="92" t="s">
        <v>6439</v>
      </c>
      <c r="C2073" s="92" t="s">
        <v>6440</v>
      </c>
      <c r="D2073" s="92" t="s">
        <v>100</v>
      </c>
      <c r="E2073" s="92" t="s">
        <v>100</v>
      </c>
      <c r="F2073" s="92" t="s">
        <v>1417</v>
      </c>
      <c r="G2073" s="92" t="s">
        <v>333</v>
      </c>
      <c r="H2073" s="92" t="s">
        <v>172</v>
      </c>
      <c r="I2073" s="93">
        <v>5.499994500005499E-3</v>
      </c>
    </row>
    <row r="2074" spans="1:9">
      <c r="A2074" s="92" t="s">
        <v>6441</v>
      </c>
      <c r="B2074" s="92" t="s">
        <v>6442</v>
      </c>
      <c r="C2074" s="92" t="s">
        <v>6443</v>
      </c>
      <c r="D2074" s="92" t="s">
        <v>105</v>
      </c>
      <c r="E2074" s="92" t="s">
        <v>297</v>
      </c>
      <c r="F2074" s="92" t="s">
        <v>675</v>
      </c>
      <c r="G2074" s="92" t="s">
        <v>358</v>
      </c>
      <c r="H2074" s="92" t="s">
        <v>186</v>
      </c>
      <c r="I2074" s="93">
        <v>5.499994500005499E-3</v>
      </c>
    </row>
    <row r="2075" spans="1:9">
      <c r="A2075" s="92" t="s">
        <v>6444</v>
      </c>
      <c r="B2075" s="92" t="s">
        <v>6445</v>
      </c>
      <c r="C2075" s="92" t="s">
        <v>6446</v>
      </c>
      <c r="D2075" s="92" t="s">
        <v>64</v>
      </c>
      <c r="E2075" s="92" t="s">
        <v>64</v>
      </c>
      <c r="F2075" s="92" t="s">
        <v>65</v>
      </c>
      <c r="G2075" s="92" t="s">
        <v>412</v>
      </c>
      <c r="H2075" s="92" t="s">
        <v>234</v>
      </c>
      <c r="I2075" s="93">
        <v>5.499994500005499E-3</v>
      </c>
    </row>
    <row r="2076" spans="1:9">
      <c r="A2076" s="92" t="s">
        <v>6447</v>
      </c>
      <c r="B2076" s="92" t="s">
        <v>6448</v>
      </c>
      <c r="C2076" s="92" t="s">
        <v>6449</v>
      </c>
      <c r="D2076" s="92" t="s">
        <v>94</v>
      </c>
      <c r="E2076" s="92" t="s">
        <v>133</v>
      </c>
      <c r="F2076" s="92" t="s">
        <v>467</v>
      </c>
      <c r="G2076" s="92" t="s">
        <v>185</v>
      </c>
      <c r="H2076" s="92" t="s">
        <v>148</v>
      </c>
      <c r="I2076" s="93">
        <v>5.499994500005499E-3</v>
      </c>
    </row>
    <row r="2077" spans="1:9">
      <c r="A2077" s="92" t="s">
        <v>6450</v>
      </c>
      <c r="B2077" s="92" t="s">
        <v>6451</v>
      </c>
      <c r="C2077" s="92" t="s">
        <v>6452</v>
      </c>
      <c r="D2077" s="92" t="s">
        <v>100</v>
      </c>
      <c r="E2077" s="92" t="s">
        <v>100</v>
      </c>
      <c r="F2077" s="92" t="s">
        <v>170</v>
      </c>
      <c r="G2077" s="92" t="s">
        <v>321</v>
      </c>
      <c r="H2077" s="92" t="s">
        <v>60</v>
      </c>
      <c r="I2077" s="93">
        <v>5.499994500005499E-3</v>
      </c>
    </row>
    <row r="2078" spans="1:9">
      <c r="A2078" s="92" t="s">
        <v>6453</v>
      </c>
      <c r="B2078" s="92" t="s">
        <v>6454</v>
      </c>
      <c r="C2078" s="92" t="s">
        <v>6455</v>
      </c>
      <c r="D2078" s="92" t="s">
        <v>56</v>
      </c>
      <c r="E2078" s="92" t="s">
        <v>57</v>
      </c>
      <c r="F2078" s="92" t="s">
        <v>767</v>
      </c>
      <c r="G2078" s="92" t="s">
        <v>329</v>
      </c>
      <c r="H2078" s="92" t="s">
        <v>166</v>
      </c>
      <c r="I2078" s="93">
        <v>5.499994500005499E-3</v>
      </c>
    </row>
    <row r="2079" spans="1:9">
      <c r="A2079" s="92" t="s">
        <v>6456</v>
      </c>
      <c r="B2079" s="92" t="s">
        <v>6457</v>
      </c>
      <c r="C2079" s="92" t="s">
        <v>6458</v>
      </c>
      <c r="D2079" s="92" t="s">
        <v>76</v>
      </c>
      <c r="E2079" s="92" t="s">
        <v>92</v>
      </c>
      <c r="F2079" s="92" t="s">
        <v>538</v>
      </c>
      <c r="G2079" s="92" t="s">
        <v>200</v>
      </c>
      <c r="H2079" s="92" t="s">
        <v>153</v>
      </c>
      <c r="I2079" s="93">
        <v>5.499994500005499E-3</v>
      </c>
    </row>
    <row r="2080" spans="1:9">
      <c r="A2080" s="92" t="s">
        <v>6459</v>
      </c>
      <c r="B2080" s="92" t="s">
        <v>6460</v>
      </c>
      <c r="C2080" s="92" t="s">
        <v>6461</v>
      </c>
      <c r="D2080" s="92" t="s">
        <v>76</v>
      </c>
      <c r="E2080" s="92" t="s">
        <v>441</v>
      </c>
      <c r="F2080" s="92" t="s">
        <v>3917</v>
      </c>
      <c r="G2080" s="92" t="s">
        <v>333</v>
      </c>
      <c r="H2080" s="92" t="s">
        <v>172</v>
      </c>
      <c r="I2080" s="93">
        <v>5.3999946000053995E-3</v>
      </c>
    </row>
    <row r="2081" spans="1:9">
      <c r="A2081" s="92" t="s">
        <v>6462</v>
      </c>
      <c r="B2081" s="92" t="s">
        <v>6463</v>
      </c>
      <c r="C2081" s="92" t="s">
        <v>6464</v>
      </c>
      <c r="D2081" s="92" t="s">
        <v>76</v>
      </c>
      <c r="E2081" s="92" t="s">
        <v>441</v>
      </c>
      <c r="F2081" s="92" t="s">
        <v>3917</v>
      </c>
      <c r="G2081" s="92" t="s">
        <v>408</v>
      </c>
      <c r="H2081" s="92" t="s">
        <v>228</v>
      </c>
      <c r="I2081" s="93">
        <v>5.3999946000053995E-3</v>
      </c>
    </row>
    <row r="2082" spans="1:9">
      <c r="A2082" s="92" t="s">
        <v>6465</v>
      </c>
      <c r="B2082" s="92" t="s">
        <v>6466</v>
      </c>
      <c r="C2082" s="92" t="s">
        <v>6467</v>
      </c>
      <c r="D2082" s="92" t="s">
        <v>76</v>
      </c>
      <c r="E2082" s="92" t="s">
        <v>92</v>
      </c>
      <c r="F2082" s="92" t="s">
        <v>1009</v>
      </c>
      <c r="G2082" s="92" t="s">
        <v>333</v>
      </c>
      <c r="H2082" s="92" t="s">
        <v>172</v>
      </c>
      <c r="I2082" s="93">
        <v>5.3999946000053995E-3</v>
      </c>
    </row>
    <row r="2083" spans="1:9">
      <c r="A2083" s="92" t="s">
        <v>6468</v>
      </c>
      <c r="B2083" s="92" t="s">
        <v>6469</v>
      </c>
      <c r="C2083" s="92" t="s">
        <v>6470</v>
      </c>
      <c r="D2083" s="92" t="s">
        <v>76</v>
      </c>
      <c r="E2083" s="92" t="s">
        <v>92</v>
      </c>
      <c r="F2083" s="92" t="s">
        <v>93</v>
      </c>
      <c r="G2083" s="92" t="s">
        <v>185</v>
      </c>
      <c r="H2083" s="92" t="s">
        <v>148</v>
      </c>
      <c r="I2083" s="93">
        <v>5.3999946000053995E-3</v>
      </c>
    </row>
    <row r="2084" spans="1:9">
      <c r="A2084" s="92" t="s">
        <v>6471</v>
      </c>
      <c r="B2084" s="92" t="s">
        <v>6472</v>
      </c>
      <c r="C2084" s="92" t="s">
        <v>6473</v>
      </c>
      <c r="D2084" s="92" t="s">
        <v>100</v>
      </c>
      <c r="E2084" s="92" t="s">
        <v>100</v>
      </c>
      <c r="F2084" s="92" t="s">
        <v>1569</v>
      </c>
      <c r="G2084" s="92" t="s">
        <v>366</v>
      </c>
      <c r="H2084" s="92" t="s">
        <v>194</v>
      </c>
      <c r="I2084" s="93">
        <v>5.3999946000053995E-3</v>
      </c>
    </row>
    <row r="2085" spans="1:9">
      <c r="A2085" s="92" t="s">
        <v>6474</v>
      </c>
      <c r="B2085" s="92" t="s">
        <v>6475</v>
      </c>
      <c r="C2085" s="92" t="s">
        <v>6476</v>
      </c>
      <c r="D2085" s="92" t="s">
        <v>76</v>
      </c>
      <c r="E2085" s="92" t="s">
        <v>92</v>
      </c>
      <c r="F2085" s="92" t="s">
        <v>306</v>
      </c>
      <c r="G2085" s="92" t="s">
        <v>185</v>
      </c>
      <c r="H2085" s="92" t="s">
        <v>148</v>
      </c>
      <c r="I2085" s="93">
        <v>5.3999946000053995E-3</v>
      </c>
    </row>
    <row r="2086" spans="1:9">
      <c r="A2086" s="92" t="s">
        <v>6477</v>
      </c>
      <c r="B2086" s="92" t="s">
        <v>6478</v>
      </c>
      <c r="C2086" s="92" t="s">
        <v>6479</v>
      </c>
      <c r="D2086" s="92" t="s">
        <v>111</v>
      </c>
      <c r="E2086" s="92" t="s">
        <v>111</v>
      </c>
      <c r="F2086" s="92" t="s">
        <v>571</v>
      </c>
      <c r="G2086" s="92" t="s">
        <v>321</v>
      </c>
      <c r="H2086" s="92" t="s">
        <v>162</v>
      </c>
      <c r="I2086" s="93">
        <v>5.3999946000053995E-3</v>
      </c>
    </row>
    <row r="2087" spans="1:9">
      <c r="A2087" s="92" t="s">
        <v>6480</v>
      </c>
      <c r="B2087" s="92" t="s">
        <v>6481</v>
      </c>
      <c r="C2087" s="92" t="s">
        <v>6482</v>
      </c>
      <c r="D2087" s="92" t="s">
        <v>94</v>
      </c>
      <c r="E2087" s="92" t="s">
        <v>133</v>
      </c>
      <c r="F2087" s="92" t="s">
        <v>467</v>
      </c>
      <c r="G2087" s="92" t="s">
        <v>378</v>
      </c>
      <c r="H2087" s="92" t="s">
        <v>205</v>
      </c>
      <c r="I2087" s="93">
        <v>5.3999946000053995E-3</v>
      </c>
    </row>
    <row r="2088" spans="1:9">
      <c r="A2088" s="92" t="s">
        <v>6483</v>
      </c>
      <c r="B2088" s="92" t="s">
        <v>6484</v>
      </c>
      <c r="C2088" s="92" t="s">
        <v>6485</v>
      </c>
      <c r="D2088" s="92" t="s">
        <v>76</v>
      </c>
      <c r="E2088" s="92" t="s">
        <v>441</v>
      </c>
      <c r="F2088" s="92" t="s">
        <v>2065</v>
      </c>
      <c r="G2088" s="92" t="s">
        <v>200</v>
      </c>
      <c r="H2088" s="92" t="s">
        <v>153</v>
      </c>
      <c r="I2088" s="93">
        <v>5.3999946000053995E-3</v>
      </c>
    </row>
    <row r="2089" spans="1:9">
      <c r="A2089" s="92" t="s">
        <v>6486</v>
      </c>
      <c r="B2089" s="92" t="s">
        <v>6487</v>
      </c>
      <c r="C2089" s="92" t="s">
        <v>6488</v>
      </c>
      <c r="D2089" s="92" t="s">
        <v>56</v>
      </c>
      <c r="E2089" s="92" t="s">
        <v>152</v>
      </c>
      <c r="F2089" s="92" t="s">
        <v>152</v>
      </c>
      <c r="G2089" s="92" t="s">
        <v>329</v>
      </c>
      <c r="H2089" s="92" t="s">
        <v>166</v>
      </c>
      <c r="I2089" s="93">
        <v>5.3999946000053995E-3</v>
      </c>
    </row>
    <row r="2090" spans="1:9">
      <c r="A2090" s="92" t="s">
        <v>6489</v>
      </c>
      <c r="B2090" s="92" t="s">
        <v>6490</v>
      </c>
      <c r="C2090" s="92" t="s">
        <v>6491</v>
      </c>
      <c r="D2090" s="92" t="s">
        <v>88</v>
      </c>
      <c r="E2090" s="92" t="s">
        <v>406</v>
      </c>
      <c r="F2090" s="92" t="s">
        <v>407</v>
      </c>
      <c r="G2090" s="92" t="s">
        <v>341</v>
      </c>
      <c r="H2090" s="92" t="s">
        <v>181</v>
      </c>
      <c r="I2090" s="93">
        <v>5.3999946000053995E-3</v>
      </c>
    </row>
    <row r="2091" spans="1:9">
      <c r="A2091" s="92" t="s">
        <v>6492</v>
      </c>
      <c r="B2091" s="92" t="s">
        <v>6493</v>
      </c>
      <c r="C2091" s="92" t="s">
        <v>6494</v>
      </c>
      <c r="D2091" s="92" t="s">
        <v>100</v>
      </c>
      <c r="E2091" s="92" t="s">
        <v>100</v>
      </c>
      <c r="F2091" s="92" t="s">
        <v>170</v>
      </c>
      <c r="G2091" s="92" t="s">
        <v>171</v>
      </c>
      <c r="H2091" s="92" t="s">
        <v>138</v>
      </c>
      <c r="I2091" s="93">
        <v>5.3999946000053995E-3</v>
      </c>
    </row>
    <row r="2092" spans="1:9">
      <c r="A2092" s="92" t="s">
        <v>6495</v>
      </c>
      <c r="B2092" s="92" t="s">
        <v>6496</v>
      </c>
      <c r="C2092" s="92" t="s">
        <v>6497</v>
      </c>
      <c r="D2092" s="92" t="s">
        <v>111</v>
      </c>
      <c r="E2092" s="92" t="s">
        <v>111</v>
      </c>
      <c r="F2092" s="92" t="s">
        <v>571</v>
      </c>
      <c r="G2092" s="92" t="s">
        <v>171</v>
      </c>
      <c r="H2092" s="92" t="s">
        <v>138</v>
      </c>
      <c r="I2092" s="93">
        <v>5.3999946000053995E-3</v>
      </c>
    </row>
    <row r="2093" spans="1:9">
      <c r="A2093" s="92" t="s">
        <v>6498</v>
      </c>
      <c r="B2093" s="92" t="s">
        <v>6499</v>
      </c>
      <c r="C2093" s="92" t="s">
        <v>6500</v>
      </c>
      <c r="D2093" s="92" t="s">
        <v>100</v>
      </c>
      <c r="E2093" s="92" t="s">
        <v>100</v>
      </c>
      <c r="F2093" s="92" t="s">
        <v>287</v>
      </c>
      <c r="G2093" s="92" t="s">
        <v>274</v>
      </c>
      <c r="H2093" s="92" t="s">
        <v>143</v>
      </c>
      <c r="I2093" s="93">
        <v>5.3999946000053995E-3</v>
      </c>
    </row>
    <row r="2094" spans="1:9">
      <c r="A2094" s="92" t="s">
        <v>6501</v>
      </c>
      <c r="B2094" s="92" t="s">
        <v>6502</v>
      </c>
      <c r="C2094" s="92" t="s">
        <v>6503</v>
      </c>
      <c r="D2094" s="92" t="s">
        <v>111</v>
      </c>
      <c r="E2094" s="92" t="s">
        <v>111</v>
      </c>
      <c r="F2094" s="92" t="s">
        <v>2383</v>
      </c>
      <c r="G2094" s="92" t="s">
        <v>341</v>
      </c>
      <c r="H2094" s="92" t="s">
        <v>181</v>
      </c>
      <c r="I2094" s="93">
        <v>5.2999947000052991E-3</v>
      </c>
    </row>
    <row r="2095" spans="1:9">
      <c r="A2095" s="92" t="s">
        <v>6504</v>
      </c>
      <c r="B2095" s="92" t="s">
        <v>6505</v>
      </c>
      <c r="C2095" s="92" t="s">
        <v>6506</v>
      </c>
      <c r="D2095" s="92" t="s">
        <v>71</v>
      </c>
      <c r="E2095" s="92" t="s">
        <v>84</v>
      </c>
      <c r="F2095" s="92" t="s">
        <v>147</v>
      </c>
      <c r="G2095" s="92" t="s">
        <v>358</v>
      </c>
      <c r="H2095" s="92" t="s">
        <v>186</v>
      </c>
      <c r="I2095" s="93">
        <v>5.2999947000052991E-3</v>
      </c>
    </row>
    <row r="2096" spans="1:9">
      <c r="A2096" s="92" t="s">
        <v>6507</v>
      </c>
      <c r="B2096" s="92" t="s">
        <v>6508</v>
      </c>
      <c r="C2096" s="92" t="s">
        <v>6509</v>
      </c>
      <c r="D2096" s="92" t="s">
        <v>94</v>
      </c>
      <c r="E2096" s="92" t="s">
        <v>118</v>
      </c>
      <c r="F2096" s="92" t="s">
        <v>119</v>
      </c>
      <c r="G2096" s="92" t="s">
        <v>412</v>
      </c>
      <c r="H2096" s="92" t="s">
        <v>234</v>
      </c>
      <c r="I2096" s="93">
        <v>5.2999947000052991E-3</v>
      </c>
    </row>
    <row r="2097" spans="1:9">
      <c r="A2097" s="92" t="s">
        <v>6510</v>
      </c>
      <c r="B2097" s="92" t="s">
        <v>6511</v>
      </c>
      <c r="C2097" s="92" t="s">
        <v>6512</v>
      </c>
      <c r="D2097" s="92" t="s">
        <v>76</v>
      </c>
      <c r="E2097" s="92" t="s">
        <v>92</v>
      </c>
      <c r="F2097" s="92" t="s">
        <v>306</v>
      </c>
      <c r="G2097" s="92" t="s">
        <v>333</v>
      </c>
      <c r="H2097" s="92" t="s">
        <v>172</v>
      </c>
      <c r="I2097" s="93">
        <v>5.2999947000052991E-3</v>
      </c>
    </row>
    <row r="2098" spans="1:9">
      <c r="A2098" s="92" t="s">
        <v>6513</v>
      </c>
      <c r="B2098" s="92" t="s">
        <v>6514</v>
      </c>
      <c r="C2098" s="92" t="s">
        <v>6515</v>
      </c>
      <c r="D2098" s="92" t="s">
        <v>94</v>
      </c>
      <c r="E2098" s="92" t="s">
        <v>133</v>
      </c>
      <c r="F2098" s="92" t="s">
        <v>134</v>
      </c>
      <c r="G2098" s="92" t="s">
        <v>180</v>
      </c>
      <c r="H2098" s="92" t="s">
        <v>143</v>
      </c>
      <c r="I2098" s="93">
        <v>5.2999947000052991E-3</v>
      </c>
    </row>
    <row r="2099" spans="1:9">
      <c r="A2099" s="92" t="s">
        <v>6516</v>
      </c>
      <c r="B2099" s="92" t="s">
        <v>6517</v>
      </c>
      <c r="C2099" s="92" t="s">
        <v>6518</v>
      </c>
      <c r="D2099" s="92" t="s">
        <v>56</v>
      </c>
      <c r="E2099" s="92" t="s">
        <v>57</v>
      </c>
      <c r="F2099" s="92" t="s">
        <v>767</v>
      </c>
      <c r="G2099" s="92" t="s">
        <v>374</v>
      </c>
      <c r="H2099" s="92" t="s">
        <v>172</v>
      </c>
      <c r="I2099" s="93">
        <v>5.2999947000052991E-3</v>
      </c>
    </row>
    <row r="2100" spans="1:9">
      <c r="A2100" s="92" t="s">
        <v>6519</v>
      </c>
      <c r="B2100" s="92" t="s">
        <v>6520</v>
      </c>
      <c r="C2100" s="92" t="s">
        <v>6521</v>
      </c>
      <c r="D2100" s="92" t="s">
        <v>94</v>
      </c>
      <c r="E2100" s="92" t="s">
        <v>118</v>
      </c>
      <c r="F2100" s="92" t="s">
        <v>119</v>
      </c>
      <c r="G2100" s="92" t="s">
        <v>345</v>
      </c>
      <c r="H2100" s="92" t="s">
        <v>143</v>
      </c>
      <c r="I2100" s="93">
        <v>5.2999947000052991E-3</v>
      </c>
    </row>
    <row r="2101" spans="1:9">
      <c r="A2101" s="92" t="s">
        <v>6522</v>
      </c>
      <c r="B2101" s="92" t="s">
        <v>6523</v>
      </c>
      <c r="C2101" s="92" t="s">
        <v>6524</v>
      </c>
      <c r="D2101" s="92" t="s">
        <v>94</v>
      </c>
      <c r="E2101" s="92" t="s">
        <v>118</v>
      </c>
      <c r="F2101" s="92" t="s">
        <v>1553</v>
      </c>
      <c r="G2101" s="92" t="s">
        <v>382</v>
      </c>
      <c r="H2101" s="92" t="s">
        <v>210</v>
      </c>
      <c r="I2101" s="93">
        <v>5.2999947000052991E-3</v>
      </c>
    </row>
    <row r="2102" spans="1:9">
      <c r="A2102" s="92" t="s">
        <v>6525</v>
      </c>
      <c r="B2102" s="92" t="s">
        <v>6526</v>
      </c>
      <c r="C2102" s="92" t="s">
        <v>6527</v>
      </c>
      <c r="D2102" s="92" t="s">
        <v>94</v>
      </c>
      <c r="E2102" s="92" t="s">
        <v>615</v>
      </c>
      <c r="F2102" s="92" t="s">
        <v>1031</v>
      </c>
      <c r="G2102" s="92" t="s">
        <v>341</v>
      </c>
      <c r="H2102" s="92" t="s">
        <v>181</v>
      </c>
      <c r="I2102" s="93">
        <v>5.2999947000052991E-3</v>
      </c>
    </row>
    <row r="2103" spans="1:9">
      <c r="A2103" s="92" t="s">
        <v>6528</v>
      </c>
      <c r="B2103" s="92" t="s">
        <v>6529</v>
      </c>
      <c r="C2103" s="92" t="s">
        <v>6530</v>
      </c>
      <c r="D2103" s="92" t="s">
        <v>105</v>
      </c>
      <c r="E2103" s="92" t="s">
        <v>198</v>
      </c>
      <c r="F2103" s="92" t="s">
        <v>1050</v>
      </c>
      <c r="G2103" s="92" t="s">
        <v>200</v>
      </c>
      <c r="H2103" s="92" t="s">
        <v>153</v>
      </c>
      <c r="I2103" s="93">
        <v>5.2999947000052991E-3</v>
      </c>
    </row>
    <row r="2104" spans="1:9">
      <c r="A2104" s="92" t="s">
        <v>6531</v>
      </c>
      <c r="B2104" s="92" t="s">
        <v>6532</v>
      </c>
      <c r="C2104" s="92" t="s">
        <v>6533</v>
      </c>
      <c r="D2104" s="92" t="s">
        <v>76</v>
      </c>
      <c r="E2104" s="92" t="s">
        <v>92</v>
      </c>
      <c r="F2104" s="92" t="s">
        <v>1203</v>
      </c>
      <c r="G2104" s="92" t="s">
        <v>200</v>
      </c>
      <c r="H2104" s="92" t="s">
        <v>153</v>
      </c>
      <c r="I2104" s="93">
        <v>5.2999947000052991E-3</v>
      </c>
    </row>
    <row r="2105" spans="1:9">
      <c r="A2105" s="92" t="s">
        <v>6534</v>
      </c>
      <c r="B2105" s="92" t="s">
        <v>6535</v>
      </c>
      <c r="C2105" s="92" t="s">
        <v>6536</v>
      </c>
      <c r="D2105" s="92" t="s">
        <v>76</v>
      </c>
      <c r="E2105" s="92" t="s">
        <v>441</v>
      </c>
      <c r="F2105" s="92" t="s">
        <v>2065</v>
      </c>
      <c r="G2105" s="92" t="s">
        <v>374</v>
      </c>
      <c r="H2105" s="92" t="s">
        <v>172</v>
      </c>
      <c r="I2105" s="93">
        <v>5.2999947000052991E-3</v>
      </c>
    </row>
    <row r="2106" spans="1:9">
      <c r="A2106" s="92" t="s">
        <v>6537</v>
      </c>
      <c r="B2106" s="92" t="s">
        <v>6538</v>
      </c>
      <c r="C2106" s="92" t="s">
        <v>6539</v>
      </c>
      <c r="D2106" s="92" t="s">
        <v>64</v>
      </c>
      <c r="E2106" s="92" t="s">
        <v>64</v>
      </c>
      <c r="F2106" s="92" t="s">
        <v>65</v>
      </c>
      <c r="G2106" s="92" t="s">
        <v>408</v>
      </c>
      <c r="H2106" s="92" t="s">
        <v>228</v>
      </c>
      <c r="I2106" s="93">
        <v>5.2999947000052991E-3</v>
      </c>
    </row>
    <row r="2107" spans="1:9">
      <c r="A2107" s="92" t="s">
        <v>6540</v>
      </c>
      <c r="B2107" s="92" t="s">
        <v>6541</v>
      </c>
      <c r="C2107" s="92" t="s">
        <v>6542</v>
      </c>
      <c r="D2107" s="92" t="s">
        <v>100</v>
      </c>
      <c r="E2107" s="92" t="s">
        <v>100</v>
      </c>
      <c r="F2107" s="92" t="s">
        <v>170</v>
      </c>
      <c r="G2107" s="92" t="s">
        <v>382</v>
      </c>
      <c r="H2107" s="92" t="s">
        <v>210</v>
      </c>
      <c r="I2107" s="93">
        <v>5.2999947000052991E-3</v>
      </c>
    </row>
    <row r="2108" spans="1:9">
      <c r="A2108" s="92" t="s">
        <v>6543</v>
      </c>
      <c r="B2108" s="92" t="s">
        <v>6544</v>
      </c>
      <c r="C2108" s="92" t="s">
        <v>6545</v>
      </c>
      <c r="D2108" s="92" t="s">
        <v>76</v>
      </c>
      <c r="E2108" s="92" t="s">
        <v>92</v>
      </c>
      <c r="F2108" s="92" t="s">
        <v>538</v>
      </c>
      <c r="G2108" s="92" t="s">
        <v>333</v>
      </c>
      <c r="H2108" s="92" t="s">
        <v>172</v>
      </c>
      <c r="I2108" s="93">
        <v>5.2999947000052991E-3</v>
      </c>
    </row>
    <row r="2109" spans="1:9">
      <c r="A2109" s="92" t="s">
        <v>6546</v>
      </c>
      <c r="B2109" s="92" t="s">
        <v>6547</v>
      </c>
      <c r="C2109" s="92" t="s">
        <v>6548</v>
      </c>
      <c r="D2109" s="92" t="s">
        <v>94</v>
      </c>
      <c r="E2109" s="92" t="s">
        <v>615</v>
      </c>
      <c r="F2109" s="92" t="s">
        <v>1031</v>
      </c>
      <c r="G2109" s="92" t="s">
        <v>333</v>
      </c>
      <c r="H2109" s="92" t="s">
        <v>172</v>
      </c>
      <c r="I2109" s="93">
        <v>5.2999947000052991E-3</v>
      </c>
    </row>
    <row r="2110" spans="1:9">
      <c r="A2110" s="92" t="s">
        <v>6549</v>
      </c>
      <c r="B2110" s="92" t="s">
        <v>6550</v>
      </c>
      <c r="C2110" s="92" t="s">
        <v>6551</v>
      </c>
      <c r="D2110" s="92" t="s">
        <v>94</v>
      </c>
      <c r="E2110" s="92" t="s">
        <v>615</v>
      </c>
      <c r="F2110" s="92" t="s">
        <v>1031</v>
      </c>
      <c r="G2110" s="92" t="s">
        <v>408</v>
      </c>
      <c r="H2110" s="92" t="s">
        <v>228</v>
      </c>
      <c r="I2110" s="93">
        <v>5.2999947000052991E-3</v>
      </c>
    </row>
    <row r="2111" spans="1:9">
      <c r="A2111" s="92" t="s">
        <v>6552</v>
      </c>
      <c r="B2111" s="92" t="s">
        <v>6553</v>
      </c>
      <c r="C2111" s="92" t="s">
        <v>6554</v>
      </c>
      <c r="D2111" s="92" t="s">
        <v>100</v>
      </c>
      <c r="E2111" s="92" t="s">
        <v>100</v>
      </c>
      <c r="F2111" s="92" t="s">
        <v>287</v>
      </c>
      <c r="G2111" s="92" t="s">
        <v>200</v>
      </c>
      <c r="H2111" s="92" t="s">
        <v>153</v>
      </c>
      <c r="I2111" s="93">
        <v>5.2999947000052991E-3</v>
      </c>
    </row>
    <row r="2112" spans="1:9">
      <c r="A2112" s="92" t="s">
        <v>6555</v>
      </c>
      <c r="B2112" s="92" t="s">
        <v>6556</v>
      </c>
      <c r="C2112" s="92" t="s">
        <v>6557</v>
      </c>
      <c r="D2112" s="92" t="s">
        <v>105</v>
      </c>
      <c r="E2112" s="92" t="s">
        <v>557</v>
      </c>
      <c r="F2112" s="92" t="s">
        <v>1986</v>
      </c>
      <c r="G2112" s="92" t="s">
        <v>200</v>
      </c>
      <c r="H2112" s="92" t="s">
        <v>153</v>
      </c>
      <c r="I2112" s="93">
        <v>5.2999947000052991E-3</v>
      </c>
    </row>
    <row r="2113" spans="1:9">
      <c r="A2113" s="92" t="s">
        <v>6558</v>
      </c>
      <c r="B2113" s="92" t="s">
        <v>6559</v>
      </c>
      <c r="C2113" s="92" t="s">
        <v>6560</v>
      </c>
      <c r="D2113" s="92" t="s">
        <v>111</v>
      </c>
      <c r="E2113" s="92" t="s">
        <v>111</v>
      </c>
      <c r="F2113" s="92" t="s">
        <v>2383</v>
      </c>
      <c r="G2113" s="92" t="s">
        <v>424</v>
      </c>
      <c r="H2113" s="92" t="s">
        <v>242</v>
      </c>
      <c r="I2113" s="93">
        <v>5.1999948000051987E-3</v>
      </c>
    </row>
    <row r="2114" spans="1:9">
      <c r="A2114" s="92" t="s">
        <v>6561</v>
      </c>
      <c r="B2114" s="92" t="s">
        <v>6562</v>
      </c>
      <c r="C2114" s="92" t="s">
        <v>6563</v>
      </c>
      <c r="D2114" s="92" t="s">
        <v>111</v>
      </c>
      <c r="E2114" s="92" t="s">
        <v>111</v>
      </c>
      <c r="F2114" s="92" t="s">
        <v>1853</v>
      </c>
      <c r="G2114" s="92" t="s">
        <v>333</v>
      </c>
      <c r="H2114" s="92" t="s">
        <v>172</v>
      </c>
      <c r="I2114" s="93">
        <v>5.1999948000051987E-3</v>
      </c>
    </row>
    <row r="2115" spans="1:9">
      <c r="A2115" s="92" t="s">
        <v>6564</v>
      </c>
      <c r="B2115" s="92" t="s">
        <v>6565</v>
      </c>
      <c r="C2115" s="92" t="s">
        <v>6566</v>
      </c>
      <c r="D2115" s="92" t="s">
        <v>111</v>
      </c>
      <c r="E2115" s="92" t="s">
        <v>111</v>
      </c>
      <c r="F2115" s="92" t="s">
        <v>571</v>
      </c>
      <c r="G2115" s="92" t="s">
        <v>424</v>
      </c>
      <c r="H2115" s="92" t="s">
        <v>242</v>
      </c>
      <c r="I2115" s="93">
        <v>5.1999948000051987E-3</v>
      </c>
    </row>
    <row r="2116" spans="1:9">
      <c r="A2116" s="92" t="s">
        <v>6567</v>
      </c>
      <c r="B2116" s="92" t="s">
        <v>6568</v>
      </c>
      <c r="C2116" s="92" t="s">
        <v>6569</v>
      </c>
      <c r="D2116" s="92" t="s">
        <v>76</v>
      </c>
      <c r="E2116" s="92" t="s">
        <v>92</v>
      </c>
      <c r="F2116" s="92" t="s">
        <v>93</v>
      </c>
      <c r="G2116" s="92" t="s">
        <v>382</v>
      </c>
      <c r="H2116" s="92" t="s">
        <v>210</v>
      </c>
      <c r="I2116" s="93">
        <v>5.1999948000051987E-3</v>
      </c>
    </row>
    <row r="2117" spans="1:9">
      <c r="A2117" s="92" t="s">
        <v>6570</v>
      </c>
      <c r="B2117" s="92" t="s">
        <v>6571</v>
      </c>
      <c r="C2117" s="92" t="s">
        <v>6572</v>
      </c>
      <c r="D2117" s="92" t="s">
        <v>100</v>
      </c>
      <c r="E2117" s="92" t="s">
        <v>100</v>
      </c>
      <c r="F2117" s="92" t="s">
        <v>170</v>
      </c>
      <c r="G2117" s="92" t="s">
        <v>382</v>
      </c>
      <c r="H2117" s="92" t="s">
        <v>210</v>
      </c>
      <c r="I2117" s="93">
        <v>5.1999948000051987E-3</v>
      </c>
    </row>
    <row r="2118" spans="1:9">
      <c r="A2118" s="92" t="s">
        <v>6573</v>
      </c>
      <c r="B2118" s="92" t="s">
        <v>6574</v>
      </c>
      <c r="C2118" s="92" t="s">
        <v>6575</v>
      </c>
      <c r="D2118" s="92" t="s">
        <v>100</v>
      </c>
      <c r="E2118" s="92" t="s">
        <v>100</v>
      </c>
      <c r="F2118" s="92" t="s">
        <v>1569</v>
      </c>
      <c r="G2118" s="92" t="s">
        <v>333</v>
      </c>
      <c r="H2118" s="92" t="s">
        <v>172</v>
      </c>
      <c r="I2118" s="93">
        <v>5.1999948000051987E-3</v>
      </c>
    </row>
    <row r="2119" spans="1:9">
      <c r="A2119" s="92" t="s">
        <v>6576</v>
      </c>
      <c r="B2119" s="92" t="s">
        <v>6577</v>
      </c>
      <c r="C2119" s="92" t="s">
        <v>6578</v>
      </c>
      <c r="D2119" s="92" t="s">
        <v>80</v>
      </c>
      <c r="E2119" s="92" t="s">
        <v>80</v>
      </c>
      <c r="F2119" s="92" t="s">
        <v>104</v>
      </c>
      <c r="G2119" s="92" t="s">
        <v>374</v>
      </c>
      <c r="H2119" s="92" t="s">
        <v>172</v>
      </c>
      <c r="I2119" s="93">
        <v>5.1999948000051987E-3</v>
      </c>
    </row>
    <row r="2120" spans="1:9">
      <c r="A2120" s="92" t="s">
        <v>6579</v>
      </c>
      <c r="B2120" s="92" t="s">
        <v>6580</v>
      </c>
      <c r="C2120" s="92" t="s">
        <v>6581</v>
      </c>
      <c r="D2120" s="92" t="s">
        <v>88</v>
      </c>
      <c r="E2120" s="92" t="s">
        <v>406</v>
      </c>
      <c r="F2120" s="92" t="s">
        <v>407</v>
      </c>
      <c r="G2120" s="92" t="s">
        <v>341</v>
      </c>
      <c r="H2120" s="92" t="s">
        <v>181</v>
      </c>
      <c r="I2120" s="93">
        <v>5.0999949000051E-3</v>
      </c>
    </row>
    <row r="2121" spans="1:9">
      <c r="A2121" s="92" t="s">
        <v>6582</v>
      </c>
      <c r="B2121" s="92" t="s">
        <v>6583</v>
      </c>
      <c r="C2121" s="92" t="s">
        <v>6584</v>
      </c>
      <c r="D2121" s="92" t="s">
        <v>94</v>
      </c>
      <c r="E2121" s="92" t="s">
        <v>118</v>
      </c>
      <c r="F2121" s="92" t="s">
        <v>119</v>
      </c>
      <c r="G2121" s="92" t="s">
        <v>432</v>
      </c>
      <c r="H2121" s="92" t="s">
        <v>250</v>
      </c>
      <c r="I2121" s="93">
        <v>5.0999949000051E-3</v>
      </c>
    </row>
    <row r="2122" spans="1:9">
      <c r="A2122" s="92" t="s">
        <v>6585</v>
      </c>
      <c r="B2122" s="92" t="s">
        <v>6586</v>
      </c>
      <c r="C2122" s="92" t="s">
        <v>6587</v>
      </c>
      <c r="D2122" s="92" t="s">
        <v>76</v>
      </c>
      <c r="E2122" s="92" t="s">
        <v>92</v>
      </c>
      <c r="F2122" s="92" t="s">
        <v>538</v>
      </c>
      <c r="G2122" s="92" t="s">
        <v>200</v>
      </c>
      <c r="H2122" s="92" t="s">
        <v>153</v>
      </c>
      <c r="I2122" s="93">
        <v>5.0999949000051E-3</v>
      </c>
    </row>
    <row r="2123" spans="1:9">
      <c r="A2123" s="92" t="s">
        <v>6588</v>
      </c>
      <c r="B2123" s="92" t="s">
        <v>6589</v>
      </c>
      <c r="C2123" s="92" t="s">
        <v>6590</v>
      </c>
      <c r="D2123" s="92" t="s">
        <v>88</v>
      </c>
      <c r="E2123" s="92" t="s">
        <v>109</v>
      </c>
      <c r="F2123" s="92" t="s">
        <v>110</v>
      </c>
      <c r="G2123" s="92" t="s">
        <v>382</v>
      </c>
      <c r="H2123" s="92" t="s">
        <v>210</v>
      </c>
      <c r="I2123" s="93">
        <v>5.0999949000051E-3</v>
      </c>
    </row>
    <row r="2124" spans="1:9">
      <c r="A2124" s="92" t="s">
        <v>6591</v>
      </c>
      <c r="B2124" s="92" t="s">
        <v>6592</v>
      </c>
      <c r="C2124" s="92" t="s">
        <v>6593</v>
      </c>
      <c r="D2124" s="92" t="s">
        <v>80</v>
      </c>
      <c r="E2124" s="92" t="s">
        <v>80</v>
      </c>
      <c r="F2124" s="92" t="s">
        <v>157</v>
      </c>
      <c r="G2124" s="92" t="s">
        <v>354</v>
      </c>
      <c r="H2124" s="92" t="s">
        <v>143</v>
      </c>
      <c r="I2124" s="93">
        <v>5.0999949000051E-3</v>
      </c>
    </row>
    <row r="2125" spans="1:9">
      <c r="A2125" s="92" t="s">
        <v>6594</v>
      </c>
      <c r="B2125" s="92" t="s">
        <v>6595</v>
      </c>
      <c r="C2125" s="92" t="s">
        <v>6596</v>
      </c>
      <c r="D2125" s="92" t="s">
        <v>94</v>
      </c>
      <c r="E2125" s="92" t="s">
        <v>118</v>
      </c>
      <c r="F2125" s="92" t="s">
        <v>119</v>
      </c>
      <c r="G2125" s="92" t="s">
        <v>408</v>
      </c>
      <c r="H2125" s="92" t="s">
        <v>228</v>
      </c>
      <c r="I2125" s="93">
        <v>5.0999949000051E-3</v>
      </c>
    </row>
    <row r="2126" spans="1:9">
      <c r="A2126" s="92" t="s">
        <v>6597</v>
      </c>
      <c r="B2126" s="92" t="s">
        <v>6598</v>
      </c>
      <c r="C2126" s="92" t="s">
        <v>6599</v>
      </c>
      <c r="D2126" s="92" t="s">
        <v>94</v>
      </c>
      <c r="E2126" s="92" t="s">
        <v>133</v>
      </c>
      <c r="F2126" s="92" t="s">
        <v>467</v>
      </c>
      <c r="G2126" s="92" t="s">
        <v>185</v>
      </c>
      <c r="H2126" s="92" t="s">
        <v>148</v>
      </c>
      <c r="I2126" s="93">
        <v>5.0999949000051E-3</v>
      </c>
    </row>
    <row r="2127" spans="1:9">
      <c r="A2127" s="92" t="s">
        <v>6600</v>
      </c>
      <c r="B2127" s="92" t="s">
        <v>6601</v>
      </c>
      <c r="C2127" s="92" t="s">
        <v>6602</v>
      </c>
      <c r="D2127" s="92" t="s">
        <v>100</v>
      </c>
      <c r="E2127" s="92" t="s">
        <v>100</v>
      </c>
      <c r="F2127" s="92" t="s">
        <v>170</v>
      </c>
      <c r="G2127" s="92" t="s">
        <v>325</v>
      </c>
      <c r="H2127" s="92" t="s">
        <v>143</v>
      </c>
      <c r="I2127" s="93">
        <v>4.9999950000049996E-3</v>
      </c>
    </row>
    <row r="2128" spans="1:9">
      <c r="A2128" s="92" t="s">
        <v>6603</v>
      </c>
      <c r="B2128" s="92" t="s">
        <v>6604</v>
      </c>
      <c r="C2128" s="92" t="s">
        <v>6605</v>
      </c>
      <c r="D2128" s="92" t="s">
        <v>100</v>
      </c>
      <c r="E2128" s="92" t="s">
        <v>100</v>
      </c>
      <c r="F2128" s="92" t="s">
        <v>287</v>
      </c>
      <c r="G2128" s="92" t="s">
        <v>341</v>
      </c>
      <c r="H2128" s="92" t="s">
        <v>181</v>
      </c>
      <c r="I2128" s="93">
        <v>4.9999950000049996E-3</v>
      </c>
    </row>
    <row r="2129" spans="1:9">
      <c r="A2129" s="92" t="s">
        <v>6606</v>
      </c>
      <c r="B2129" s="92" t="s">
        <v>6607</v>
      </c>
      <c r="C2129" s="92" t="s">
        <v>6608</v>
      </c>
      <c r="D2129" s="92" t="s">
        <v>111</v>
      </c>
      <c r="E2129" s="92" t="s">
        <v>111</v>
      </c>
      <c r="F2129" s="92" t="s">
        <v>571</v>
      </c>
      <c r="G2129" s="92" t="s">
        <v>455</v>
      </c>
      <c r="H2129" s="92" t="s">
        <v>262</v>
      </c>
      <c r="I2129" s="93">
        <v>4.9999950000049996E-3</v>
      </c>
    </row>
    <row r="2130" spans="1:9">
      <c r="A2130" s="92" t="s">
        <v>6609</v>
      </c>
      <c r="B2130" s="92" t="s">
        <v>6610</v>
      </c>
      <c r="C2130" s="92" t="s">
        <v>6611</v>
      </c>
      <c r="D2130" s="92" t="s">
        <v>94</v>
      </c>
      <c r="E2130" s="92" t="s">
        <v>118</v>
      </c>
      <c r="F2130" s="92" t="s">
        <v>119</v>
      </c>
      <c r="G2130" s="92" t="s">
        <v>424</v>
      </c>
      <c r="H2130" s="92" t="s">
        <v>242</v>
      </c>
      <c r="I2130" s="93">
        <v>4.9999950000049996E-3</v>
      </c>
    </row>
    <row r="2131" spans="1:9">
      <c r="A2131" s="92" t="s">
        <v>6612</v>
      </c>
      <c r="B2131" s="92" t="s">
        <v>6613</v>
      </c>
      <c r="C2131" s="92" t="s">
        <v>6614</v>
      </c>
      <c r="D2131" s="92" t="s">
        <v>105</v>
      </c>
      <c r="E2131" s="92" t="s">
        <v>302</v>
      </c>
      <c r="F2131" s="92" t="s">
        <v>302</v>
      </c>
      <c r="G2131" s="92" t="s">
        <v>200</v>
      </c>
      <c r="H2131" s="92" t="s">
        <v>153</v>
      </c>
      <c r="I2131" s="93">
        <v>4.9999950000049996E-3</v>
      </c>
    </row>
    <row r="2132" spans="1:9">
      <c r="A2132" s="92" t="s">
        <v>6615</v>
      </c>
      <c r="B2132" s="92" t="s">
        <v>6616</v>
      </c>
      <c r="C2132" s="92" t="s">
        <v>6617</v>
      </c>
      <c r="D2132" s="92" t="s">
        <v>100</v>
      </c>
      <c r="E2132" s="92" t="s">
        <v>100</v>
      </c>
      <c r="F2132" s="92" t="s">
        <v>287</v>
      </c>
      <c r="G2132" s="92" t="s">
        <v>185</v>
      </c>
      <c r="H2132" s="92" t="s">
        <v>148</v>
      </c>
      <c r="I2132" s="93">
        <v>4.9999950000049996E-3</v>
      </c>
    </row>
    <row r="2133" spans="1:9">
      <c r="A2133" s="92" t="s">
        <v>6618</v>
      </c>
      <c r="B2133" s="92" t="s">
        <v>6619</v>
      </c>
      <c r="C2133" s="92" t="s">
        <v>6620</v>
      </c>
      <c r="D2133" s="92" t="s">
        <v>56</v>
      </c>
      <c r="E2133" s="92" t="s">
        <v>57</v>
      </c>
      <c r="F2133" s="92" t="s">
        <v>767</v>
      </c>
      <c r="G2133" s="92" t="s">
        <v>200</v>
      </c>
      <c r="H2133" s="92" t="s">
        <v>153</v>
      </c>
      <c r="I2133" s="93">
        <v>4.9999950000049996E-3</v>
      </c>
    </row>
    <row r="2134" spans="1:9">
      <c r="A2134" s="92" t="s">
        <v>6621</v>
      </c>
      <c r="B2134" s="92" t="s">
        <v>6622</v>
      </c>
      <c r="C2134" s="92" t="s">
        <v>6623</v>
      </c>
      <c r="D2134" s="92" t="s">
        <v>105</v>
      </c>
      <c r="E2134" s="92" t="s">
        <v>198</v>
      </c>
      <c r="F2134" s="92" t="s">
        <v>1050</v>
      </c>
      <c r="G2134" s="92" t="s">
        <v>185</v>
      </c>
      <c r="H2134" s="92" t="s">
        <v>148</v>
      </c>
      <c r="I2134" s="93">
        <v>4.9999950000049996E-3</v>
      </c>
    </row>
    <row r="2135" spans="1:9">
      <c r="A2135" s="92" t="s">
        <v>6624</v>
      </c>
      <c r="B2135" s="92" t="s">
        <v>6625</v>
      </c>
      <c r="C2135" s="92" t="s">
        <v>6626</v>
      </c>
      <c r="D2135" s="92" t="s">
        <v>100</v>
      </c>
      <c r="E2135" s="92" t="s">
        <v>100</v>
      </c>
      <c r="F2135" s="92" t="s">
        <v>287</v>
      </c>
      <c r="G2135" s="92" t="s">
        <v>185</v>
      </c>
      <c r="H2135" s="92" t="s">
        <v>148</v>
      </c>
      <c r="I2135" s="93">
        <v>4.9999950000049996E-3</v>
      </c>
    </row>
    <row r="2136" spans="1:9">
      <c r="A2136" s="92" t="s">
        <v>6627</v>
      </c>
      <c r="B2136" s="92" t="s">
        <v>6628</v>
      </c>
      <c r="C2136" s="92" t="s">
        <v>6629</v>
      </c>
      <c r="D2136" s="92" t="s">
        <v>56</v>
      </c>
      <c r="E2136" s="92" t="s">
        <v>152</v>
      </c>
      <c r="F2136" s="92" t="s">
        <v>152</v>
      </c>
      <c r="G2136" s="92" t="s">
        <v>329</v>
      </c>
      <c r="H2136" s="92" t="s">
        <v>166</v>
      </c>
      <c r="I2136" s="93">
        <v>4.9999950000049996E-3</v>
      </c>
    </row>
    <row r="2137" spans="1:9">
      <c r="A2137" s="92" t="s">
        <v>6630</v>
      </c>
      <c r="B2137" s="92" t="s">
        <v>6631</v>
      </c>
      <c r="C2137" s="92" t="s">
        <v>6632</v>
      </c>
      <c r="D2137" s="92" t="s">
        <v>94</v>
      </c>
      <c r="E2137" s="92" t="s">
        <v>317</v>
      </c>
      <c r="F2137" s="92" t="s">
        <v>317</v>
      </c>
      <c r="G2137" s="92" t="s">
        <v>341</v>
      </c>
      <c r="H2137" s="92" t="s">
        <v>181</v>
      </c>
      <c r="I2137" s="93">
        <v>4.9999950000049996E-3</v>
      </c>
    </row>
    <row r="2138" spans="1:9">
      <c r="A2138" s="92" t="s">
        <v>6633</v>
      </c>
      <c r="B2138" s="92" t="s">
        <v>6634</v>
      </c>
      <c r="C2138" s="92" t="s">
        <v>6635</v>
      </c>
      <c r="D2138" s="92" t="s">
        <v>80</v>
      </c>
      <c r="E2138" s="92" t="s">
        <v>80</v>
      </c>
      <c r="F2138" s="92" t="s">
        <v>157</v>
      </c>
      <c r="G2138" s="92" t="s">
        <v>386</v>
      </c>
      <c r="H2138" s="92" t="s">
        <v>215</v>
      </c>
      <c r="I2138" s="93">
        <v>4.9999950000049996E-3</v>
      </c>
    </row>
    <row r="2139" spans="1:9">
      <c r="A2139" s="92" t="s">
        <v>6636</v>
      </c>
      <c r="B2139" s="92" t="s">
        <v>6637</v>
      </c>
      <c r="C2139" s="92" t="s">
        <v>6638</v>
      </c>
      <c r="D2139" s="92" t="s">
        <v>100</v>
      </c>
      <c r="E2139" s="92" t="s">
        <v>100</v>
      </c>
      <c r="F2139" s="92" t="s">
        <v>1417</v>
      </c>
      <c r="G2139" s="92" t="s">
        <v>382</v>
      </c>
      <c r="H2139" s="92" t="s">
        <v>210</v>
      </c>
      <c r="I2139" s="93">
        <v>4.8999951000048992E-3</v>
      </c>
    </row>
    <row r="2140" spans="1:9">
      <c r="A2140" s="92" t="s">
        <v>6639</v>
      </c>
      <c r="B2140" s="92" t="s">
        <v>6640</v>
      </c>
      <c r="C2140" s="92" t="s">
        <v>6641</v>
      </c>
      <c r="D2140" s="92" t="s">
        <v>94</v>
      </c>
      <c r="E2140" s="92" t="s">
        <v>118</v>
      </c>
      <c r="F2140" s="92" t="s">
        <v>119</v>
      </c>
      <c r="G2140" s="92" t="s">
        <v>468</v>
      </c>
      <c r="H2140" s="92" t="s">
        <v>270</v>
      </c>
      <c r="I2140" s="93">
        <v>4.8999951000048992E-3</v>
      </c>
    </row>
    <row r="2141" spans="1:9">
      <c r="A2141" s="92" t="s">
        <v>6642</v>
      </c>
      <c r="B2141" s="92" t="s">
        <v>6643</v>
      </c>
      <c r="C2141" s="92" t="s">
        <v>6644</v>
      </c>
      <c r="D2141" s="92" t="s">
        <v>100</v>
      </c>
      <c r="E2141" s="92" t="s">
        <v>100</v>
      </c>
      <c r="F2141" s="92" t="s">
        <v>287</v>
      </c>
      <c r="G2141" s="92" t="s">
        <v>333</v>
      </c>
      <c r="H2141" s="92" t="s">
        <v>172</v>
      </c>
      <c r="I2141" s="93">
        <v>4.8999951000048992E-3</v>
      </c>
    </row>
    <row r="2142" spans="1:9">
      <c r="A2142" s="92" t="s">
        <v>6645</v>
      </c>
      <c r="B2142" s="92" t="s">
        <v>6646</v>
      </c>
      <c r="C2142" s="92" t="s">
        <v>6647</v>
      </c>
      <c r="D2142" s="92" t="s">
        <v>94</v>
      </c>
      <c r="E2142" s="92" t="s">
        <v>118</v>
      </c>
      <c r="F2142" s="92" t="s">
        <v>119</v>
      </c>
      <c r="G2142" s="92" t="s">
        <v>333</v>
      </c>
      <c r="H2142" s="92" t="s">
        <v>172</v>
      </c>
      <c r="I2142" s="93">
        <v>4.8999951000048992E-3</v>
      </c>
    </row>
    <row r="2143" spans="1:9">
      <c r="A2143" s="92" t="s">
        <v>6648</v>
      </c>
      <c r="B2143" s="92" t="s">
        <v>6649</v>
      </c>
      <c r="C2143" s="92" t="s">
        <v>6650</v>
      </c>
      <c r="D2143" s="92" t="s">
        <v>100</v>
      </c>
      <c r="E2143" s="92" t="s">
        <v>100</v>
      </c>
      <c r="F2143" s="92" t="s">
        <v>1569</v>
      </c>
      <c r="G2143" s="92" t="s">
        <v>341</v>
      </c>
      <c r="H2143" s="92" t="s">
        <v>181</v>
      </c>
      <c r="I2143" s="93">
        <v>4.8999951000048992E-3</v>
      </c>
    </row>
    <row r="2144" spans="1:9">
      <c r="A2144" s="92" t="s">
        <v>6651</v>
      </c>
      <c r="B2144" s="92" t="s">
        <v>6652</v>
      </c>
      <c r="C2144" s="92" t="s">
        <v>6653</v>
      </c>
      <c r="D2144" s="92" t="s">
        <v>100</v>
      </c>
      <c r="E2144" s="92" t="s">
        <v>100</v>
      </c>
      <c r="F2144" s="92" t="s">
        <v>287</v>
      </c>
      <c r="G2144" s="92" t="s">
        <v>362</v>
      </c>
      <c r="H2144" s="92" t="s">
        <v>190</v>
      </c>
      <c r="I2144" s="93">
        <v>4.8999951000048992E-3</v>
      </c>
    </row>
    <row r="2145" spans="1:9">
      <c r="A2145" s="92" t="s">
        <v>6654</v>
      </c>
      <c r="B2145" s="92" t="s">
        <v>6655</v>
      </c>
      <c r="C2145" s="92" t="s">
        <v>6656</v>
      </c>
      <c r="D2145" s="92" t="s">
        <v>64</v>
      </c>
      <c r="E2145" s="92" t="s">
        <v>64</v>
      </c>
      <c r="F2145" s="92" t="s">
        <v>65</v>
      </c>
      <c r="G2145" s="92" t="s">
        <v>200</v>
      </c>
      <c r="H2145" s="92" t="s">
        <v>153</v>
      </c>
      <c r="I2145" s="93">
        <v>4.8999951000048992E-3</v>
      </c>
    </row>
    <row r="2146" spans="1:9">
      <c r="A2146" s="92" t="s">
        <v>6657</v>
      </c>
      <c r="B2146" s="92" t="s">
        <v>6658</v>
      </c>
      <c r="C2146" s="92" t="s">
        <v>6659</v>
      </c>
      <c r="D2146" s="92" t="s">
        <v>100</v>
      </c>
      <c r="E2146" s="92" t="s">
        <v>100</v>
      </c>
      <c r="F2146" s="92" t="s">
        <v>170</v>
      </c>
      <c r="G2146" s="92" t="s">
        <v>341</v>
      </c>
      <c r="H2146" s="92" t="s">
        <v>181</v>
      </c>
      <c r="I2146" s="93">
        <v>4.8999951000048992E-3</v>
      </c>
    </row>
    <row r="2147" spans="1:9">
      <c r="A2147" s="92" t="s">
        <v>6660</v>
      </c>
      <c r="B2147" s="92" t="s">
        <v>6661</v>
      </c>
      <c r="C2147" s="92" t="s">
        <v>6662</v>
      </c>
      <c r="D2147" s="92" t="s">
        <v>94</v>
      </c>
      <c r="E2147" s="92" t="s">
        <v>133</v>
      </c>
      <c r="F2147" s="92" t="s">
        <v>436</v>
      </c>
      <c r="G2147" s="92" t="s">
        <v>382</v>
      </c>
      <c r="H2147" s="92" t="s">
        <v>210</v>
      </c>
      <c r="I2147" s="93">
        <v>4.8999951000048992E-3</v>
      </c>
    </row>
    <row r="2148" spans="1:9">
      <c r="A2148" s="92" t="s">
        <v>6663</v>
      </c>
      <c r="B2148" s="92" t="s">
        <v>6664</v>
      </c>
      <c r="C2148" s="92" t="s">
        <v>6665</v>
      </c>
      <c r="D2148" s="92" t="s">
        <v>105</v>
      </c>
      <c r="E2148" s="92" t="s">
        <v>302</v>
      </c>
      <c r="F2148" s="92" t="s">
        <v>302</v>
      </c>
      <c r="G2148" s="92" t="s">
        <v>180</v>
      </c>
      <c r="H2148" s="92" t="s">
        <v>143</v>
      </c>
      <c r="I2148" s="93">
        <v>4.8999951000048992E-3</v>
      </c>
    </row>
    <row r="2149" spans="1:9">
      <c r="A2149" s="92" t="s">
        <v>6666</v>
      </c>
      <c r="B2149" s="92" t="s">
        <v>6667</v>
      </c>
      <c r="C2149" s="92" t="s">
        <v>6668</v>
      </c>
      <c r="D2149" s="92" t="s">
        <v>111</v>
      </c>
      <c r="E2149" s="92" t="s">
        <v>111</v>
      </c>
      <c r="F2149" s="92" t="s">
        <v>2383</v>
      </c>
      <c r="G2149" s="92" t="s">
        <v>468</v>
      </c>
      <c r="H2149" s="92" t="s">
        <v>270</v>
      </c>
      <c r="I2149" s="93">
        <v>4.7999952000047988E-3</v>
      </c>
    </row>
    <row r="2150" spans="1:9">
      <c r="A2150" s="92" t="s">
        <v>6669</v>
      </c>
      <c r="B2150" s="92" t="s">
        <v>6670</v>
      </c>
      <c r="C2150" s="92" t="s">
        <v>6671</v>
      </c>
      <c r="D2150" s="92" t="s">
        <v>100</v>
      </c>
      <c r="E2150" s="92" t="s">
        <v>100</v>
      </c>
      <c r="F2150" s="92" t="s">
        <v>1417</v>
      </c>
      <c r="G2150" s="92" t="s">
        <v>443</v>
      </c>
      <c r="H2150" s="92" t="s">
        <v>143</v>
      </c>
      <c r="I2150" s="93">
        <v>4.7999952000047988E-3</v>
      </c>
    </row>
    <row r="2151" spans="1:9">
      <c r="A2151" s="92" t="s">
        <v>6672</v>
      </c>
      <c r="B2151" s="92" t="s">
        <v>6673</v>
      </c>
      <c r="C2151" s="92" t="s">
        <v>6674</v>
      </c>
      <c r="D2151" s="92" t="s">
        <v>94</v>
      </c>
      <c r="E2151" s="92" t="s">
        <v>133</v>
      </c>
      <c r="F2151" s="92" t="s">
        <v>134</v>
      </c>
      <c r="G2151" s="92" t="s">
        <v>402</v>
      </c>
      <c r="H2151" s="92" t="s">
        <v>224</v>
      </c>
      <c r="I2151" s="93">
        <v>4.7999952000047988E-3</v>
      </c>
    </row>
    <row r="2152" spans="1:9">
      <c r="A2152" s="92" t="s">
        <v>6675</v>
      </c>
      <c r="B2152" s="92" t="s">
        <v>6676</v>
      </c>
      <c r="C2152" s="92" t="s">
        <v>6677</v>
      </c>
      <c r="D2152" s="92" t="s">
        <v>100</v>
      </c>
      <c r="E2152" s="92" t="s">
        <v>100</v>
      </c>
      <c r="F2152" s="92" t="s">
        <v>287</v>
      </c>
      <c r="G2152" s="92" t="s">
        <v>185</v>
      </c>
      <c r="H2152" s="92" t="s">
        <v>148</v>
      </c>
      <c r="I2152" s="93">
        <v>4.7999952000047988E-3</v>
      </c>
    </row>
    <row r="2153" spans="1:9">
      <c r="A2153" s="92" t="s">
        <v>6678</v>
      </c>
      <c r="B2153" s="92" t="s">
        <v>6679</v>
      </c>
      <c r="C2153" s="92" t="s">
        <v>6680</v>
      </c>
      <c r="D2153" s="92" t="s">
        <v>100</v>
      </c>
      <c r="E2153" s="92" t="s">
        <v>100</v>
      </c>
      <c r="F2153" s="92" t="s">
        <v>170</v>
      </c>
      <c r="G2153" s="92" t="s">
        <v>432</v>
      </c>
      <c r="H2153" s="92" t="s">
        <v>250</v>
      </c>
      <c r="I2153" s="93">
        <v>4.7999952000047988E-3</v>
      </c>
    </row>
    <row r="2154" spans="1:9">
      <c r="A2154" s="92" t="s">
        <v>6681</v>
      </c>
      <c r="B2154" s="92" t="s">
        <v>6682</v>
      </c>
      <c r="C2154" s="92" t="s">
        <v>6683</v>
      </c>
      <c r="D2154" s="92" t="s">
        <v>94</v>
      </c>
      <c r="E2154" s="92" t="s">
        <v>317</v>
      </c>
      <c r="F2154" s="92" t="s">
        <v>317</v>
      </c>
      <c r="G2154" s="92" t="s">
        <v>378</v>
      </c>
      <c r="H2154" s="92" t="s">
        <v>205</v>
      </c>
      <c r="I2154" s="93">
        <v>4.7999952000047988E-3</v>
      </c>
    </row>
    <row r="2155" spans="1:9">
      <c r="A2155" s="92" t="s">
        <v>6684</v>
      </c>
      <c r="B2155" s="92" t="s">
        <v>6685</v>
      </c>
      <c r="C2155" s="92" t="s">
        <v>6686</v>
      </c>
      <c r="D2155" s="92" t="s">
        <v>76</v>
      </c>
      <c r="E2155" s="92" t="s">
        <v>92</v>
      </c>
      <c r="F2155" s="92" t="s">
        <v>538</v>
      </c>
      <c r="G2155" s="92" t="s">
        <v>185</v>
      </c>
      <c r="H2155" s="92" t="s">
        <v>148</v>
      </c>
      <c r="I2155" s="93">
        <v>4.7999952000047988E-3</v>
      </c>
    </row>
    <row r="2156" spans="1:9">
      <c r="A2156" s="92" t="s">
        <v>6687</v>
      </c>
      <c r="B2156" s="92" t="s">
        <v>6688</v>
      </c>
      <c r="C2156" s="92" t="s">
        <v>6689</v>
      </c>
      <c r="D2156" s="92" t="s">
        <v>56</v>
      </c>
      <c r="E2156" s="92" t="s">
        <v>69</v>
      </c>
      <c r="F2156" s="92" t="s">
        <v>70</v>
      </c>
      <c r="G2156" s="92" t="s">
        <v>200</v>
      </c>
      <c r="H2156" s="92" t="s">
        <v>153</v>
      </c>
      <c r="I2156" s="93">
        <v>4.7999952000047988E-3</v>
      </c>
    </row>
    <row r="2157" spans="1:9">
      <c r="A2157" s="92" t="s">
        <v>6690</v>
      </c>
      <c r="B2157" s="92" t="s">
        <v>6691</v>
      </c>
      <c r="C2157" s="92" t="s">
        <v>6692</v>
      </c>
      <c r="D2157" s="92" t="s">
        <v>111</v>
      </c>
      <c r="E2157" s="92" t="s">
        <v>111</v>
      </c>
      <c r="F2157" s="92" t="s">
        <v>2383</v>
      </c>
      <c r="G2157" s="92" t="s">
        <v>382</v>
      </c>
      <c r="H2157" s="92" t="s">
        <v>210</v>
      </c>
      <c r="I2157" s="93">
        <v>4.7999952000047988E-3</v>
      </c>
    </row>
    <row r="2158" spans="1:9">
      <c r="A2158" s="92" t="s">
        <v>6693</v>
      </c>
      <c r="B2158" s="92" t="s">
        <v>6694</v>
      </c>
      <c r="C2158" s="92" t="s">
        <v>6695</v>
      </c>
      <c r="D2158" s="92" t="s">
        <v>111</v>
      </c>
      <c r="E2158" s="92" t="s">
        <v>111</v>
      </c>
      <c r="F2158" s="92" t="s">
        <v>671</v>
      </c>
      <c r="G2158" s="92" t="s">
        <v>408</v>
      </c>
      <c r="H2158" s="92" t="s">
        <v>228</v>
      </c>
      <c r="I2158" s="93">
        <v>4.7999952000047988E-3</v>
      </c>
    </row>
    <row r="2159" spans="1:9">
      <c r="A2159" s="92" t="s">
        <v>6696</v>
      </c>
      <c r="B2159" s="92" t="s">
        <v>6697</v>
      </c>
      <c r="C2159" s="92" t="s">
        <v>6698</v>
      </c>
      <c r="D2159" s="92" t="s">
        <v>76</v>
      </c>
      <c r="E2159" s="92" t="s">
        <v>441</v>
      </c>
      <c r="F2159" s="92" t="s">
        <v>2648</v>
      </c>
      <c r="G2159" s="92" t="s">
        <v>341</v>
      </c>
      <c r="H2159" s="92" t="s">
        <v>181</v>
      </c>
      <c r="I2159" s="93">
        <v>4.6999953000046992E-3</v>
      </c>
    </row>
    <row r="2160" spans="1:9">
      <c r="A2160" s="92" t="s">
        <v>6699</v>
      </c>
      <c r="B2160" s="92" t="s">
        <v>6700</v>
      </c>
      <c r="C2160" s="92" t="s">
        <v>6701</v>
      </c>
      <c r="D2160" s="92" t="s">
        <v>100</v>
      </c>
      <c r="E2160" s="92" t="s">
        <v>100</v>
      </c>
      <c r="F2160" s="92" t="s">
        <v>287</v>
      </c>
      <c r="G2160" s="92" t="s">
        <v>333</v>
      </c>
      <c r="H2160" s="92" t="s">
        <v>172</v>
      </c>
      <c r="I2160" s="93">
        <v>4.6999953000046992E-3</v>
      </c>
    </row>
    <row r="2161" spans="1:9">
      <c r="A2161" s="92" t="s">
        <v>6702</v>
      </c>
      <c r="B2161" s="92" t="s">
        <v>6703</v>
      </c>
      <c r="C2161" s="92" t="s">
        <v>6704</v>
      </c>
      <c r="D2161" s="92" t="s">
        <v>76</v>
      </c>
      <c r="E2161" s="92" t="s">
        <v>92</v>
      </c>
      <c r="F2161" s="92" t="s">
        <v>1203</v>
      </c>
      <c r="G2161" s="92" t="s">
        <v>185</v>
      </c>
      <c r="H2161" s="92" t="s">
        <v>148</v>
      </c>
      <c r="I2161" s="93">
        <v>4.6999953000046992E-3</v>
      </c>
    </row>
    <row r="2162" spans="1:9">
      <c r="A2162" s="92" t="s">
        <v>6705</v>
      </c>
      <c r="B2162" s="92" t="s">
        <v>6706</v>
      </c>
      <c r="C2162" s="92" t="s">
        <v>6707</v>
      </c>
      <c r="D2162" s="92" t="s">
        <v>76</v>
      </c>
      <c r="E2162" s="92" t="s">
        <v>441</v>
      </c>
      <c r="F2162" s="92" t="s">
        <v>2648</v>
      </c>
      <c r="G2162" s="92" t="s">
        <v>200</v>
      </c>
      <c r="H2162" s="92" t="s">
        <v>153</v>
      </c>
      <c r="I2162" s="93">
        <v>4.6999953000046992E-3</v>
      </c>
    </row>
    <row r="2163" spans="1:9">
      <c r="A2163" s="92" t="s">
        <v>6708</v>
      </c>
      <c r="B2163" s="92" t="s">
        <v>6709</v>
      </c>
      <c r="C2163" s="92" t="s">
        <v>6710</v>
      </c>
      <c r="D2163" s="92" t="s">
        <v>94</v>
      </c>
      <c r="E2163" s="92" t="s">
        <v>118</v>
      </c>
      <c r="F2163" s="92" t="s">
        <v>119</v>
      </c>
      <c r="G2163" s="92" t="s">
        <v>420</v>
      </c>
      <c r="H2163" s="92" t="s">
        <v>238</v>
      </c>
      <c r="I2163" s="93">
        <v>4.6999953000046992E-3</v>
      </c>
    </row>
    <row r="2164" spans="1:9">
      <c r="A2164" s="92" t="s">
        <v>6711</v>
      </c>
      <c r="B2164" s="92" t="s">
        <v>6712</v>
      </c>
      <c r="C2164" s="92" t="s">
        <v>6713</v>
      </c>
      <c r="D2164" s="92" t="s">
        <v>100</v>
      </c>
      <c r="E2164" s="92" t="s">
        <v>100</v>
      </c>
      <c r="F2164" s="92" t="s">
        <v>170</v>
      </c>
      <c r="G2164" s="92" t="s">
        <v>200</v>
      </c>
      <c r="H2164" s="92" t="s">
        <v>153</v>
      </c>
      <c r="I2164" s="93">
        <v>4.6999953000046992E-3</v>
      </c>
    </row>
    <row r="2165" spans="1:9">
      <c r="A2165" s="92" t="s">
        <v>6714</v>
      </c>
      <c r="B2165" s="92" t="s">
        <v>6715</v>
      </c>
      <c r="C2165" s="92" t="s">
        <v>6716</v>
      </c>
      <c r="D2165" s="92" t="s">
        <v>94</v>
      </c>
      <c r="E2165" s="92" t="s">
        <v>118</v>
      </c>
      <c r="F2165" s="92" t="s">
        <v>119</v>
      </c>
      <c r="G2165" s="92" t="s">
        <v>325</v>
      </c>
      <c r="H2165" s="92" t="s">
        <v>143</v>
      </c>
      <c r="I2165" s="93">
        <v>4.5999954000045997E-3</v>
      </c>
    </row>
    <row r="2166" spans="1:9">
      <c r="A2166" s="92" t="s">
        <v>6717</v>
      </c>
      <c r="B2166" s="92" t="s">
        <v>6718</v>
      </c>
      <c r="C2166" s="92" t="s">
        <v>6719</v>
      </c>
      <c r="D2166" s="92" t="s">
        <v>105</v>
      </c>
      <c r="E2166" s="92" t="s">
        <v>302</v>
      </c>
      <c r="F2166" s="92" t="s">
        <v>302</v>
      </c>
      <c r="G2166" s="92" t="s">
        <v>412</v>
      </c>
      <c r="H2166" s="92" t="s">
        <v>234</v>
      </c>
      <c r="I2166" s="93">
        <v>4.5999954000045997E-3</v>
      </c>
    </row>
    <row r="2167" spans="1:9">
      <c r="A2167" s="92" t="s">
        <v>6720</v>
      </c>
      <c r="B2167" s="92" t="s">
        <v>6721</v>
      </c>
      <c r="C2167" s="92" t="s">
        <v>6722</v>
      </c>
      <c r="D2167" s="92" t="s">
        <v>76</v>
      </c>
      <c r="E2167" s="92" t="s">
        <v>92</v>
      </c>
      <c r="F2167" s="92" t="s">
        <v>538</v>
      </c>
      <c r="G2167" s="92" t="s">
        <v>354</v>
      </c>
      <c r="H2167" s="92" t="s">
        <v>143</v>
      </c>
      <c r="I2167" s="93">
        <v>4.5999954000045997E-3</v>
      </c>
    </row>
    <row r="2168" spans="1:9">
      <c r="A2168" s="92" t="s">
        <v>6723</v>
      </c>
      <c r="B2168" s="92" t="s">
        <v>6724</v>
      </c>
      <c r="C2168" s="92" t="s">
        <v>6725</v>
      </c>
      <c r="D2168" s="92" t="s">
        <v>76</v>
      </c>
      <c r="E2168" s="92" t="s">
        <v>92</v>
      </c>
      <c r="F2168" s="92" t="s">
        <v>1009</v>
      </c>
      <c r="G2168" s="92" t="s">
        <v>333</v>
      </c>
      <c r="H2168" s="92" t="s">
        <v>172</v>
      </c>
      <c r="I2168" s="93">
        <v>4.5999954000045997E-3</v>
      </c>
    </row>
    <row r="2169" spans="1:9">
      <c r="A2169" s="92" t="s">
        <v>6726</v>
      </c>
      <c r="B2169" s="92" t="s">
        <v>6727</v>
      </c>
      <c r="C2169" s="92" t="s">
        <v>6728</v>
      </c>
      <c r="D2169" s="92" t="s">
        <v>94</v>
      </c>
      <c r="E2169" s="92" t="s">
        <v>133</v>
      </c>
      <c r="F2169" s="92" t="s">
        <v>467</v>
      </c>
      <c r="G2169" s="92" t="s">
        <v>329</v>
      </c>
      <c r="H2169" s="92" t="s">
        <v>166</v>
      </c>
      <c r="I2169" s="93">
        <v>4.5999954000045997E-3</v>
      </c>
    </row>
    <row r="2170" spans="1:9">
      <c r="A2170" s="92" t="s">
        <v>6729</v>
      </c>
      <c r="B2170" s="92" t="s">
        <v>6730</v>
      </c>
      <c r="C2170" s="92" t="s">
        <v>6731</v>
      </c>
      <c r="D2170" s="92" t="s">
        <v>80</v>
      </c>
      <c r="E2170" s="92" t="s">
        <v>80</v>
      </c>
      <c r="F2170" s="92" t="s">
        <v>104</v>
      </c>
      <c r="G2170" s="92" t="s">
        <v>185</v>
      </c>
      <c r="H2170" s="92" t="s">
        <v>148</v>
      </c>
      <c r="I2170" s="93">
        <v>4.5999954000045997E-3</v>
      </c>
    </row>
    <row r="2171" spans="1:9">
      <c r="A2171" s="92" t="s">
        <v>6732</v>
      </c>
      <c r="B2171" s="92" t="s">
        <v>6733</v>
      </c>
      <c r="C2171" s="92" t="s">
        <v>6734</v>
      </c>
      <c r="D2171" s="92" t="s">
        <v>94</v>
      </c>
      <c r="E2171" s="92" t="s">
        <v>133</v>
      </c>
      <c r="F2171" s="92" t="s">
        <v>134</v>
      </c>
      <c r="G2171" s="92" t="s">
        <v>382</v>
      </c>
      <c r="H2171" s="92" t="s">
        <v>210</v>
      </c>
      <c r="I2171" s="93">
        <v>4.5999954000045997E-3</v>
      </c>
    </row>
    <row r="2172" spans="1:9">
      <c r="A2172" s="92" t="s">
        <v>6735</v>
      </c>
      <c r="B2172" s="92" t="s">
        <v>6736</v>
      </c>
      <c r="C2172" s="92" t="s">
        <v>6737</v>
      </c>
      <c r="D2172" s="92" t="s">
        <v>94</v>
      </c>
      <c r="E2172" s="92" t="s">
        <v>118</v>
      </c>
      <c r="F2172" s="92" t="s">
        <v>119</v>
      </c>
      <c r="G2172" s="92" t="s">
        <v>200</v>
      </c>
      <c r="H2172" s="92" t="s">
        <v>153</v>
      </c>
      <c r="I2172" s="93">
        <v>4.5999954000045997E-3</v>
      </c>
    </row>
    <row r="2173" spans="1:9">
      <c r="A2173" s="92" t="s">
        <v>6738</v>
      </c>
      <c r="B2173" s="92" t="s">
        <v>6739</v>
      </c>
      <c r="C2173" s="92" t="s">
        <v>6740</v>
      </c>
      <c r="D2173" s="92" t="s">
        <v>56</v>
      </c>
      <c r="E2173" s="92" t="s">
        <v>57</v>
      </c>
      <c r="F2173" s="92" t="s">
        <v>767</v>
      </c>
      <c r="G2173" s="92" t="s">
        <v>329</v>
      </c>
      <c r="H2173" s="92" t="s">
        <v>166</v>
      </c>
      <c r="I2173" s="93">
        <v>4.5999954000045997E-3</v>
      </c>
    </row>
    <row r="2174" spans="1:9">
      <c r="A2174" s="92" t="s">
        <v>6741</v>
      </c>
      <c r="B2174" s="92" t="s">
        <v>6742</v>
      </c>
      <c r="C2174" s="92" t="s">
        <v>6743</v>
      </c>
      <c r="D2174" s="92" t="s">
        <v>94</v>
      </c>
      <c r="E2174" s="92" t="s">
        <v>317</v>
      </c>
      <c r="F2174" s="92" t="s">
        <v>317</v>
      </c>
      <c r="G2174" s="92" t="s">
        <v>337</v>
      </c>
      <c r="H2174" s="92" t="s">
        <v>176</v>
      </c>
      <c r="I2174" s="93">
        <v>4.5999954000045997E-3</v>
      </c>
    </row>
    <row r="2175" spans="1:9">
      <c r="A2175" s="92" t="s">
        <v>6744</v>
      </c>
      <c r="B2175" s="92" t="s">
        <v>6745</v>
      </c>
      <c r="C2175" s="92" t="s">
        <v>6746</v>
      </c>
      <c r="D2175" s="92" t="s">
        <v>56</v>
      </c>
      <c r="E2175" s="92" t="s">
        <v>57</v>
      </c>
      <c r="F2175" s="92" t="s">
        <v>767</v>
      </c>
      <c r="G2175" s="92" t="s">
        <v>329</v>
      </c>
      <c r="H2175" s="92" t="s">
        <v>166</v>
      </c>
      <c r="I2175" s="93">
        <v>4.5999954000045997E-3</v>
      </c>
    </row>
    <row r="2176" spans="1:9">
      <c r="A2176" s="92" t="s">
        <v>6747</v>
      </c>
      <c r="B2176" s="92" t="s">
        <v>6748</v>
      </c>
      <c r="C2176" s="92" t="s">
        <v>6749</v>
      </c>
      <c r="D2176" s="92" t="s">
        <v>94</v>
      </c>
      <c r="E2176" s="92" t="s">
        <v>118</v>
      </c>
      <c r="F2176" s="92" t="s">
        <v>119</v>
      </c>
      <c r="G2176" s="92" t="s">
        <v>463</v>
      </c>
      <c r="H2176" s="92" t="s">
        <v>266</v>
      </c>
      <c r="I2176" s="93">
        <v>4.4999955000044993E-3</v>
      </c>
    </row>
    <row r="2177" spans="1:9">
      <c r="A2177" s="92" t="s">
        <v>6750</v>
      </c>
      <c r="B2177" s="92" t="s">
        <v>6751</v>
      </c>
      <c r="C2177" s="92" t="s">
        <v>6752</v>
      </c>
      <c r="D2177" s="92" t="s">
        <v>105</v>
      </c>
      <c r="E2177" s="92" t="s">
        <v>297</v>
      </c>
      <c r="F2177" s="92" t="s">
        <v>675</v>
      </c>
      <c r="G2177" s="92" t="s">
        <v>329</v>
      </c>
      <c r="H2177" s="92" t="s">
        <v>166</v>
      </c>
      <c r="I2177" s="93">
        <v>4.4999955000044993E-3</v>
      </c>
    </row>
    <row r="2178" spans="1:9">
      <c r="A2178" s="92" t="s">
        <v>6753</v>
      </c>
      <c r="B2178" s="92" t="s">
        <v>6754</v>
      </c>
      <c r="C2178" s="92" t="s">
        <v>6755</v>
      </c>
      <c r="D2178" s="92" t="s">
        <v>76</v>
      </c>
      <c r="E2178" s="92" t="s">
        <v>92</v>
      </c>
      <c r="F2178" s="92" t="s">
        <v>1009</v>
      </c>
      <c r="G2178" s="92" t="s">
        <v>325</v>
      </c>
      <c r="H2178" s="92" t="s">
        <v>143</v>
      </c>
      <c r="I2178" s="93">
        <v>4.4999955000044993E-3</v>
      </c>
    </row>
    <row r="2179" spans="1:9">
      <c r="A2179" s="92" t="s">
        <v>6756</v>
      </c>
      <c r="B2179" s="92" t="s">
        <v>6757</v>
      </c>
      <c r="C2179" s="92" t="s">
        <v>6758</v>
      </c>
      <c r="D2179" s="92" t="s">
        <v>105</v>
      </c>
      <c r="E2179" s="92" t="s">
        <v>557</v>
      </c>
      <c r="F2179" s="92" t="s">
        <v>1986</v>
      </c>
      <c r="G2179" s="92" t="s">
        <v>329</v>
      </c>
      <c r="H2179" s="92" t="s">
        <v>166</v>
      </c>
      <c r="I2179" s="93">
        <v>4.4999955000044993E-3</v>
      </c>
    </row>
    <row r="2180" spans="1:9">
      <c r="A2180" s="92" t="s">
        <v>6759</v>
      </c>
      <c r="B2180" s="92" t="s">
        <v>6760</v>
      </c>
      <c r="C2180" s="92" t="s">
        <v>6761</v>
      </c>
      <c r="D2180" s="92" t="s">
        <v>94</v>
      </c>
      <c r="E2180" s="92" t="s">
        <v>615</v>
      </c>
      <c r="F2180" s="92" t="s">
        <v>1031</v>
      </c>
      <c r="G2180" s="92" t="s">
        <v>333</v>
      </c>
      <c r="H2180" s="92" t="s">
        <v>172</v>
      </c>
      <c r="I2180" s="93">
        <v>4.4999955000044993E-3</v>
      </c>
    </row>
    <row r="2181" spans="1:9">
      <c r="A2181" s="92" t="s">
        <v>6762</v>
      </c>
      <c r="B2181" s="92" t="s">
        <v>6763</v>
      </c>
      <c r="C2181" s="92" t="s">
        <v>6764</v>
      </c>
      <c r="D2181" s="92" t="s">
        <v>105</v>
      </c>
      <c r="E2181" s="92" t="s">
        <v>198</v>
      </c>
      <c r="F2181" s="92" t="s">
        <v>199</v>
      </c>
      <c r="G2181" s="92" t="s">
        <v>185</v>
      </c>
      <c r="H2181" s="92" t="s">
        <v>148</v>
      </c>
      <c r="I2181" s="93">
        <v>4.4999955000044993E-3</v>
      </c>
    </row>
    <row r="2182" spans="1:9">
      <c r="A2182" s="92" t="s">
        <v>6765</v>
      </c>
      <c r="B2182" s="92" t="s">
        <v>6766</v>
      </c>
      <c r="C2182" s="92" t="s">
        <v>6767</v>
      </c>
      <c r="D2182" s="92" t="s">
        <v>80</v>
      </c>
      <c r="E2182" s="92" t="s">
        <v>80</v>
      </c>
      <c r="F2182" s="92" t="s">
        <v>157</v>
      </c>
      <c r="G2182" s="92" t="s">
        <v>382</v>
      </c>
      <c r="H2182" s="92" t="s">
        <v>210</v>
      </c>
      <c r="I2182" s="93">
        <v>4.4999955000044993E-3</v>
      </c>
    </row>
    <row r="2183" spans="1:9">
      <c r="A2183" s="92" t="s">
        <v>6768</v>
      </c>
      <c r="B2183" s="92" t="s">
        <v>6769</v>
      </c>
      <c r="C2183" s="92" t="s">
        <v>6770</v>
      </c>
      <c r="D2183" s="92" t="s">
        <v>76</v>
      </c>
      <c r="E2183" s="92" t="s">
        <v>441</v>
      </c>
      <c r="F2183" s="92" t="s">
        <v>2648</v>
      </c>
      <c r="G2183" s="92" t="s">
        <v>333</v>
      </c>
      <c r="H2183" s="92" t="s">
        <v>172</v>
      </c>
      <c r="I2183" s="93">
        <v>4.4999955000044993E-3</v>
      </c>
    </row>
    <row r="2184" spans="1:9">
      <c r="A2184" s="92" t="s">
        <v>6771</v>
      </c>
      <c r="B2184" s="92" t="s">
        <v>6772</v>
      </c>
      <c r="C2184" s="92" t="s">
        <v>6773</v>
      </c>
      <c r="D2184" s="92" t="s">
        <v>80</v>
      </c>
      <c r="E2184" s="92" t="s">
        <v>80</v>
      </c>
      <c r="F2184" s="92" t="s">
        <v>104</v>
      </c>
      <c r="G2184" s="92" t="s">
        <v>447</v>
      </c>
      <c r="H2184" s="92" t="s">
        <v>254</v>
      </c>
      <c r="I2184" s="93">
        <v>4.4999955000044993E-3</v>
      </c>
    </row>
    <row r="2185" spans="1:9">
      <c r="A2185" s="92" t="s">
        <v>6774</v>
      </c>
      <c r="B2185" s="92" t="s">
        <v>6775</v>
      </c>
      <c r="C2185" s="92" t="s">
        <v>6776</v>
      </c>
      <c r="D2185" s="92" t="s">
        <v>111</v>
      </c>
      <c r="E2185" s="92" t="s">
        <v>111</v>
      </c>
      <c r="F2185" s="92" t="s">
        <v>571</v>
      </c>
      <c r="G2185" s="92" t="s">
        <v>382</v>
      </c>
      <c r="H2185" s="92" t="s">
        <v>210</v>
      </c>
      <c r="I2185" s="93">
        <v>4.4999955000044993E-3</v>
      </c>
    </row>
    <row r="2186" spans="1:9">
      <c r="A2186" s="92" t="s">
        <v>6777</v>
      </c>
      <c r="B2186" s="92" t="s">
        <v>6778</v>
      </c>
      <c r="C2186" s="92" t="s">
        <v>6779</v>
      </c>
      <c r="D2186" s="92" t="s">
        <v>100</v>
      </c>
      <c r="E2186" s="92" t="s">
        <v>100</v>
      </c>
      <c r="F2186" s="92" t="s">
        <v>170</v>
      </c>
      <c r="G2186" s="92" t="s">
        <v>333</v>
      </c>
      <c r="H2186" s="92" t="s">
        <v>172</v>
      </c>
      <c r="I2186" s="93">
        <v>4.4999955000044993E-3</v>
      </c>
    </row>
    <row r="2187" spans="1:9">
      <c r="A2187" s="92" t="s">
        <v>6780</v>
      </c>
      <c r="B2187" s="92" t="s">
        <v>6781</v>
      </c>
      <c r="C2187" s="92" t="s">
        <v>6782</v>
      </c>
      <c r="D2187" s="92" t="s">
        <v>64</v>
      </c>
      <c r="E2187" s="92" t="s">
        <v>64</v>
      </c>
      <c r="F2187" s="92" t="s">
        <v>65</v>
      </c>
      <c r="G2187" s="92" t="s">
        <v>200</v>
      </c>
      <c r="H2187" s="92" t="s">
        <v>153</v>
      </c>
      <c r="I2187" s="93">
        <v>4.4999955000044993E-3</v>
      </c>
    </row>
    <row r="2188" spans="1:9">
      <c r="A2188" s="92" t="s">
        <v>6783</v>
      </c>
      <c r="B2188" s="92" t="s">
        <v>6784</v>
      </c>
      <c r="C2188" s="92" t="s">
        <v>6785</v>
      </c>
      <c r="D2188" s="92" t="s">
        <v>100</v>
      </c>
      <c r="E2188" s="92" t="s">
        <v>100</v>
      </c>
      <c r="F2188" s="92" t="s">
        <v>287</v>
      </c>
      <c r="G2188" s="92" t="s">
        <v>329</v>
      </c>
      <c r="H2188" s="92" t="s">
        <v>166</v>
      </c>
      <c r="I2188" s="93">
        <v>4.4999955000044993E-3</v>
      </c>
    </row>
    <row r="2189" spans="1:9">
      <c r="A2189" s="92" t="s">
        <v>6786</v>
      </c>
      <c r="B2189" s="92" t="s">
        <v>6787</v>
      </c>
      <c r="C2189" s="92" t="s">
        <v>6788</v>
      </c>
      <c r="D2189" s="92" t="s">
        <v>100</v>
      </c>
      <c r="E2189" s="92" t="s">
        <v>100</v>
      </c>
      <c r="F2189" s="92" t="s">
        <v>170</v>
      </c>
      <c r="G2189" s="92" t="s">
        <v>420</v>
      </c>
      <c r="H2189" s="92" t="s">
        <v>238</v>
      </c>
      <c r="I2189" s="93">
        <v>4.3999956000043998E-3</v>
      </c>
    </row>
    <row r="2190" spans="1:9">
      <c r="A2190" s="92" t="s">
        <v>6789</v>
      </c>
      <c r="B2190" s="92" t="s">
        <v>6790</v>
      </c>
      <c r="C2190" s="92" t="s">
        <v>6791</v>
      </c>
      <c r="D2190" s="92" t="s">
        <v>76</v>
      </c>
      <c r="E2190" s="92" t="s">
        <v>92</v>
      </c>
      <c r="F2190" s="92" t="s">
        <v>1009</v>
      </c>
      <c r="G2190" s="92" t="s">
        <v>185</v>
      </c>
      <c r="H2190" s="92" t="s">
        <v>148</v>
      </c>
      <c r="I2190" s="93">
        <v>4.3999956000043998E-3</v>
      </c>
    </row>
    <row r="2191" spans="1:9">
      <c r="A2191" s="92" t="s">
        <v>6792</v>
      </c>
      <c r="B2191" s="92" t="s">
        <v>6793</v>
      </c>
      <c r="C2191" s="92" t="s">
        <v>6794</v>
      </c>
      <c r="D2191" s="92" t="s">
        <v>56</v>
      </c>
      <c r="E2191" s="92" t="s">
        <v>69</v>
      </c>
      <c r="F2191" s="92" t="s">
        <v>75</v>
      </c>
      <c r="G2191" s="92" t="s">
        <v>325</v>
      </c>
      <c r="H2191" s="92" t="s">
        <v>143</v>
      </c>
      <c r="I2191" s="93">
        <v>4.3999956000043998E-3</v>
      </c>
    </row>
    <row r="2192" spans="1:9">
      <c r="A2192" s="92" t="s">
        <v>6795</v>
      </c>
      <c r="B2192" s="92" t="s">
        <v>6796</v>
      </c>
      <c r="C2192" s="92" t="s">
        <v>6797</v>
      </c>
      <c r="D2192" s="92" t="s">
        <v>56</v>
      </c>
      <c r="E2192" s="92" t="s">
        <v>69</v>
      </c>
      <c r="F2192" s="92" t="s">
        <v>75</v>
      </c>
      <c r="G2192" s="92" t="s">
        <v>200</v>
      </c>
      <c r="H2192" s="92" t="s">
        <v>153</v>
      </c>
      <c r="I2192" s="93">
        <v>4.3999956000043998E-3</v>
      </c>
    </row>
    <row r="2193" spans="1:9">
      <c r="A2193" s="92" t="s">
        <v>6798</v>
      </c>
      <c r="B2193" s="92" t="s">
        <v>6799</v>
      </c>
      <c r="C2193" s="92" t="s">
        <v>6800</v>
      </c>
      <c r="D2193" s="92" t="s">
        <v>71</v>
      </c>
      <c r="E2193" s="92" t="s">
        <v>209</v>
      </c>
      <c r="F2193" s="92" t="s">
        <v>209</v>
      </c>
      <c r="G2193" s="92" t="s">
        <v>378</v>
      </c>
      <c r="H2193" s="92" t="s">
        <v>205</v>
      </c>
      <c r="I2193" s="93">
        <v>4.3999956000043998E-3</v>
      </c>
    </row>
    <row r="2194" spans="1:9">
      <c r="A2194" s="92" t="s">
        <v>6801</v>
      </c>
      <c r="B2194" s="92" t="s">
        <v>6802</v>
      </c>
      <c r="C2194" s="92" t="s">
        <v>6803</v>
      </c>
      <c r="D2194" s="92" t="s">
        <v>94</v>
      </c>
      <c r="E2194" s="92" t="s">
        <v>615</v>
      </c>
      <c r="F2194" s="92" t="s">
        <v>1031</v>
      </c>
      <c r="G2194" s="92" t="s">
        <v>333</v>
      </c>
      <c r="H2194" s="92" t="s">
        <v>172</v>
      </c>
      <c r="I2194" s="93">
        <v>4.3999956000043998E-3</v>
      </c>
    </row>
    <row r="2195" spans="1:9">
      <c r="A2195" s="92" t="s">
        <v>6804</v>
      </c>
      <c r="B2195" s="92" t="s">
        <v>6805</v>
      </c>
      <c r="C2195" s="92" t="s">
        <v>6806</v>
      </c>
      <c r="D2195" s="92" t="s">
        <v>94</v>
      </c>
      <c r="E2195" s="92" t="s">
        <v>615</v>
      </c>
      <c r="F2195" s="92" t="s">
        <v>1031</v>
      </c>
      <c r="G2195" s="92" t="s">
        <v>333</v>
      </c>
      <c r="H2195" s="92" t="s">
        <v>172</v>
      </c>
      <c r="I2195" s="93">
        <v>4.3999956000043998E-3</v>
      </c>
    </row>
    <row r="2196" spans="1:9">
      <c r="A2196" s="92" t="s">
        <v>6807</v>
      </c>
      <c r="B2196" s="92" t="s">
        <v>6808</v>
      </c>
      <c r="C2196" s="92" t="s">
        <v>6809</v>
      </c>
      <c r="D2196" s="92" t="s">
        <v>71</v>
      </c>
      <c r="E2196" s="92" t="s">
        <v>84</v>
      </c>
      <c r="F2196" s="92" t="s">
        <v>147</v>
      </c>
      <c r="G2196" s="92" t="s">
        <v>468</v>
      </c>
      <c r="H2196" s="92" t="s">
        <v>270</v>
      </c>
      <c r="I2196" s="93">
        <v>4.3999956000043998E-3</v>
      </c>
    </row>
    <row r="2197" spans="1:9">
      <c r="A2197" s="92" t="s">
        <v>6810</v>
      </c>
      <c r="B2197" s="92" t="s">
        <v>6811</v>
      </c>
      <c r="C2197" s="92" t="s">
        <v>6812</v>
      </c>
      <c r="D2197" s="92" t="s">
        <v>56</v>
      </c>
      <c r="E2197" s="92" t="s">
        <v>69</v>
      </c>
      <c r="F2197" s="92" t="s">
        <v>70</v>
      </c>
      <c r="G2197" s="92" t="s">
        <v>200</v>
      </c>
      <c r="H2197" s="92" t="s">
        <v>153</v>
      </c>
      <c r="I2197" s="93">
        <v>4.3999956000043998E-3</v>
      </c>
    </row>
    <row r="2198" spans="1:9">
      <c r="A2198" s="92" t="s">
        <v>6813</v>
      </c>
      <c r="B2198" s="92" t="s">
        <v>6814</v>
      </c>
      <c r="C2198" s="92" t="s">
        <v>6815</v>
      </c>
      <c r="D2198" s="92" t="s">
        <v>88</v>
      </c>
      <c r="E2198" s="92" t="s">
        <v>406</v>
      </c>
      <c r="F2198" s="92" t="s">
        <v>602</v>
      </c>
      <c r="G2198" s="92" t="s">
        <v>86</v>
      </c>
      <c r="H2198" s="92" t="s">
        <v>87</v>
      </c>
      <c r="I2198" s="93">
        <v>4.3999956000043998E-3</v>
      </c>
    </row>
    <row r="2199" spans="1:9">
      <c r="A2199" s="92" t="s">
        <v>6816</v>
      </c>
      <c r="B2199" s="92" t="s">
        <v>6817</v>
      </c>
      <c r="C2199" s="92" t="s">
        <v>6818</v>
      </c>
      <c r="D2199" s="92" t="s">
        <v>56</v>
      </c>
      <c r="E2199" s="92" t="s">
        <v>152</v>
      </c>
      <c r="F2199" s="92" t="s">
        <v>152</v>
      </c>
      <c r="G2199" s="92" t="s">
        <v>200</v>
      </c>
      <c r="H2199" s="92" t="s">
        <v>153</v>
      </c>
      <c r="I2199" s="93">
        <v>4.3999956000043998E-3</v>
      </c>
    </row>
    <row r="2200" spans="1:9">
      <c r="A2200" s="92" t="s">
        <v>6819</v>
      </c>
      <c r="B2200" s="92" t="s">
        <v>6820</v>
      </c>
      <c r="C2200" s="92" t="s">
        <v>6821</v>
      </c>
      <c r="D2200" s="92" t="s">
        <v>105</v>
      </c>
      <c r="E2200" s="92" t="s">
        <v>198</v>
      </c>
      <c r="F2200" s="92" t="s">
        <v>1050</v>
      </c>
      <c r="G2200" s="92" t="s">
        <v>408</v>
      </c>
      <c r="H2200" s="92" t="s">
        <v>228</v>
      </c>
      <c r="I2200" s="93">
        <v>4.3999956000043998E-3</v>
      </c>
    </row>
    <row r="2201" spans="1:9">
      <c r="A2201" s="92" t="s">
        <v>6822</v>
      </c>
      <c r="B2201" s="92" t="s">
        <v>6823</v>
      </c>
      <c r="C2201" s="92" t="s">
        <v>6824</v>
      </c>
      <c r="D2201" s="92" t="s">
        <v>76</v>
      </c>
      <c r="E2201" s="92" t="s">
        <v>92</v>
      </c>
      <c r="F2201" s="92" t="s">
        <v>538</v>
      </c>
      <c r="G2201" s="92" t="s">
        <v>329</v>
      </c>
      <c r="H2201" s="92" t="s">
        <v>166</v>
      </c>
      <c r="I2201" s="93">
        <v>4.3999956000043998E-3</v>
      </c>
    </row>
    <row r="2202" spans="1:9">
      <c r="A2202" s="92" t="s">
        <v>6825</v>
      </c>
      <c r="B2202" s="92" t="s">
        <v>6826</v>
      </c>
      <c r="C2202" s="92" t="s">
        <v>6827</v>
      </c>
      <c r="D2202" s="92" t="s">
        <v>76</v>
      </c>
      <c r="E2202" s="92" t="s">
        <v>92</v>
      </c>
      <c r="F2202" s="92" t="s">
        <v>538</v>
      </c>
      <c r="G2202" s="92" t="s">
        <v>333</v>
      </c>
      <c r="H2202" s="92" t="s">
        <v>172</v>
      </c>
      <c r="I2202" s="93">
        <v>4.3999956000043998E-3</v>
      </c>
    </row>
    <row r="2203" spans="1:9">
      <c r="A2203" s="92" t="s">
        <v>6828</v>
      </c>
      <c r="B2203" s="92" t="s">
        <v>6829</v>
      </c>
      <c r="C2203" s="92" t="s">
        <v>6830</v>
      </c>
      <c r="D2203" s="92" t="s">
        <v>76</v>
      </c>
      <c r="E2203" s="92" t="s">
        <v>441</v>
      </c>
      <c r="F2203" s="92" t="s">
        <v>2648</v>
      </c>
      <c r="G2203" s="92" t="s">
        <v>382</v>
      </c>
      <c r="H2203" s="92" t="s">
        <v>210</v>
      </c>
      <c r="I2203" s="93">
        <v>4.2999957000042993E-3</v>
      </c>
    </row>
    <row r="2204" spans="1:9">
      <c r="A2204" s="92" t="s">
        <v>6831</v>
      </c>
      <c r="B2204" s="92" t="s">
        <v>6832</v>
      </c>
      <c r="C2204" s="92" t="s">
        <v>6833</v>
      </c>
      <c r="D2204" s="92" t="s">
        <v>71</v>
      </c>
      <c r="E2204" s="92" t="s">
        <v>84</v>
      </c>
      <c r="F2204" s="92" t="s">
        <v>85</v>
      </c>
      <c r="G2204" s="92" t="s">
        <v>333</v>
      </c>
      <c r="H2204" s="92" t="s">
        <v>172</v>
      </c>
      <c r="I2204" s="93">
        <v>4.2999957000042993E-3</v>
      </c>
    </row>
    <row r="2205" spans="1:9">
      <c r="A2205" s="92" t="s">
        <v>6834</v>
      </c>
      <c r="B2205" s="92" t="s">
        <v>6835</v>
      </c>
      <c r="C2205" s="92" t="s">
        <v>6836</v>
      </c>
      <c r="D2205" s="92" t="s">
        <v>80</v>
      </c>
      <c r="E2205" s="92" t="s">
        <v>80</v>
      </c>
      <c r="F2205" s="92" t="s">
        <v>104</v>
      </c>
      <c r="G2205" s="92" t="s">
        <v>333</v>
      </c>
      <c r="H2205" s="92" t="s">
        <v>172</v>
      </c>
      <c r="I2205" s="93">
        <v>4.2999957000042993E-3</v>
      </c>
    </row>
    <row r="2206" spans="1:9">
      <c r="A2206" s="92" t="s">
        <v>6837</v>
      </c>
      <c r="B2206" s="92" t="s">
        <v>6838</v>
      </c>
      <c r="C2206" s="92" t="s">
        <v>6839</v>
      </c>
      <c r="D2206" s="92" t="s">
        <v>76</v>
      </c>
      <c r="E2206" s="92" t="s">
        <v>441</v>
      </c>
      <c r="F2206" s="92" t="s">
        <v>2065</v>
      </c>
      <c r="G2206" s="92" t="s">
        <v>333</v>
      </c>
      <c r="H2206" s="92" t="s">
        <v>172</v>
      </c>
      <c r="I2206" s="93">
        <v>4.2999957000042993E-3</v>
      </c>
    </row>
    <row r="2207" spans="1:9">
      <c r="A2207" s="92" t="s">
        <v>6840</v>
      </c>
      <c r="B2207" s="92" t="s">
        <v>6841</v>
      </c>
      <c r="C2207" s="92" t="s">
        <v>6842</v>
      </c>
      <c r="D2207" s="92" t="s">
        <v>94</v>
      </c>
      <c r="E2207" s="92" t="s">
        <v>317</v>
      </c>
      <c r="F2207" s="92" t="s">
        <v>317</v>
      </c>
      <c r="G2207" s="92" t="s">
        <v>341</v>
      </c>
      <c r="H2207" s="92" t="s">
        <v>181</v>
      </c>
      <c r="I2207" s="93">
        <v>4.2999957000042993E-3</v>
      </c>
    </row>
    <row r="2208" spans="1:9">
      <c r="A2208" s="92" t="s">
        <v>6843</v>
      </c>
      <c r="B2208" s="92" t="s">
        <v>6844</v>
      </c>
      <c r="C2208" s="92" t="s">
        <v>6845</v>
      </c>
      <c r="D2208" s="92" t="s">
        <v>105</v>
      </c>
      <c r="E2208" s="92" t="s">
        <v>198</v>
      </c>
      <c r="F2208" s="92" t="s">
        <v>1050</v>
      </c>
      <c r="G2208" s="92" t="s">
        <v>200</v>
      </c>
      <c r="H2208" s="92" t="s">
        <v>153</v>
      </c>
      <c r="I2208" s="93">
        <v>4.2999957000042993E-3</v>
      </c>
    </row>
    <row r="2209" spans="1:9">
      <c r="A2209" s="92" t="s">
        <v>6846</v>
      </c>
      <c r="B2209" s="92" t="s">
        <v>6847</v>
      </c>
      <c r="C2209" s="92" t="s">
        <v>6848</v>
      </c>
      <c r="D2209" s="92" t="s">
        <v>94</v>
      </c>
      <c r="E2209" s="92" t="s">
        <v>118</v>
      </c>
      <c r="F2209" s="92" t="s">
        <v>119</v>
      </c>
      <c r="G2209" s="92" t="s">
        <v>408</v>
      </c>
      <c r="H2209" s="92" t="s">
        <v>228</v>
      </c>
      <c r="I2209" s="93">
        <v>4.1999958000041989E-3</v>
      </c>
    </row>
    <row r="2210" spans="1:9">
      <c r="A2210" s="92" t="s">
        <v>6849</v>
      </c>
      <c r="B2210" s="92" t="s">
        <v>6850</v>
      </c>
      <c r="C2210" s="92" t="s">
        <v>6851</v>
      </c>
      <c r="D2210" s="92" t="s">
        <v>76</v>
      </c>
      <c r="E2210" s="92" t="s">
        <v>441</v>
      </c>
      <c r="F2210" s="92" t="s">
        <v>3917</v>
      </c>
      <c r="G2210" s="92" t="s">
        <v>329</v>
      </c>
      <c r="H2210" s="92" t="s">
        <v>166</v>
      </c>
      <c r="I2210" s="93">
        <v>4.1999958000041989E-3</v>
      </c>
    </row>
    <row r="2211" spans="1:9">
      <c r="A2211" s="92" t="s">
        <v>6852</v>
      </c>
      <c r="B2211" s="92" t="s">
        <v>6853</v>
      </c>
      <c r="C2211" s="92" t="s">
        <v>6854</v>
      </c>
      <c r="D2211" s="92" t="s">
        <v>56</v>
      </c>
      <c r="E2211" s="92" t="s">
        <v>57</v>
      </c>
      <c r="F2211" s="92" t="s">
        <v>767</v>
      </c>
      <c r="G2211" s="92" t="s">
        <v>329</v>
      </c>
      <c r="H2211" s="92" t="s">
        <v>166</v>
      </c>
      <c r="I2211" s="93">
        <v>4.1999958000041989E-3</v>
      </c>
    </row>
    <row r="2212" spans="1:9">
      <c r="A2212" s="92" t="s">
        <v>6855</v>
      </c>
      <c r="B2212" s="92" t="s">
        <v>6856</v>
      </c>
      <c r="C2212" s="92" t="s">
        <v>6857</v>
      </c>
      <c r="D2212" s="92" t="s">
        <v>105</v>
      </c>
      <c r="E2212" s="92" t="s">
        <v>297</v>
      </c>
      <c r="F2212" s="92" t="s">
        <v>675</v>
      </c>
      <c r="G2212" s="92" t="s">
        <v>171</v>
      </c>
      <c r="H2212" s="92" t="s">
        <v>138</v>
      </c>
      <c r="I2212" s="93">
        <v>4.1999958000041989E-3</v>
      </c>
    </row>
    <row r="2213" spans="1:9">
      <c r="A2213" s="92" t="s">
        <v>6858</v>
      </c>
      <c r="B2213" s="92" t="s">
        <v>6859</v>
      </c>
      <c r="C2213" s="92" t="s">
        <v>6860</v>
      </c>
      <c r="D2213" s="92" t="s">
        <v>76</v>
      </c>
      <c r="E2213" s="92" t="s">
        <v>441</v>
      </c>
      <c r="F2213" s="92" t="s">
        <v>2065</v>
      </c>
      <c r="G2213" s="92" t="s">
        <v>185</v>
      </c>
      <c r="H2213" s="92" t="s">
        <v>148</v>
      </c>
      <c r="I2213" s="93">
        <v>4.1999958000041989E-3</v>
      </c>
    </row>
    <row r="2214" spans="1:9">
      <c r="A2214" s="92" t="s">
        <v>6861</v>
      </c>
      <c r="B2214" s="92" t="s">
        <v>6862</v>
      </c>
      <c r="C2214" s="92" t="s">
        <v>6863</v>
      </c>
      <c r="D2214" s="92" t="s">
        <v>105</v>
      </c>
      <c r="E2214" s="92" t="s">
        <v>297</v>
      </c>
      <c r="F2214" s="92" t="s">
        <v>675</v>
      </c>
      <c r="G2214" s="92" t="s">
        <v>333</v>
      </c>
      <c r="H2214" s="92" t="s">
        <v>172</v>
      </c>
      <c r="I2214" s="93">
        <v>4.1999958000041989E-3</v>
      </c>
    </row>
    <row r="2215" spans="1:9">
      <c r="A2215" s="92" t="s">
        <v>6864</v>
      </c>
      <c r="B2215" s="92" t="s">
        <v>6865</v>
      </c>
      <c r="C2215" s="92" t="s">
        <v>6866</v>
      </c>
      <c r="D2215" s="92" t="s">
        <v>100</v>
      </c>
      <c r="E2215" s="92" t="s">
        <v>100</v>
      </c>
      <c r="F2215" s="92" t="s">
        <v>170</v>
      </c>
      <c r="G2215" s="92" t="s">
        <v>200</v>
      </c>
      <c r="H2215" s="92" t="s">
        <v>153</v>
      </c>
      <c r="I2215" s="93">
        <v>4.1999958000041989E-3</v>
      </c>
    </row>
    <row r="2216" spans="1:9">
      <c r="A2216" s="92" t="s">
        <v>6867</v>
      </c>
      <c r="B2216" s="92" t="s">
        <v>6868</v>
      </c>
      <c r="C2216" s="92" t="s">
        <v>6869</v>
      </c>
      <c r="D2216" s="92" t="s">
        <v>105</v>
      </c>
      <c r="E2216" s="92" t="s">
        <v>232</v>
      </c>
      <c r="F2216" s="92" t="s">
        <v>233</v>
      </c>
      <c r="G2216" s="92" t="s">
        <v>345</v>
      </c>
      <c r="H2216" s="92" t="s">
        <v>143</v>
      </c>
      <c r="I2216" s="93">
        <v>4.0999959000040994E-3</v>
      </c>
    </row>
    <row r="2217" spans="1:9">
      <c r="A2217" s="92" t="s">
        <v>6870</v>
      </c>
      <c r="B2217" s="92" t="s">
        <v>6871</v>
      </c>
      <c r="C2217" s="92" t="s">
        <v>6872</v>
      </c>
      <c r="D2217" s="92" t="s">
        <v>100</v>
      </c>
      <c r="E2217" s="92" t="s">
        <v>100</v>
      </c>
      <c r="F2217" s="92" t="s">
        <v>1417</v>
      </c>
      <c r="G2217" s="92" t="s">
        <v>333</v>
      </c>
      <c r="H2217" s="92" t="s">
        <v>172</v>
      </c>
      <c r="I2217" s="93">
        <v>4.0999959000040994E-3</v>
      </c>
    </row>
    <row r="2218" spans="1:9">
      <c r="A2218" s="92" t="s">
        <v>6873</v>
      </c>
      <c r="B2218" s="92" t="s">
        <v>6874</v>
      </c>
      <c r="C2218" s="92" t="s">
        <v>6875</v>
      </c>
      <c r="D2218" s="92" t="s">
        <v>64</v>
      </c>
      <c r="E2218" s="92" t="s">
        <v>64</v>
      </c>
      <c r="F2218" s="92" t="s">
        <v>65</v>
      </c>
      <c r="G2218" s="92" t="s">
        <v>382</v>
      </c>
      <c r="H2218" s="92" t="s">
        <v>210</v>
      </c>
      <c r="I2218" s="93">
        <v>4.0999959000040994E-3</v>
      </c>
    </row>
    <row r="2219" spans="1:9">
      <c r="A2219" s="92" t="s">
        <v>6876</v>
      </c>
      <c r="B2219" s="92" t="s">
        <v>6877</v>
      </c>
      <c r="C2219" s="92" t="s">
        <v>6878</v>
      </c>
      <c r="D2219" s="92" t="s">
        <v>64</v>
      </c>
      <c r="E2219" s="92" t="s">
        <v>64</v>
      </c>
      <c r="F2219" s="92" t="s">
        <v>223</v>
      </c>
      <c r="G2219" s="92" t="s">
        <v>408</v>
      </c>
      <c r="H2219" s="92" t="s">
        <v>228</v>
      </c>
      <c r="I2219" s="93">
        <v>4.0999959000040994E-3</v>
      </c>
    </row>
    <row r="2220" spans="1:9">
      <c r="A2220" s="92" t="s">
        <v>6879</v>
      </c>
      <c r="B2220" s="92" t="s">
        <v>6880</v>
      </c>
      <c r="C2220" s="92" t="s">
        <v>6881</v>
      </c>
      <c r="D2220" s="92" t="s">
        <v>94</v>
      </c>
      <c r="E2220" s="92" t="s">
        <v>133</v>
      </c>
      <c r="F2220" s="92" t="s">
        <v>436</v>
      </c>
      <c r="G2220" s="92" t="s">
        <v>358</v>
      </c>
      <c r="H2220" s="92" t="s">
        <v>186</v>
      </c>
      <c r="I2220" s="93">
        <v>4.0999959000040994E-3</v>
      </c>
    </row>
    <row r="2221" spans="1:9">
      <c r="A2221" s="92" t="s">
        <v>6882</v>
      </c>
      <c r="B2221" s="92" t="s">
        <v>6883</v>
      </c>
      <c r="C2221" s="92" t="s">
        <v>6884</v>
      </c>
      <c r="D2221" s="92" t="s">
        <v>105</v>
      </c>
      <c r="E2221" s="92" t="s">
        <v>297</v>
      </c>
      <c r="F2221" s="92" t="s">
        <v>1714</v>
      </c>
      <c r="G2221" s="92" t="s">
        <v>333</v>
      </c>
      <c r="H2221" s="92" t="s">
        <v>172</v>
      </c>
      <c r="I2221" s="93">
        <v>4.0999959000040994E-3</v>
      </c>
    </row>
    <row r="2222" spans="1:9">
      <c r="A2222" s="92" t="s">
        <v>6885</v>
      </c>
      <c r="B2222" s="92" t="s">
        <v>6886</v>
      </c>
      <c r="C2222" s="92" t="s">
        <v>6887</v>
      </c>
      <c r="D2222" s="92" t="s">
        <v>94</v>
      </c>
      <c r="E2222" s="92" t="s">
        <v>118</v>
      </c>
      <c r="F2222" s="92" t="s">
        <v>119</v>
      </c>
      <c r="G2222" s="92" t="s">
        <v>402</v>
      </c>
      <c r="H2222" s="92" t="s">
        <v>224</v>
      </c>
      <c r="I2222" s="93">
        <v>4.0999959000040994E-3</v>
      </c>
    </row>
    <row r="2223" spans="1:9">
      <c r="A2223" s="92" t="s">
        <v>6888</v>
      </c>
      <c r="B2223" s="92" t="s">
        <v>6889</v>
      </c>
      <c r="C2223" s="92" t="s">
        <v>6890</v>
      </c>
      <c r="D2223" s="92" t="s">
        <v>94</v>
      </c>
      <c r="E2223" s="92" t="s">
        <v>133</v>
      </c>
      <c r="F2223" s="92" t="s">
        <v>467</v>
      </c>
      <c r="G2223" s="92" t="s">
        <v>185</v>
      </c>
      <c r="H2223" s="92" t="s">
        <v>148</v>
      </c>
      <c r="I2223" s="93">
        <v>4.0999959000040994E-3</v>
      </c>
    </row>
    <row r="2224" spans="1:9">
      <c r="A2224" s="92" t="s">
        <v>6891</v>
      </c>
      <c r="B2224" s="92" t="s">
        <v>6892</v>
      </c>
      <c r="C2224" s="92" t="s">
        <v>6893</v>
      </c>
      <c r="D2224" s="92" t="s">
        <v>76</v>
      </c>
      <c r="E2224" s="92" t="s">
        <v>92</v>
      </c>
      <c r="F2224" s="92" t="s">
        <v>313</v>
      </c>
      <c r="G2224" s="92" t="s">
        <v>185</v>
      </c>
      <c r="H2224" s="92" t="s">
        <v>148</v>
      </c>
      <c r="I2224" s="93">
        <v>4.0999959000040994E-3</v>
      </c>
    </row>
    <row r="2225" spans="1:9">
      <c r="A2225" s="92" t="s">
        <v>6894</v>
      </c>
      <c r="B2225" s="92" t="s">
        <v>6895</v>
      </c>
      <c r="C2225" s="92" t="s">
        <v>6896</v>
      </c>
      <c r="D2225" s="92" t="s">
        <v>56</v>
      </c>
      <c r="E2225" s="92" t="s">
        <v>69</v>
      </c>
      <c r="F2225" s="92" t="s">
        <v>75</v>
      </c>
      <c r="G2225" s="92" t="s">
        <v>200</v>
      </c>
      <c r="H2225" s="92" t="s">
        <v>153</v>
      </c>
      <c r="I2225" s="93">
        <v>4.0999959000040994E-3</v>
      </c>
    </row>
    <row r="2226" spans="1:9">
      <c r="A2226" s="92" t="s">
        <v>6897</v>
      </c>
      <c r="B2226" s="92" t="s">
        <v>6898</v>
      </c>
      <c r="C2226" s="92" t="s">
        <v>6899</v>
      </c>
      <c r="D2226" s="92" t="s">
        <v>76</v>
      </c>
      <c r="E2226" s="92" t="s">
        <v>92</v>
      </c>
      <c r="F2226" s="92" t="s">
        <v>538</v>
      </c>
      <c r="G2226" s="92" t="s">
        <v>329</v>
      </c>
      <c r="H2226" s="92" t="s">
        <v>166</v>
      </c>
      <c r="I2226" s="93">
        <v>4.0999959000040994E-3</v>
      </c>
    </row>
    <row r="2227" spans="1:9">
      <c r="A2227" s="92" t="s">
        <v>6900</v>
      </c>
      <c r="B2227" s="92" t="s">
        <v>6901</v>
      </c>
      <c r="C2227" s="92" t="s">
        <v>6902</v>
      </c>
      <c r="D2227" s="92" t="s">
        <v>71</v>
      </c>
      <c r="E2227" s="92" t="s">
        <v>84</v>
      </c>
      <c r="F2227" s="92" t="s">
        <v>147</v>
      </c>
      <c r="G2227" s="92" t="s">
        <v>424</v>
      </c>
      <c r="H2227" s="92" t="s">
        <v>242</v>
      </c>
      <c r="I2227" s="93">
        <v>4.0999959000040994E-3</v>
      </c>
    </row>
    <row r="2228" spans="1:9">
      <c r="A2228" s="92" t="s">
        <v>6903</v>
      </c>
      <c r="B2228" s="92" t="s">
        <v>6904</v>
      </c>
      <c r="C2228" s="92" t="s">
        <v>6905</v>
      </c>
      <c r="D2228" s="92" t="s">
        <v>94</v>
      </c>
      <c r="E2228" s="92" t="s">
        <v>133</v>
      </c>
      <c r="F2228" s="92" t="s">
        <v>436</v>
      </c>
      <c r="G2228" s="92" t="s">
        <v>200</v>
      </c>
      <c r="H2228" s="92" t="s">
        <v>153</v>
      </c>
      <c r="I2228" s="93">
        <v>3.9999960000039999E-3</v>
      </c>
    </row>
    <row r="2229" spans="1:9">
      <c r="A2229" s="92" t="s">
        <v>6906</v>
      </c>
      <c r="B2229" s="92" t="s">
        <v>6907</v>
      </c>
      <c r="C2229" s="92" t="s">
        <v>6908</v>
      </c>
      <c r="D2229" s="92" t="s">
        <v>56</v>
      </c>
      <c r="E2229" s="92" t="s">
        <v>69</v>
      </c>
      <c r="F2229" s="92" t="s">
        <v>70</v>
      </c>
      <c r="G2229" s="92" t="s">
        <v>432</v>
      </c>
      <c r="H2229" s="92" t="s">
        <v>250</v>
      </c>
      <c r="I2229" s="93">
        <v>3.9999960000039999E-3</v>
      </c>
    </row>
    <row r="2230" spans="1:9">
      <c r="A2230" s="92" t="s">
        <v>6909</v>
      </c>
      <c r="B2230" s="92" t="s">
        <v>6910</v>
      </c>
      <c r="C2230" s="92" t="s">
        <v>6911</v>
      </c>
      <c r="D2230" s="92" t="s">
        <v>76</v>
      </c>
      <c r="E2230" s="92" t="s">
        <v>92</v>
      </c>
      <c r="F2230" s="92" t="s">
        <v>706</v>
      </c>
      <c r="G2230" s="92" t="s">
        <v>185</v>
      </c>
      <c r="H2230" s="92" t="s">
        <v>148</v>
      </c>
      <c r="I2230" s="93">
        <v>3.9999960000039999E-3</v>
      </c>
    </row>
    <row r="2231" spans="1:9">
      <c r="A2231" s="92" t="s">
        <v>6912</v>
      </c>
      <c r="B2231" s="92" t="s">
        <v>6913</v>
      </c>
      <c r="C2231" s="92" t="s">
        <v>6914</v>
      </c>
      <c r="D2231" s="92" t="s">
        <v>105</v>
      </c>
      <c r="E2231" s="92" t="s">
        <v>557</v>
      </c>
      <c r="F2231" s="92" t="s">
        <v>558</v>
      </c>
      <c r="G2231" s="92" t="s">
        <v>333</v>
      </c>
      <c r="H2231" s="92" t="s">
        <v>172</v>
      </c>
      <c r="I2231" s="93">
        <v>3.9999960000039999E-3</v>
      </c>
    </row>
    <row r="2232" spans="1:9">
      <c r="A2232" s="92" t="s">
        <v>6915</v>
      </c>
      <c r="B2232" s="92" t="s">
        <v>6916</v>
      </c>
      <c r="C2232" s="92" t="s">
        <v>6917</v>
      </c>
      <c r="D2232" s="92" t="s">
        <v>111</v>
      </c>
      <c r="E2232" s="92" t="s">
        <v>111</v>
      </c>
      <c r="F2232" s="92" t="s">
        <v>2383</v>
      </c>
      <c r="G2232" s="92" t="s">
        <v>443</v>
      </c>
      <c r="H2232" s="92" t="s">
        <v>143</v>
      </c>
      <c r="I2232" s="93">
        <v>3.9999960000039999E-3</v>
      </c>
    </row>
    <row r="2233" spans="1:9">
      <c r="A2233" s="92" t="s">
        <v>6918</v>
      </c>
      <c r="B2233" s="92" t="s">
        <v>6919</v>
      </c>
      <c r="C2233" s="92" t="s">
        <v>6920</v>
      </c>
      <c r="D2233" s="92" t="s">
        <v>71</v>
      </c>
      <c r="E2233" s="92" t="s">
        <v>84</v>
      </c>
      <c r="F2233" s="92" t="s">
        <v>85</v>
      </c>
      <c r="G2233" s="92" t="s">
        <v>432</v>
      </c>
      <c r="H2233" s="92" t="s">
        <v>250</v>
      </c>
      <c r="I2233" s="93">
        <v>3.9999960000039999E-3</v>
      </c>
    </row>
    <row r="2234" spans="1:9">
      <c r="A2234" s="92" t="s">
        <v>6921</v>
      </c>
      <c r="B2234" s="92" t="s">
        <v>6922</v>
      </c>
      <c r="C2234" s="92" t="s">
        <v>6923</v>
      </c>
      <c r="D2234" s="92" t="s">
        <v>94</v>
      </c>
      <c r="E2234" s="92" t="s">
        <v>317</v>
      </c>
      <c r="F2234" s="92" t="s">
        <v>317</v>
      </c>
      <c r="G2234" s="92" t="s">
        <v>185</v>
      </c>
      <c r="H2234" s="92" t="s">
        <v>148</v>
      </c>
      <c r="I2234" s="93">
        <v>3.9999960000039999E-3</v>
      </c>
    </row>
    <row r="2235" spans="1:9">
      <c r="A2235" s="92" t="s">
        <v>6924</v>
      </c>
      <c r="B2235" s="92" t="s">
        <v>6925</v>
      </c>
      <c r="C2235" s="92" t="s">
        <v>6926</v>
      </c>
      <c r="D2235" s="92" t="s">
        <v>111</v>
      </c>
      <c r="E2235" s="92" t="s">
        <v>111</v>
      </c>
      <c r="F2235" s="92" t="s">
        <v>571</v>
      </c>
      <c r="G2235" s="92" t="s">
        <v>341</v>
      </c>
      <c r="H2235" s="92" t="s">
        <v>181</v>
      </c>
      <c r="I2235" s="93">
        <v>3.9999960000039999E-3</v>
      </c>
    </row>
    <row r="2236" spans="1:9">
      <c r="A2236" s="92" t="s">
        <v>6927</v>
      </c>
      <c r="B2236" s="92" t="s">
        <v>6928</v>
      </c>
      <c r="C2236" s="92" t="s">
        <v>6929</v>
      </c>
      <c r="D2236" s="92" t="s">
        <v>71</v>
      </c>
      <c r="E2236" s="92" t="s">
        <v>84</v>
      </c>
      <c r="F2236" s="92" t="s">
        <v>85</v>
      </c>
      <c r="G2236" s="92" t="s">
        <v>185</v>
      </c>
      <c r="H2236" s="92" t="s">
        <v>148</v>
      </c>
      <c r="I2236" s="93">
        <v>3.9999960000039999E-3</v>
      </c>
    </row>
    <row r="2237" spans="1:9">
      <c r="A2237" s="92" t="s">
        <v>6930</v>
      </c>
      <c r="B2237" s="92" t="s">
        <v>6931</v>
      </c>
      <c r="C2237" s="92" t="s">
        <v>6932</v>
      </c>
      <c r="D2237" s="92" t="s">
        <v>100</v>
      </c>
      <c r="E2237" s="92" t="s">
        <v>100</v>
      </c>
      <c r="F2237" s="92" t="s">
        <v>170</v>
      </c>
      <c r="G2237" s="92" t="s">
        <v>378</v>
      </c>
      <c r="H2237" s="92" t="s">
        <v>205</v>
      </c>
      <c r="I2237" s="93">
        <v>3.9999960000039999E-3</v>
      </c>
    </row>
    <row r="2238" spans="1:9">
      <c r="A2238" s="92" t="s">
        <v>6933</v>
      </c>
      <c r="B2238" s="92" t="s">
        <v>6934</v>
      </c>
      <c r="C2238" s="92" t="s">
        <v>6935</v>
      </c>
      <c r="D2238" s="92" t="s">
        <v>94</v>
      </c>
      <c r="E2238" s="92" t="s">
        <v>615</v>
      </c>
      <c r="F2238" s="92" t="s">
        <v>1031</v>
      </c>
      <c r="G2238" s="92" t="s">
        <v>333</v>
      </c>
      <c r="H2238" s="92" t="s">
        <v>172</v>
      </c>
      <c r="I2238" s="93">
        <v>3.9999960000039999E-3</v>
      </c>
    </row>
    <row r="2239" spans="1:9">
      <c r="A2239" s="92" t="s">
        <v>6936</v>
      </c>
      <c r="B2239" s="92" t="s">
        <v>6937</v>
      </c>
      <c r="C2239" s="92" t="s">
        <v>6938</v>
      </c>
      <c r="D2239" s="92" t="s">
        <v>105</v>
      </c>
      <c r="E2239" s="92" t="s">
        <v>302</v>
      </c>
      <c r="F2239" s="92" t="s">
        <v>302</v>
      </c>
      <c r="G2239" s="92" t="s">
        <v>382</v>
      </c>
      <c r="H2239" s="92" t="s">
        <v>210</v>
      </c>
      <c r="I2239" s="93">
        <v>3.9999960000039999E-3</v>
      </c>
    </row>
    <row r="2240" spans="1:9">
      <c r="A2240" s="92" t="s">
        <v>6939</v>
      </c>
      <c r="B2240" s="92" t="s">
        <v>6940</v>
      </c>
      <c r="C2240" s="92" t="s">
        <v>6941</v>
      </c>
      <c r="D2240" s="92" t="s">
        <v>111</v>
      </c>
      <c r="E2240" s="92" t="s">
        <v>111</v>
      </c>
      <c r="F2240" s="92" t="s">
        <v>671</v>
      </c>
      <c r="G2240" s="92" t="s">
        <v>345</v>
      </c>
      <c r="H2240" s="92" t="s">
        <v>143</v>
      </c>
      <c r="I2240" s="93">
        <v>3.8999961000038995E-3</v>
      </c>
    </row>
    <row r="2241" spans="1:9">
      <c r="A2241" s="92" t="s">
        <v>6942</v>
      </c>
      <c r="B2241" s="92" t="s">
        <v>6943</v>
      </c>
      <c r="C2241" s="92" t="s">
        <v>6944</v>
      </c>
      <c r="D2241" s="92" t="s">
        <v>76</v>
      </c>
      <c r="E2241" s="92" t="s">
        <v>92</v>
      </c>
      <c r="F2241" s="92" t="s">
        <v>93</v>
      </c>
      <c r="G2241" s="92" t="s">
        <v>468</v>
      </c>
      <c r="H2241" s="92" t="s">
        <v>270</v>
      </c>
      <c r="I2241" s="93">
        <v>3.8999961000038995E-3</v>
      </c>
    </row>
    <row r="2242" spans="1:9">
      <c r="A2242" s="92" t="s">
        <v>6945</v>
      </c>
      <c r="B2242" s="92" t="s">
        <v>6946</v>
      </c>
      <c r="C2242" s="92" t="s">
        <v>6947</v>
      </c>
      <c r="D2242" s="92" t="s">
        <v>94</v>
      </c>
      <c r="E2242" s="92" t="s">
        <v>118</v>
      </c>
      <c r="F2242" s="92" t="s">
        <v>119</v>
      </c>
      <c r="G2242" s="92" t="s">
        <v>468</v>
      </c>
      <c r="H2242" s="92" t="s">
        <v>270</v>
      </c>
      <c r="I2242" s="93">
        <v>3.8999961000038995E-3</v>
      </c>
    </row>
    <row r="2243" spans="1:9">
      <c r="A2243" s="92" t="s">
        <v>6948</v>
      </c>
      <c r="B2243" s="92" t="s">
        <v>6949</v>
      </c>
      <c r="C2243" s="92" t="s">
        <v>6950</v>
      </c>
      <c r="D2243" s="92" t="s">
        <v>111</v>
      </c>
      <c r="E2243" s="92" t="s">
        <v>111</v>
      </c>
      <c r="F2243" s="92" t="s">
        <v>1853</v>
      </c>
      <c r="G2243" s="92" t="s">
        <v>333</v>
      </c>
      <c r="H2243" s="92" t="s">
        <v>172</v>
      </c>
      <c r="I2243" s="93">
        <v>3.8999961000038995E-3</v>
      </c>
    </row>
    <row r="2244" spans="1:9">
      <c r="A2244" s="92" t="s">
        <v>6951</v>
      </c>
      <c r="B2244" s="92" t="s">
        <v>6952</v>
      </c>
      <c r="C2244" s="92" t="s">
        <v>6953</v>
      </c>
      <c r="D2244" s="92" t="s">
        <v>94</v>
      </c>
      <c r="E2244" s="92" t="s">
        <v>615</v>
      </c>
      <c r="F2244" s="92" t="s">
        <v>1031</v>
      </c>
      <c r="G2244" s="92" t="s">
        <v>463</v>
      </c>
      <c r="H2244" s="92" t="s">
        <v>266</v>
      </c>
      <c r="I2244" s="93">
        <v>3.8999961000038995E-3</v>
      </c>
    </row>
    <row r="2245" spans="1:9">
      <c r="A2245" s="92" t="s">
        <v>6954</v>
      </c>
      <c r="B2245" s="92" t="s">
        <v>6955</v>
      </c>
      <c r="C2245" s="92" t="s">
        <v>6956</v>
      </c>
      <c r="D2245" s="92" t="s">
        <v>76</v>
      </c>
      <c r="E2245" s="92" t="s">
        <v>441</v>
      </c>
      <c r="F2245" s="92" t="s">
        <v>3917</v>
      </c>
      <c r="G2245" s="92" t="s">
        <v>329</v>
      </c>
      <c r="H2245" s="92" t="s">
        <v>166</v>
      </c>
      <c r="I2245" s="93">
        <v>3.8999961000038995E-3</v>
      </c>
    </row>
    <row r="2246" spans="1:9">
      <c r="A2246" s="92" t="s">
        <v>6957</v>
      </c>
      <c r="B2246" s="92" t="s">
        <v>6958</v>
      </c>
      <c r="C2246" s="92" t="s">
        <v>6959</v>
      </c>
      <c r="D2246" s="92" t="s">
        <v>76</v>
      </c>
      <c r="E2246" s="92" t="s">
        <v>92</v>
      </c>
      <c r="F2246" s="92" t="s">
        <v>538</v>
      </c>
      <c r="G2246" s="92" t="s">
        <v>200</v>
      </c>
      <c r="H2246" s="92" t="s">
        <v>153</v>
      </c>
      <c r="I2246" s="93">
        <v>3.8999961000038995E-3</v>
      </c>
    </row>
    <row r="2247" spans="1:9">
      <c r="A2247" s="92" t="s">
        <v>6960</v>
      </c>
      <c r="B2247" s="92" t="s">
        <v>6961</v>
      </c>
      <c r="C2247" s="92" t="s">
        <v>6962</v>
      </c>
      <c r="D2247" s="92" t="s">
        <v>88</v>
      </c>
      <c r="E2247" s="92" t="s">
        <v>109</v>
      </c>
      <c r="F2247" s="92" t="s">
        <v>110</v>
      </c>
      <c r="G2247" s="92" t="s">
        <v>382</v>
      </c>
      <c r="H2247" s="92" t="s">
        <v>210</v>
      </c>
      <c r="I2247" s="93">
        <v>3.8999961000038995E-3</v>
      </c>
    </row>
    <row r="2248" spans="1:9">
      <c r="A2248" s="92" t="s">
        <v>6963</v>
      </c>
      <c r="B2248" s="92" t="s">
        <v>6964</v>
      </c>
      <c r="C2248" s="92" t="s">
        <v>6965</v>
      </c>
      <c r="D2248" s="92" t="s">
        <v>76</v>
      </c>
      <c r="E2248" s="92" t="s">
        <v>92</v>
      </c>
      <c r="F2248" s="92" t="s">
        <v>93</v>
      </c>
      <c r="G2248" s="92" t="s">
        <v>382</v>
      </c>
      <c r="H2248" s="92" t="s">
        <v>210</v>
      </c>
      <c r="I2248" s="93">
        <v>3.8999961000038995E-3</v>
      </c>
    </row>
    <row r="2249" spans="1:9">
      <c r="A2249" s="92" t="s">
        <v>6966</v>
      </c>
      <c r="B2249" s="92" t="s">
        <v>6967</v>
      </c>
      <c r="C2249" s="92" t="s">
        <v>6968</v>
      </c>
      <c r="D2249" s="92" t="s">
        <v>76</v>
      </c>
      <c r="E2249" s="92" t="s">
        <v>92</v>
      </c>
      <c r="F2249" s="92" t="s">
        <v>1203</v>
      </c>
      <c r="G2249" s="92" t="s">
        <v>329</v>
      </c>
      <c r="H2249" s="92" t="s">
        <v>166</v>
      </c>
      <c r="I2249" s="93">
        <v>3.8999961000038995E-3</v>
      </c>
    </row>
    <row r="2250" spans="1:9">
      <c r="A2250" s="92" t="s">
        <v>6969</v>
      </c>
      <c r="B2250" s="92" t="s">
        <v>6970</v>
      </c>
      <c r="C2250" s="92" t="s">
        <v>6971</v>
      </c>
      <c r="D2250" s="92" t="s">
        <v>105</v>
      </c>
      <c r="E2250" s="92" t="s">
        <v>297</v>
      </c>
      <c r="F2250" s="92" t="s">
        <v>298</v>
      </c>
      <c r="G2250" s="92" t="s">
        <v>333</v>
      </c>
      <c r="H2250" s="92" t="s">
        <v>172</v>
      </c>
      <c r="I2250" s="93">
        <v>3.8999961000038995E-3</v>
      </c>
    </row>
    <row r="2251" spans="1:9">
      <c r="A2251" s="92" t="s">
        <v>6972</v>
      </c>
      <c r="B2251" s="92" t="s">
        <v>6973</v>
      </c>
      <c r="C2251" s="92" t="s">
        <v>6974</v>
      </c>
      <c r="D2251" s="92" t="s">
        <v>105</v>
      </c>
      <c r="E2251" s="92" t="s">
        <v>232</v>
      </c>
      <c r="F2251" s="92" t="s">
        <v>233</v>
      </c>
      <c r="G2251" s="92" t="s">
        <v>408</v>
      </c>
      <c r="H2251" s="92" t="s">
        <v>228</v>
      </c>
      <c r="I2251" s="93">
        <v>3.7999962000037995E-3</v>
      </c>
    </row>
    <row r="2252" spans="1:9">
      <c r="A2252" s="92" t="s">
        <v>6975</v>
      </c>
      <c r="B2252" s="92" t="s">
        <v>6976</v>
      </c>
      <c r="C2252" s="92" t="s">
        <v>6977</v>
      </c>
      <c r="D2252" s="92" t="s">
        <v>105</v>
      </c>
      <c r="E2252" s="92" t="s">
        <v>297</v>
      </c>
      <c r="F2252" s="92" t="s">
        <v>298</v>
      </c>
      <c r="G2252" s="92" t="s">
        <v>333</v>
      </c>
      <c r="H2252" s="92" t="s">
        <v>172</v>
      </c>
      <c r="I2252" s="93">
        <v>3.7999962000037995E-3</v>
      </c>
    </row>
    <row r="2253" spans="1:9">
      <c r="A2253" s="92" t="s">
        <v>6978</v>
      </c>
      <c r="B2253" s="92" t="s">
        <v>6979</v>
      </c>
      <c r="C2253" s="92" t="s">
        <v>6980</v>
      </c>
      <c r="D2253" s="92" t="s">
        <v>76</v>
      </c>
      <c r="E2253" s="92" t="s">
        <v>92</v>
      </c>
      <c r="F2253" s="92" t="s">
        <v>93</v>
      </c>
      <c r="G2253" s="92" t="s">
        <v>185</v>
      </c>
      <c r="H2253" s="92" t="s">
        <v>148</v>
      </c>
      <c r="I2253" s="93">
        <v>3.7999962000037995E-3</v>
      </c>
    </row>
    <row r="2254" spans="1:9">
      <c r="A2254" s="92" t="s">
        <v>6981</v>
      </c>
      <c r="B2254" s="92" t="s">
        <v>6982</v>
      </c>
      <c r="C2254" s="92" t="s">
        <v>6983</v>
      </c>
      <c r="D2254" s="92" t="s">
        <v>111</v>
      </c>
      <c r="E2254" s="92" t="s">
        <v>111</v>
      </c>
      <c r="F2254" s="92" t="s">
        <v>2383</v>
      </c>
      <c r="G2254" s="92" t="s">
        <v>333</v>
      </c>
      <c r="H2254" s="92" t="s">
        <v>172</v>
      </c>
      <c r="I2254" s="93">
        <v>3.7999962000037995E-3</v>
      </c>
    </row>
    <row r="2255" spans="1:9">
      <c r="A2255" s="92" t="s">
        <v>6984</v>
      </c>
      <c r="B2255" s="92" t="s">
        <v>6985</v>
      </c>
      <c r="C2255" s="92" t="s">
        <v>6986</v>
      </c>
      <c r="D2255" s="92" t="s">
        <v>100</v>
      </c>
      <c r="E2255" s="92" t="s">
        <v>100</v>
      </c>
      <c r="F2255" s="92" t="s">
        <v>170</v>
      </c>
      <c r="G2255" s="92" t="s">
        <v>185</v>
      </c>
      <c r="H2255" s="92" t="s">
        <v>148</v>
      </c>
      <c r="I2255" s="93">
        <v>3.7999962000037995E-3</v>
      </c>
    </row>
    <row r="2256" spans="1:9">
      <c r="A2256" s="92" t="s">
        <v>6987</v>
      </c>
      <c r="B2256" s="92" t="s">
        <v>6988</v>
      </c>
      <c r="C2256" s="92" t="s">
        <v>6989</v>
      </c>
      <c r="D2256" s="92" t="s">
        <v>76</v>
      </c>
      <c r="E2256" s="92" t="s">
        <v>441</v>
      </c>
      <c r="F2256" s="92" t="s">
        <v>2648</v>
      </c>
      <c r="G2256" s="92" t="s">
        <v>468</v>
      </c>
      <c r="H2256" s="92" t="s">
        <v>270</v>
      </c>
      <c r="I2256" s="93">
        <v>3.7999962000037995E-3</v>
      </c>
    </row>
    <row r="2257" spans="1:9">
      <c r="A2257" s="92" t="s">
        <v>6990</v>
      </c>
      <c r="B2257" s="92" t="s">
        <v>6991</v>
      </c>
      <c r="C2257" s="92" t="s">
        <v>6992</v>
      </c>
      <c r="D2257" s="92" t="s">
        <v>56</v>
      </c>
      <c r="E2257" s="92" t="s">
        <v>57</v>
      </c>
      <c r="F2257" s="92" t="s">
        <v>58</v>
      </c>
      <c r="G2257" s="92" t="s">
        <v>329</v>
      </c>
      <c r="H2257" s="92" t="s">
        <v>166</v>
      </c>
      <c r="I2257" s="93">
        <v>3.7999962000037995E-3</v>
      </c>
    </row>
    <row r="2258" spans="1:9">
      <c r="A2258" s="92" t="s">
        <v>6993</v>
      </c>
      <c r="B2258" s="92" t="s">
        <v>6994</v>
      </c>
      <c r="C2258" s="92" t="s">
        <v>6995</v>
      </c>
      <c r="D2258" s="92" t="s">
        <v>94</v>
      </c>
      <c r="E2258" s="92" t="s">
        <v>133</v>
      </c>
      <c r="F2258" s="92" t="s">
        <v>134</v>
      </c>
      <c r="G2258" s="92" t="s">
        <v>382</v>
      </c>
      <c r="H2258" s="92" t="s">
        <v>210</v>
      </c>
      <c r="I2258" s="93">
        <v>3.7999962000037995E-3</v>
      </c>
    </row>
    <row r="2259" spans="1:9">
      <c r="A2259" s="92" t="s">
        <v>6996</v>
      </c>
      <c r="B2259" s="92" t="s">
        <v>6997</v>
      </c>
      <c r="C2259" s="92" t="s">
        <v>6998</v>
      </c>
      <c r="D2259" s="92" t="s">
        <v>76</v>
      </c>
      <c r="E2259" s="92" t="s">
        <v>92</v>
      </c>
      <c r="F2259" s="92" t="s">
        <v>706</v>
      </c>
      <c r="G2259" s="92" t="s">
        <v>185</v>
      </c>
      <c r="H2259" s="92" t="s">
        <v>148</v>
      </c>
      <c r="I2259" s="93">
        <v>3.7999962000037995E-3</v>
      </c>
    </row>
    <row r="2260" spans="1:9">
      <c r="A2260" s="92" t="s">
        <v>6999</v>
      </c>
      <c r="B2260" s="92" t="s">
        <v>7000</v>
      </c>
      <c r="C2260" s="92" t="s">
        <v>7001</v>
      </c>
      <c r="D2260" s="92" t="s">
        <v>71</v>
      </c>
      <c r="E2260" s="92" t="s">
        <v>209</v>
      </c>
      <c r="F2260" s="92" t="s">
        <v>209</v>
      </c>
      <c r="G2260" s="92" t="s">
        <v>333</v>
      </c>
      <c r="H2260" s="92" t="s">
        <v>172</v>
      </c>
      <c r="I2260" s="93">
        <v>3.7999962000037995E-3</v>
      </c>
    </row>
    <row r="2261" spans="1:9">
      <c r="A2261" s="92" t="s">
        <v>7002</v>
      </c>
      <c r="B2261" s="92" t="s">
        <v>7003</v>
      </c>
      <c r="C2261" s="92" t="s">
        <v>7004</v>
      </c>
      <c r="D2261" s="92" t="s">
        <v>76</v>
      </c>
      <c r="E2261" s="92" t="s">
        <v>441</v>
      </c>
      <c r="F2261" s="92" t="s">
        <v>2648</v>
      </c>
      <c r="G2261" s="92" t="s">
        <v>333</v>
      </c>
      <c r="H2261" s="92" t="s">
        <v>172</v>
      </c>
      <c r="I2261" s="93">
        <v>3.7999962000037995E-3</v>
      </c>
    </row>
    <row r="2262" spans="1:9">
      <c r="A2262" s="92" t="s">
        <v>7005</v>
      </c>
      <c r="B2262" s="92" t="s">
        <v>7006</v>
      </c>
      <c r="C2262" s="92" t="s">
        <v>7007</v>
      </c>
      <c r="D2262" s="92" t="s">
        <v>111</v>
      </c>
      <c r="E2262" s="92" t="s">
        <v>111</v>
      </c>
      <c r="F2262" s="92" t="s">
        <v>571</v>
      </c>
      <c r="G2262" s="92" t="s">
        <v>341</v>
      </c>
      <c r="H2262" s="92" t="s">
        <v>181</v>
      </c>
      <c r="I2262" s="93">
        <v>3.6999963000036995E-3</v>
      </c>
    </row>
    <row r="2263" spans="1:9">
      <c r="A2263" s="92" t="s">
        <v>7008</v>
      </c>
      <c r="B2263" s="92" t="s">
        <v>7009</v>
      </c>
      <c r="C2263" s="92" t="s">
        <v>7010</v>
      </c>
      <c r="D2263" s="92" t="s">
        <v>71</v>
      </c>
      <c r="E2263" s="92" t="s">
        <v>84</v>
      </c>
      <c r="F2263" s="92" t="s">
        <v>147</v>
      </c>
      <c r="G2263" s="92" t="s">
        <v>200</v>
      </c>
      <c r="H2263" s="92" t="s">
        <v>153</v>
      </c>
      <c r="I2263" s="93">
        <v>3.6999963000036995E-3</v>
      </c>
    </row>
    <row r="2264" spans="1:9">
      <c r="A2264" s="92" t="s">
        <v>7011</v>
      </c>
      <c r="B2264" s="92" t="s">
        <v>7012</v>
      </c>
      <c r="C2264" s="92" t="s">
        <v>7013</v>
      </c>
      <c r="D2264" s="92" t="s">
        <v>76</v>
      </c>
      <c r="E2264" s="92" t="s">
        <v>92</v>
      </c>
      <c r="F2264" s="92" t="s">
        <v>1009</v>
      </c>
      <c r="G2264" s="92" t="s">
        <v>200</v>
      </c>
      <c r="H2264" s="92" t="s">
        <v>153</v>
      </c>
      <c r="I2264" s="93">
        <v>3.6999963000036995E-3</v>
      </c>
    </row>
    <row r="2265" spans="1:9">
      <c r="A2265" s="92" t="s">
        <v>7014</v>
      </c>
      <c r="B2265" s="92" t="s">
        <v>7015</v>
      </c>
      <c r="C2265" s="92" t="s">
        <v>7016</v>
      </c>
      <c r="D2265" s="92" t="s">
        <v>100</v>
      </c>
      <c r="E2265" s="92" t="s">
        <v>100</v>
      </c>
      <c r="F2265" s="92" t="s">
        <v>170</v>
      </c>
      <c r="G2265" s="92" t="s">
        <v>200</v>
      </c>
      <c r="H2265" s="92" t="s">
        <v>153</v>
      </c>
      <c r="I2265" s="93">
        <v>3.6999963000036995E-3</v>
      </c>
    </row>
    <row r="2266" spans="1:9">
      <c r="A2266" s="92" t="s">
        <v>7017</v>
      </c>
      <c r="B2266" s="92" t="s">
        <v>7018</v>
      </c>
      <c r="C2266" s="92" t="s">
        <v>7019</v>
      </c>
      <c r="D2266" s="92" t="s">
        <v>105</v>
      </c>
      <c r="E2266" s="92" t="s">
        <v>557</v>
      </c>
      <c r="F2266" s="92" t="s">
        <v>1082</v>
      </c>
      <c r="G2266" s="92" t="s">
        <v>341</v>
      </c>
      <c r="H2266" s="92" t="s">
        <v>181</v>
      </c>
      <c r="I2266" s="93">
        <v>3.6999963000036995E-3</v>
      </c>
    </row>
    <row r="2267" spans="1:9">
      <c r="A2267" s="92" t="s">
        <v>7020</v>
      </c>
      <c r="B2267" s="92" t="s">
        <v>7021</v>
      </c>
      <c r="C2267" s="92" t="s">
        <v>7022</v>
      </c>
      <c r="D2267" s="92" t="s">
        <v>76</v>
      </c>
      <c r="E2267" s="92" t="s">
        <v>441</v>
      </c>
      <c r="F2267" s="92" t="s">
        <v>3917</v>
      </c>
      <c r="G2267" s="92" t="s">
        <v>398</v>
      </c>
      <c r="H2267" s="92" t="s">
        <v>143</v>
      </c>
      <c r="I2267" s="93">
        <v>3.6999963000036995E-3</v>
      </c>
    </row>
    <row r="2268" spans="1:9">
      <c r="A2268" s="92" t="s">
        <v>7023</v>
      </c>
      <c r="B2268" s="92" t="s">
        <v>7024</v>
      </c>
      <c r="C2268" s="92" t="s">
        <v>7025</v>
      </c>
      <c r="D2268" s="92" t="s">
        <v>105</v>
      </c>
      <c r="E2268" s="92" t="s">
        <v>302</v>
      </c>
      <c r="F2268" s="92" t="s">
        <v>302</v>
      </c>
      <c r="G2268" s="92" t="s">
        <v>390</v>
      </c>
      <c r="H2268" s="92" t="s">
        <v>143</v>
      </c>
      <c r="I2268" s="93">
        <v>3.6999963000036995E-3</v>
      </c>
    </row>
    <row r="2269" spans="1:9">
      <c r="A2269" s="92" t="s">
        <v>7026</v>
      </c>
      <c r="B2269" s="92" t="s">
        <v>7027</v>
      </c>
      <c r="C2269" s="92" t="s">
        <v>7028</v>
      </c>
      <c r="D2269" s="92" t="s">
        <v>76</v>
      </c>
      <c r="E2269" s="92" t="s">
        <v>441</v>
      </c>
      <c r="F2269" s="92" t="s">
        <v>2648</v>
      </c>
      <c r="G2269" s="92" t="s">
        <v>171</v>
      </c>
      <c r="H2269" s="92" t="s">
        <v>138</v>
      </c>
      <c r="I2269" s="93">
        <v>3.6999963000036995E-3</v>
      </c>
    </row>
    <row r="2270" spans="1:9">
      <c r="A2270" s="92" t="s">
        <v>7029</v>
      </c>
      <c r="B2270" s="92" t="s">
        <v>7030</v>
      </c>
      <c r="C2270" s="92" t="s">
        <v>7031</v>
      </c>
      <c r="D2270" s="92" t="s">
        <v>105</v>
      </c>
      <c r="E2270" s="92" t="s">
        <v>557</v>
      </c>
      <c r="F2270" s="92" t="s">
        <v>1082</v>
      </c>
      <c r="G2270" s="92" t="s">
        <v>333</v>
      </c>
      <c r="H2270" s="92" t="s">
        <v>172</v>
      </c>
      <c r="I2270" s="93">
        <v>3.5999964000035995E-3</v>
      </c>
    </row>
    <row r="2271" spans="1:9">
      <c r="A2271" s="92" t="s">
        <v>7032</v>
      </c>
      <c r="B2271" s="92" t="s">
        <v>7033</v>
      </c>
      <c r="C2271" s="92" t="s">
        <v>7034</v>
      </c>
      <c r="D2271" s="92" t="s">
        <v>100</v>
      </c>
      <c r="E2271" s="92" t="s">
        <v>100</v>
      </c>
      <c r="F2271" s="92" t="s">
        <v>1417</v>
      </c>
      <c r="G2271" s="92" t="s">
        <v>408</v>
      </c>
      <c r="H2271" s="92" t="s">
        <v>228</v>
      </c>
      <c r="I2271" s="93">
        <v>3.5999964000035995E-3</v>
      </c>
    </row>
    <row r="2272" spans="1:9">
      <c r="A2272" s="92" t="s">
        <v>7035</v>
      </c>
      <c r="B2272" s="92" t="s">
        <v>7036</v>
      </c>
      <c r="C2272" s="92" t="s">
        <v>7037</v>
      </c>
      <c r="D2272" s="92" t="s">
        <v>105</v>
      </c>
      <c r="E2272" s="92" t="s">
        <v>297</v>
      </c>
      <c r="F2272" s="92" t="s">
        <v>675</v>
      </c>
      <c r="G2272" s="92" t="s">
        <v>408</v>
      </c>
      <c r="H2272" s="92" t="s">
        <v>228</v>
      </c>
      <c r="I2272" s="93">
        <v>3.5999964000035995E-3</v>
      </c>
    </row>
    <row r="2273" spans="1:9">
      <c r="A2273" s="92" t="s">
        <v>7038</v>
      </c>
      <c r="B2273" s="92" t="s">
        <v>7039</v>
      </c>
      <c r="C2273" s="92" t="s">
        <v>7040</v>
      </c>
      <c r="D2273" s="92" t="s">
        <v>56</v>
      </c>
      <c r="E2273" s="92" t="s">
        <v>152</v>
      </c>
      <c r="F2273" s="92" t="s">
        <v>152</v>
      </c>
      <c r="G2273" s="92" t="s">
        <v>333</v>
      </c>
      <c r="H2273" s="92" t="s">
        <v>172</v>
      </c>
      <c r="I2273" s="93">
        <v>3.5999964000035995E-3</v>
      </c>
    </row>
    <row r="2274" spans="1:9">
      <c r="A2274" s="92" t="s">
        <v>7041</v>
      </c>
      <c r="B2274" s="92" t="s">
        <v>7042</v>
      </c>
      <c r="C2274" s="92" t="s">
        <v>7043</v>
      </c>
      <c r="D2274" s="92" t="s">
        <v>105</v>
      </c>
      <c r="E2274" s="92" t="s">
        <v>557</v>
      </c>
      <c r="F2274" s="92" t="s">
        <v>1082</v>
      </c>
      <c r="G2274" s="92" t="s">
        <v>333</v>
      </c>
      <c r="H2274" s="92" t="s">
        <v>172</v>
      </c>
      <c r="I2274" s="93">
        <v>3.5999964000035995E-3</v>
      </c>
    </row>
    <row r="2275" spans="1:9">
      <c r="A2275" s="92" t="s">
        <v>7044</v>
      </c>
      <c r="B2275" s="92" t="s">
        <v>7045</v>
      </c>
      <c r="C2275" s="92" t="s">
        <v>7046</v>
      </c>
      <c r="D2275" s="92" t="s">
        <v>71</v>
      </c>
      <c r="E2275" s="92" t="s">
        <v>84</v>
      </c>
      <c r="F2275" s="92" t="s">
        <v>85</v>
      </c>
      <c r="G2275" s="92" t="s">
        <v>468</v>
      </c>
      <c r="H2275" s="92" t="s">
        <v>270</v>
      </c>
      <c r="I2275" s="93">
        <v>3.5999964000035995E-3</v>
      </c>
    </row>
    <row r="2276" spans="1:9">
      <c r="A2276" s="92" t="s">
        <v>7047</v>
      </c>
      <c r="B2276" s="92" t="s">
        <v>7048</v>
      </c>
      <c r="C2276" s="92" t="s">
        <v>7049</v>
      </c>
      <c r="D2276" s="92" t="s">
        <v>94</v>
      </c>
      <c r="E2276" s="92" t="s">
        <v>615</v>
      </c>
      <c r="F2276" s="92" t="s">
        <v>1031</v>
      </c>
      <c r="G2276" s="92" t="s">
        <v>333</v>
      </c>
      <c r="H2276" s="92" t="s">
        <v>172</v>
      </c>
      <c r="I2276" s="93">
        <v>3.5999964000035995E-3</v>
      </c>
    </row>
    <row r="2277" spans="1:9">
      <c r="A2277" s="92" t="s">
        <v>7050</v>
      </c>
      <c r="B2277" s="92" t="s">
        <v>7051</v>
      </c>
      <c r="C2277" s="92" t="s">
        <v>7052</v>
      </c>
      <c r="D2277" s="92" t="s">
        <v>94</v>
      </c>
      <c r="E2277" s="92" t="s">
        <v>118</v>
      </c>
      <c r="F2277" s="92" t="s">
        <v>119</v>
      </c>
      <c r="G2277" s="92" t="s">
        <v>345</v>
      </c>
      <c r="H2277" s="92" t="s">
        <v>143</v>
      </c>
      <c r="I2277" s="93">
        <v>3.4999965000034996E-3</v>
      </c>
    </row>
    <row r="2278" spans="1:9">
      <c r="A2278" s="92" t="s">
        <v>7053</v>
      </c>
      <c r="B2278" s="92" t="s">
        <v>7054</v>
      </c>
      <c r="C2278" s="92" t="s">
        <v>7055</v>
      </c>
      <c r="D2278" s="92" t="s">
        <v>76</v>
      </c>
      <c r="E2278" s="92" t="s">
        <v>92</v>
      </c>
      <c r="F2278" s="92" t="s">
        <v>1009</v>
      </c>
      <c r="G2278" s="92" t="s">
        <v>185</v>
      </c>
      <c r="H2278" s="92" t="s">
        <v>148</v>
      </c>
      <c r="I2278" s="93">
        <v>3.4999965000034996E-3</v>
      </c>
    </row>
    <row r="2279" spans="1:9">
      <c r="A2279" s="92" t="s">
        <v>7056</v>
      </c>
      <c r="B2279" s="92" t="s">
        <v>7057</v>
      </c>
      <c r="C2279" s="92" t="s">
        <v>7058</v>
      </c>
      <c r="D2279" s="92" t="s">
        <v>94</v>
      </c>
      <c r="E2279" s="92" t="s">
        <v>133</v>
      </c>
      <c r="F2279" s="92" t="s">
        <v>134</v>
      </c>
      <c r="G2279" s="92" t="s">
        <v>333</v>
      </c>
      <c r="H2279" s="92" t="s">
        <v>172</v>
      </c>
      <c r="I2279" s="93">
        <v>3.4999965000034996E-3</v>
      </c>
    </row>
    <row r="2280" spans="1:9">
      <c r="A2280" s="92" t="s">
        <v>7059</v>
      </c>
      <c r="B2280" s="92" t="s">
        <v>7060</v>
      </c>
      <c r="C2280" s="92" t="s">
        <v>7061</v>
      </c>
      <c r="D2280" s="92" t="s">
        <v>100</v>
      </c>
      <c r="E2280" s="92" t="s">
        <v>100</v>
      </c>
      <c r="F2280" s="92" t="s">
        <v>170</v>
      </c>
      <c r="G2280" s="92" t="s">
        <v>333</v>
      </c>
      <c r="H2280" s="92" t="s">
        <v>172</v>
      </c>
      <c r="I2280" s="93">
        <v>3.4999965000034996E-3</v>
      </c>
    </row>
    <row r="2281" spans="1:9">
      <c r="A2281" s="92" t="s">
        <v>7062</v>
      </c>
      <c r="B2281" s="92" t="s">
        <v>7063</v>
      </c>
      <c r="C2281" s="92" t="s">
        <v>7064</v>
      </c>
      <c r="D2281" s="92" t="s">
        <v>94</v>
      </c>
      <c r="E2281" s="92" t="s">
        <v>118</v>
      </c>
      <c r="F2281" s="92" t="s">
        <v>119</v>
      </c>
      <c r="G2281" s="92" t="s">
        <v>362</v>
      </c>
      <c r="H2281" s="92" t="s">
        <v>190</v>
      </c>
      <c r="I2281" s="93">
        <v>3.4999965000034996E-3</v>
      </c>
    </row>
    <row r="2282" spans="1:9">
      <c r="A2282" s="92" t="s">
        <v>7065</v>
      </c>
      <c r="B2282" s="92" t="s">
        <v>7066</v>
      </c>
      <c r="C2282" s="92" t="s">
        <v>7067</v>
      </c>
      <c r="D2282" s="92" t="s">
        <v>80</v>
      </c>
      <c r="E2282" s="92" t="s">
        <v>80</v>
      </c>
      <c r="F2282" s="92" t="s">
        <v>104</v>
      </c>
      <c r="G2282" s="92" t="s">
        <v>185</v>
      </c>
      <c r="H2282" s="92" t="s">
        <v>148</v>
      </c>
      <c r="I2282" s="93">
        <v>3.4999965000034996E-3</v>
      </c>
    </row>
    <row r="2283" spans="1:9">
      <c r="A2283" s="92" t="s">
        <v>7068</v>
      </c>
      <c r="B2283" s="92" t="s">
        <v>7069</v>
      </c>
      <c r="C2283" s="92" t="s">
        <v>7070</v>
      </c>
      <c r="D2283" s="92" t="s">
        <v>56</v>
      </c>
      <c r="E2283" s="92" t="s">
        <v>152</v>
      </c>
      <c r="F2283" s="92" t="s">
        <v>152</v>
      </c>
      <c r="G2283" s="92" t="s">
        <v>329</v>
      </c>
      <c r="H2283" s="92" t="s">
        <v>166</v>
      </c>
      <c r="I2283" s="93">
        <v>3.4999965000034996E-3</v>
      </c>
    </row>
    <row r="2284" spans="1:9">
      <c r="A2284" s="92" t="s">
        <v>7071</v>
      </c>
      <c r="B2284" s="92" t="s">
        <v>7072</v>
      </c>
      <c r="C2284" s="92" t="s">
        <v>7073</v>
      </c>
      <c r="D2284" s="92" t="s">
        <v>80</v>
      </c>
      <c r="E2284" s="92" t="s">
        <v>80</v>
      </c>
      <c r="F2284" s="92" t="s">
        <v>157</v>
      </c>
      <c r="G2284" s="92" t="s">
        <v>382</v>
      </c>
      <c r="H2284" s="92" t="s">
        <v>210</v>
      </c>
      <c r="I2284" s="93">
        <v>3.4999965000034996E-3</v>
      </c>
    </row>
    <row r="2285" spans="1:9">
      <c r="A2285" s="92" t="s">
        <v>7074</v>
      </c>
      <c r="B2285" s="92" t="s">
        <v>7075</v>
      </c>
      <c r="C2285" s="92" t="s">
        <v>7076</v>
      </c>
      <c r="D2285" s="92" t="s">
        <v>100</v>
      </c>
      <c r="E2285" s="92" t="s">
        <v>100</v>
      </c>
      <c r="F2285" s="92" t="s">
        <v>287</v>
      </c>
      <c r="G2285" s="92" t="s">
        <v>432</v>
      </c>
      <c r="H2285" s="92" t="s">
        <v>250</v>
      </c>
      <c r="I2285" s="93">
        <v>3.4999965000034996E-3</v>
      </c>
    </row>
    <row r="2286" spans="1:9">
      <c r="A2286" s="92" t="s">
        <v>7077</v>
      </c>
      <c r="B2286" s="92" t="s">
        <v>7078</v>
      </c>
      <c r="C2286" s="92" t="s">
        <v>7079</v>
      </c>
      <c r="D2286" s="92" t="s">
        <v>105</v>
      </c>
      <c r="E2286" s="92" t="s">
        <v>557</v>
      </c>
      <c r="F2286" s="92" t="s">
        <v>558</v>
      </c>
      <c r="G2286" s="92" t="s">
        <v>382</v>
      </c>
      <c r="H2286" s="92" t="s">
        <v>210</v>
      </c>
      <c r="I2286" s="93">
        <v>3.4999965000034996E-3</v>
      </c>
    </row>
    <row r="2287" spans="1:9">
      <c r="A2287" s="92" t="s">
        <v>7080</v>
      </c>
      <c r="B2287" s="92" t="s">
        <v>7081</v>
      </c>
      <c r="C2287" s="92" t="s">
        <v>7082</v>
      </c>
      <c r="D2287" s="92" t="s">
        <v>94</v>
      </c>
      <c r="E2287" s="92" t="s">
        <v>615</v>
      </c>
      <c r="F2287" s="92" t="s">
        <v>1031</v>
      </c>
      <c r="G2287" s="92" t="s">
        <v>408</v>
      </c>
      <c r="H2287" s="92" t="s">
        <v>228</v>
      </c>
      <c r="I2287" s="93">
        <v>3.4999965000034996E-3</v>
      </c>
    </row>
    <row r="2288" spans="1:9">
      <c r="A2288" s="92" t="s">
        <v>7083</v>
      </c>
      <c r="B2288" s="92" t="s">
        <v>7084</v>
      </c>
      <c r="C2288" s="92" t="s">
        <v>7085</v>
      </c>
      <c r="D2288" s="92" t="s">
        <v>71</v>
      </c>
      <c r="E2288" s="92" t="s">
        <v>84</v>
      </c>
      <c r="F2288" s="92" t="s">
        <v>147</v>
      </c>
      <c r="G2288" s="92" t="s">
        <v>382</v>
      </c>
      <c r="H2288" s="92" t="s">
        <v>210</v>
      </c>
      <c r="I2288" s="93">
        <v>3.4999965000034996E-3</v>
      </c>
    </row>
    <row r="2289" spans="1:9">
      <c r="A2289" s="92" t="s">
        <v>7086</v>
      </c>
      <c r="B2289" s="92" t="s">
        <v>7087</v>
      </c>
      <c r="C2289" s="92" t="s">
        <v>7088</v>
      </c>
      <c r="D2289" s="92" t="s">
        <v>100</v>
      </c>
      <c r="E2289" s="92" t="s">
        <v>100</v>
      </c>
      <c r="F2289" s="92" t="s">
        <v>170</v>
      </c>
      <c r="G2289" s="92" t="s">
        <v>394</v>
      </c>
      <c r="H2289" s="92" t="s">
        <v>219</v>
      </c>
      <c r="I2289" s="93">
        <v>3.4999965000034996E-3</v>
      </c>
    </row>
    <row r="2290" spans="1:9">
      <c r="A2290" s="92" t="s">
        <v>7089</v>
      </c>
      <c r="B2290" s="92" t="s">
        <v>7090</v>
      </c>
      <c r="C2290" s="92" t="s">
        <v>7091</v>
      </c>
      <c r="D2290" s="92" t="s">
        <v>100</v>
      </c>
      <c r="E2290" s="92" t="s">
        <v>100</v>
      </c>
      <c r="F2290" s="92" t="s">
        <v>287</v>
      </c>
      <c r="G2290" s="92" t="s">
        <v>333</v>
      </c>
      <c r="H2290" s="92" t="s">
        <v>172</v>
      </c>
      <c r="I2290" s="93">
        <v>3.4999965000034996E-3</v>
      </c>
    </row>
    <row r="2291" spans="1:9">
      <c r="A2291" s="92" t="s">
        <v>7092</v>
      </c>
      <c r="B2291" s="92" t="s">
        <v>7093</v>
      </c>
      <c r="C2291" s="92" t="s">
        <v>7094</v>
      </c>
      <c r="D2291" s="92" t="s">
        <v>105</v>
      </c>
      <c r="E2291" s="92" t="s">
        <v>557</v>
      </c>
      <c r="F2291" s="92" t="s">
        <v>558</v>
      </c>
      <c r="G2291" s="92" t="s">
        <v>333</v>
      </c>
      <c r="H2291" s="92" t="s">
        <v>172</v>
      </c>
      <c r="I2291" s="93">
        <v>3.3999966000033991E-3</v>
      </c>
    </row>
    <row r="2292" spans="1:9">
      <c r="A2292" s="92" t="s">
        <v>7095</v>
      </c>
      <c r="B2292" s="92" t="s">
        <v>7096</v>
      </c>
      <c r="C2292" s="92" t="s">
        <v>7097</v>
      </c>
      <c r="D2292" s="92" t="s">
        <v>71</v>
      </c>
      <c r="E2292" s="92" t="s">
        <v>84</v>
      </c>
      <c r="F2292" s="92" t="s">
        <v>85</v>
      </c>
      <c r="G2292" s="92" t="s">
        <v>394</v>
      </c>
      <c r="H2292" s="92" t="s">
        <v>219</v>
      </c>
      <c r="I2292" s="93">
        <v>3.3999966000033991E-3</v>
      </c>
    </row>
    <row r="2293" spans="1:9">
      <c r="A2293" s="92" t="s">
        <v>7098</v>
      </c>
      <c r="B2293" s="92" t="s">
        <v>7099</v>
      </c>
      <c r="C2293" s="92" t="s">
        <v>7100</v>
      </c>
      <c r="D2293" s="92" t="s">
        <v>105</v>
      </c>
      <c r="E2293" s="92" t="s">
        <v>557</v>
      </c>
      <c r="F2293" s="92" t="s">
        <v>1082</v>
      </c>
      <c r="G2293" s="92" t="s">
        <v>341</v>
      </c>
      <c r="H2293" s="92" t="s">
        <v>181</v>
      </c>
      <c r="I2293" s="93">
        <v>3.3999966000033991E-3</v>
      </c>
    </row>
    <row r="2294" spans="1:9">
      <c r="A2294" s="92" t="s">
        <v>7101</v>
      </c>
      <c r="B2294" s="92" t="s">
        <v>7102</v>
      </c>
      <c r="C2294" s="92" t="s">
        <v>7103</v>
      </c>
      <c r="D2294" s="92" t="s">
        <v>76</v>
      </c>
      <c r="E2294" s="92" t="s">
        <v>441</v>
      </c>
      <c r="F2294" s="92" t="s">
        <v>2065</v>
      </c>
      <c r="G2294" s="92" t="s">
        <v>333</v>
      </c>
      <c r="H2294" s="92" t="s">
        <v>172</v>
      </c>
      <c r="I2294" s="93">
        <v>3.3999966000033991E-3</v>
      </c>
    </row>
    <row r="2295" spans="1:9">
      <c r="A2295" s="92" t="s">
        <v>7104</v>
      </c>
      <c r="B2295" s="92" t="s">
        <v>7105</v>
      </c>
      <c r="C2295" s="92" t="s">
        <v>7106</v>
      </c>
      <c r="D2295" s="92" t="s">
        <v>76</v>
      </c>
      <c r="E2295" s="92" t="s">
        <v>92</v>
      </c>
      <c r="F2295" s="92" t="s">
        <v>306</v>
      </c>
      <c r="G2295" s="92" t="s">
        <v>386</v>
      </c>
      <c r="H2295" s="92" t="s">
        <v>215</v>
      </c>
      <c r="I2295" s="93">
        <v>3.3999966000033991E-3</v>
      </c>
    </row>
    <row r="2296" spans="1:9">
      <c r="A2296" s="92" t="s">
        <v>7107</v>
      </c>
      <c r="B2296" s="92" t="s">
        <v>7108</v>
      </c>
      <c r="C2296" s="92" t="s">
        <v>7109</v>
      </c>
      <c r="D2296" s="92" t="s">
        <v>105</v>
      </c>
      <c r="E2296" s="92" t="s">
        <v>302</v>
      </c>
      <c r="F2296" s="92" t="s">
        <v>302</v>
      </c>
      <c r="G2296" s="92" t="s">
        <v>432</v>
      </c>
      <c r="H2296" s="92" t="s">
        <v>250</v>
      </c>
      <c r="I2296" s="93">
        <v>3.3999966000033991E-3</v>
      </c>
    </row>
    <row r="2297" spans="1:9">
      <c r="A2297" s="92" t="s">
        <v>7110</v>
      </c>
      <c r="B2297" s="92" t="s">
        <v>7111</v>
      </c>
      <c r="C2297" s="92" t="s">
        <v>7112</v>
      </c>
      <c r="D2297" s="92" t="s">
        <v>100</v>
      </c>
      <c r="E2297" s="92" t="s">
        <v>100</v>
      </c>
      <c r="F2297" s="92" t="s">
        <v>287</v>
      </c>
      <c r="G2297" s="92" t="s">
        <v>333</v>
      </c>
      <c r="H2297" s="92" t="s">
        <v>172</v>
      </c>
      <c r="I2297" s="93">
        <v>3.3999966000033991E-3</v>
      </c>
    </row>
    <row r="2298" spans="1:9">
      <c r="A2298" s="92" t="s">
        <v>7113</v>
      </c>
      <c r="B2298" s="92" t="s">
        <v>7114</v>
      </c>
      <c r="C2298" s="92" t="s">
        <v>7115</v>
      </c>
      <c r="D2298" s="92" t="s">
        <v>111</v>
      </c>
      <c r="E2298" s="92" t="s">
        <v>111</v>
      </c>
      <c r="F2298" s="92" t="s">
        <v>2383</v>
      </c>
      <c r="G2298" s="92" t="s">
        <v>468</v>
      </c>
      <c r="H2298" s="92" t="s">
        <v>270</v>
      </c>
      <c r="I2298" s="93">
        <v>3.3999966000033991E-3</v>
      </c>
    </row>
    <row r="2299" spans="1:9">
      <c r="A2299" s="92" t="s">
        <v>7116</v>
      </c>
      <c r="B2299" s="92" t="s">
        <v>7117</v>
      </c>
      <c r="C2299" s="92" t="s">
        <v>7118</v>
      </c>
      <c r="D2299" s="92" t="s">
        <v>76</v>
      </c>
      <c r="E2299" s="92" t="s">
        <v>441</v>
      </c>
      <c r="F2299" s="92" t="s">
        <v>2065</v>
      </c>
      <c r="G2299" s="92" t="s">
        <v>329</v>
      </c>
      <c r="H2299" s="92" t="s">
        <v>166</v>
      </c>
      <c r="I2299" s="93">
        <v>3.3999966000033991E-3</v>
      </c>
    </row>
    <row r="2300" spans="1:9">
      <c r="A2300" s="92" t="s">
        <v>7119</v>
      </c>
      <c r="B2300" s="92" t="s">
        <v>7120</v>
      </c>
      <c r="C2300" s="92" t="s">
        <v>7121</v>
      </c>
      <c r="D2300" s="92" t="s">
        <v>94</v>
      </c>
      <c r="E2300" s="92" t="s">
        <v>615</v>
      </c>
      <c r="F2300" s="92" t="s">
        <v>1031</v>
      </c>
      <c r="G2300" s="92" t="s">
        <v>333</v>
      </c>
      <c r="H2300" s="92" t="s">
        <v>172</v>
      </c>
      <c r="I2300" s="93">
        <v>3.3999966000033991E-3</v>
      </c>
    </row>
    <row r="2301" spans="1:9">
      <c r="A2301" s="92" t="s">
        <v>7122</v>
      </c>
      <c r="B2301" s="92" t="s">
        <v>7123</v>
      </c>
      <c r="C2301" s="92" t="s">
        <v>7124</v>
      </c>
      <c r="D2301" s="92" t="s">
        <v>94</v>
      </c>
      <c r="E2301" s="92" t="s">
        <v>118</v>
      </c>
      <c r="F2301" s="92" t="s">
        <v>119</v>
      </c>
      <c r="G2301" s="92" t="s">
        <v>362</v>
      </c>
      <c r="H2301" s="92" t="s">
        <v>190</v>
      </c>
      <c r="I2301" s="93">
        <v>3.3999966000033991E-3</v>
      </c>
    </row>
    <row r="2302" spans="1:9">
      <c r="A2302" s="92" t="s">
        <v>7125</v>
      </c>
      <c r="B2302" s="92" t="s">
        <v>7126</v>
      </c>
      <c r="C2302" s="92" t="s">
        <v>7127</v>
      </c>
      <c r="D2302" s="92" t="s">
        <v>76</v>
      </c>
      <c r="E2302" s="92" t="s">
        <v>441</v>
      </c>
      <c r="F2302" s="92" t="s">
        <v>2065</v>
      </c>
      <c r="G2302" s="92" t="s">
        <v>386</v>
      </c>
      <c r="H2302" s="92" t="s">
        <v>215</v>
      </c>
      <c r="I2302" s="93">
        <v>3.3999966000033991E-3</v>
      </c>
    </row>
    <row r="2303" spans="1:9">
      <c r="A2303" s="92" t="s">
        <v>7128</v>
      </c>
      <c r="B2303" s="92" t="s">
        <v>7129</v>
      </c>
      <c r="C2303" s="92" t="s">
        <v>7130</v>
      </c>
      <c r="D2303" s="92" t="s">
        <v>105</v>
      </c>
      <c r="E2303" s="92" t="s">
        <v>297</v>
      </c>
      <c r="F2303" s="92" t="s">
        <v>298</v>
      </c>
      <c r="G2303" s="92" t="s">
        <v>200</v>
      </c>
      <c r="H2303" s="92" t="s">
        <v>153</v>
      </c>
      <c r="I2303" s="93">
        <v>3.2999967000032996E-3</v>
      </c>
    </row>
    <row r="2304" spans="1:9">
      <c r="A2304" s="92" t="s">
        <v>7131</v>
      </c>
      <c r="B2304" s="92" t="s">
        <v>7132</v>
      </c>
      <c r="C2304" s="92" t="s">
        <v>7133</v>
      </c>
      <c r="D2304" s="92" t="s">
        <v>56</v>
      </c>
      <c r="E2304" s="92" t="s">
        <v>57</v>
      </c>
      <c r="F2304" s="92" t="s">
        <v>58</v>
      </c>
      <c r="G2304" s="92" t="s">
        <v>329</v>
      </c>
      <c r="H2304" s="92" t="s">
        <v>166</v>
      </c>
      <c r="I2304" s="93">
        <v>3.2999967000032996E-3</v>
      </c>
    </row>
    <row r="2305" spans="1:9">
      <c r="A2305" s="92" t="s">
        <v>7134</v>
      </c>
      <c r="B2305" s="92" t="s">
        <v>7135</v>
      </c>
      <c r="C2305" s="92" t="s">
        <v>7136</v>
      </c>
      <c r="D2305" s="92" t="s">
        <v>105</v>
      </c>
      <c r="E2305" s="92" t="s">
        <v>557</v>
      </c>
      <c r="F2305" s="92" t="s">
        <v>1082</v>
      </c>
      <c r="G2305" s="92" t="s">
        <v>420</v>
      </c>
      <c r="H2305" s="92" t="s">
        <v>238</v>
      </c>
      <c r="I2305" s="93">
        <v>3.2999967000032996E-3</v>
      </c>
    </row>
    <row r="2306" spans="1:9">
      <c r="A2306" s="92" t="s">
        <v>7137</v>
      </c>
      <c r="B2306" s="92" t="s">
        <v>7138</v>
      </c>
      <c r="C2306" s="92" t="s">
        <v>7139</v>
      </c>
      <c r="D2306" s="92" t="s">
        <v>105</v>
      </c>
      <c r="E2306" s="92" t="s">
        <v>198</v>
      </c>
      <c r="F2306" s="92" t="s">
        <v>199</v>
      </c>
      <c r="G2306" s="92" t="s">
        <v>333</v>
      </c>
      <c r="H2306" s="92" t="s">
        <v>172</v>
      </c>
      <c r="I2306" s="93">
        <v>3.2999967000032996E-3</v>
      </c>
    </row>
    <row r="2307" spans="1:9">
      <c r="A2307" s="92" t="s">
        <v>7140</v>
      </c>
      <c r="B2307" s="92" t="s">
        <v>7141</v>
      </c>
      <c r="C2307" s="92" t="s">
        <v>7142</v>
      </c>
      <c r="D2307" s="92" t="s">
        <v>76</v>
      </c>
      <c r="E2307" s="92" t="s">
        <v>441</v>
      </c>
      <c r="F2307" s="92" t="s">
        <v>2648</v>
      </c>
      <c r="G2307" s="92" t="s">
        <v>333</v>
      </c>
      <c r="H2307" s="92" t="s">
        <v>172</v>
      </c>
      <c r="I2307" s="93">
        <v>3.2999967000032996E-3</v>
      </c>
    </row>
    <row r="2308" spans="1:9">
      <c r="A2308" s="92" t="s">
        <v>7143</v>
      </c>
      <c r="B2308" s="92" t="s">
        <v>7144</v>
      </c>
      <c r="C2308" s="92" t="s">
        <v>7145</v>
      </c>
      <c r="D2308" s="92" t="s">
        <v>56</v>
      </c>
      <c r="E2308" s="92" t="s">
        <v>57</v>
      </c>
      <c r="F2308" s="92" t="s">
        <v>58</v>
      </c>
      <c r="G2308" s="92" t="s">
        <v>329</v>
      </c>
      <c r="H2308" s="92" t="s">
        <v>166</v>
      </c>
      <c r="I2308" s="93">
        <v>3.2999967000032996E-3</v>
      </c>
    </row>
    <row r="2309" spans="1:9">
      <c r="A2309" s="92" t="s">
        <v>7146</v>
      </c>
      <c r="B2309" s="92" t="s">
        <v>7147</v>
      </c>
      <c r="C2309" s="92" t="s">
        <v>7148</v>
      </c>
      <c r="D2309" s="92" t="s">
        <v>76</v>
      </c>
      <c r="E2309" s="92" t="s">
        <v>92</v>
      </c>
      <c r="F2309" s="92" t="s">
        <v>93</v>
      </c>
      <c r="G2309" s="92" t="s">
        <v>420</v>
      </c>
      <c r="H2309" s="92" t="s">
        <v>238</v>
      </c>
      <c r="I2309" s="93">
        <v>3.2999967000032996E-3</v>
      </c>
    </row>
    <row r="2310" spans="1:9">
      <c r="A2310" s="92" t="s">
        <v>7149</v>
      </c>
      <c r="B2310" s="92" t="s">
        <v>7150</v>
      </c>
      <c r="C2310" s="92" t="s">
        <v>7151</v>
      </c>
      <c r="D2310" s="92" t="s">
        <v>105</v>
      </c>
      <c r="E2310" s="92" t="s">
        <v>297</v>
      </c>
      <c r="F2310" s="92" t="s">
        <v>298</v>
      </c>
      <c r="G2310" s="92" t="s">
        <v>333</v>
      </c>
      <c r="H2310" s="92" t="s">
        <v>172</v>
      </c>
      <c r="I2310" s="93">
        <v>3.2999967000032996E-3</v>
      </c>
    </row>
    <row r="2311" spans="1:9">
      <c r="A2311" s="92" t="s">
        <v>7152</v>
      </c>
      <c r="B2311" s="92" t="s">
        <v>7153</v>
      </c>
      <c r="C2311" s="92" t="s">
        <v>7154</v>
      </c>
      <c r="D2311" s="92" t="s">
        <v>105</v>
      </c>
      <c r="E2311" s="92" t="s">
        <v>232</v>
      </c>
      <c r="F2311" s="92" t="s">
        <v>233</v>
      </c>
      <c r="G2311" s="92" t="s">
        <v>468</v>
      </c>
      <c r="H2311" s="92" t="s">
        <v>270</v>
      </c>
      <c r="I2311" s="93">
        <v>3.2999967000032996E-3</v>
      </c>
    </row>
    <row r="2312" spans="1:9">
      <c r="A2312" s="92" t="s">
        <v>7155</v>
      </c>
      <c r="B2312" s="92" t="s">
        <v>7156</v>
      </c>
      <c r="C2312" s="92" t="s">
        <v>7157</v>
      </c>
      <c r="D2312" s="92" t="s">
        <v>56</v>
      </c>
      <c r="E2312" s="92" t="s">
        <v>152</v>
      </c>
      <c r="F2312" s="92" t="s">
        <v>152</v>
      </c>
      <c r="G2312" s="92" t="s">
        <v>329</v>
      </c>
      <c r="H2312" s="92" t="s">
        <v>166</v>
      </c>
      <c r="I2312" s="93">
        <v>3.2999967000032996E-3</v>
      </c>
    </row>
    <row r="2313" spans="1:9">
      <c r="A2313" s="92" t="s">
        <v>7158</v>
      </c>
      <c r="B2313" s="92" t="s">
        <v>7159</v>
      </c>
      <c r="C2313" s="92" t="s">
        <v>7160</v>
      </c>
      <c r="D2313" s="92" t="s">
        <v>94</v>
      </c>
      <c r="E2313" s="92" t="s">
        <v>615</v>
      </c>
      <c r="F2313" s="92" t="s">
        <v>1031</v>
      </c>
      <c r="G2313" s="92" t="s">
        <v>321</v>
      </c>
      <c r="H2313" s="92" t="s">
        <v>60</v>
      </c>
      <c r="I2313" s="93">
        <v>3.2999967000032996E-3</v>
      </c>
    </row>
    <row r="2314" spans="1:9">
      <c r="A2314" s="92" t="s">
        <v>7161</v>
      </c>
      <c r="B2314" s="92" t="s">
        <v>7162</v>
      </c>
      <c r="C2314" s="92" t="s">
        <v>7163</v>
      </c>
      <c r="D2314" s="92" t="s">
        <v>94</v>
      </c>
      <c r="E2314" s="92" t="s">
        <v>615</v>
      </c>
      <c r="F2314" s="92" t="s">
        <v>1031</v>
      </c>
      <c r="G2314" s="92" t="s">
        <v>200</v>
      </c>
      <c r="H2314" s="92" t="s">
        <v>153</v>
      </c>
      <c r="I2314" s="93">
        <v>3.2999967000032996E-3</v>
      </c>
    </row>
    <row r="2315" spans="1:9">
      <c r="A2315" s="92" t="s">
        <v>7164</v>
      </c>
      <c r="B2315" s="92" t="s">
        <v>7165</v>
      </c>
      <c r="C2315" s="92" t="s">
        <v>7166</v>
      </c>
      <c r="D2315" s="92" t="s">
        <v>94</v>
      </c>
      <c r="E2315" s="92" t="s">
        <v>118</v>
      </c>
      <c r="F2315" s="92" t="s">
        <v>119</v>
      </c>
      <c r="G2315" s="92" t="s">
        <v>329</v>
      </c>
      <c r="H2315" s="92" t="s">
        <v>166</v>
      </c>
      <c r="I2315" s="93">
        <v>3.2999967000032996E-3</v>
      </c>
    </row>
    <row r="2316" spans="1:9">
      <c r="A2316" s="92" t="s">
        <v>7167</v>
      </c>
      <c r="B2316" s="92" t="s">
        <v>7168</v>
      </c>
      <c r="C2316" s="92" t="s">
        <v>7169</v>
      </c>
      <c r="D2316" s="92" t="s">
        <v>80</v>
      </c>
      <c r="E2316" s="92" t="s">
        <v>80</v>
      </c>
      <c r="F2316" s="92" t="s">
        <v>104</v>
      </c>
      <c r="G2316" s="92" t="s">
        <v>341</v>
      </c>
      <c r="H2316" s="92" t="s">
        <v>181</v>
      </c>
      <c r="I2316" s="93">
        <v>3.2999967000032996E-3</v>
      </c>
    </row>
    <row r="2317" spans="1:9">
      <c r="A2317" s="92" t="s">
        <v>7170</v>
      </c>
      <c r="B2317" s="92" t="s">
        <v>7171</v>
      </c>
      <c r="C2317" s="92" t="s">
        <v>7172</v>
      </c>
      <c r="D2317" s="92" t="s">
        <v>94</v>
      </c>
      <c r="E2317" s="92" t="s">
        <v>118</v>
      </c>
      <c r="F2317" s="92" t="s">
        <v>119</v>
      </c>
      <c r="G2317" s="92" t="s">
        <v>382</v>
      </c>
      <c r="H2317" s="92" t="s">
        <v>210</v>
      </c>
      <c r="I2317" s="93">
        <v>3.1999968000031996E-3</v>
      </c>
    </row>
    <row r="2318" spans="1:9">
      <c r="A2318" s="92" t="s">
        <v>7173</v>
      </c>
      <c r="B2318" s="92" t="s">
        <v>7174</v>
      </c>
      <c r="C2318" s="92" t="s">
        <v>7175</v>
      </c>
      <c r="D2318" s="92" t="s">
        <v>56</v>
      </c>
      <c r="E2318" s="92" t="s">
        <v>57</v>
      </c>
      <c r="F2318" s="92" t="s">
        <v>767</v>
      </c>
      <c r="G2318" s="92" t="s">
        <v>329</v>
      </c>
      <c r="H2318" s="92" t="s">
        <v>166</v>
      </c>
      <c r="I2318" s="93">
        <v>3.1999968000031996E-3</v>
      </c>
    </row>
    <row r="2319" spans="1:9">
      <c r="A2319" s="92" t="s">
        <v>7176</v>
      </c>
      <c r="B2319" s="92" t="s">
        <v>7177</v>
      </c>
      <c r="C2319" s="92" t="s">
        <v>7178</v>
      </c>
      <c r="D2319" s="92" t="s">
        <v>76</v>
      </c>
      <c r="E2319" s="92" t="s">
        <v>92</v>
      </c>
      <c r="F2319" s="92" t="s">
        <v>306</v>
      </c>
      <c r="G2319" s="92" t="s">
        <v>333</v>
      </c>
      <c r="H2319" s="92" t="s">
        <v>172</v>
      </c>
      <c r="I2319" s="93">
        <v>3.1999968000031996E-3</v>
      </c>
    </row>
    <row r="2320" spans="1:9">
      <c r="A2320" s="92" t="s">
        <v>7179</v>
      </c>
      <c r="B2320" s="92" t="s">
        <v>7180</v>
      </c>
      <c r="C2320" s="92" t="s">
        <v>7181</v>
      </c>
      <c r="D2320" s="92" t="s">
        <v>76</v>
      </c>
      <c r="E2320" s="92" t="s">
        <v>441</v>
      </c>
      <c r="F2320" s="92" t="s">
        <v>3917</v>
      </c>
      <c r="G2320" s="92" t="s">
        <v>333</v>
      </c>
      <c r="H2320" s="92" t="s">
        <v>172</v>
      </c>
      <c r="I2320" s="93">
        <v>3.1999968000031996E-3</v>
      </c>
    </row>
    <row r="2321" spans="1:9">
      <c r="A2321" s="92" t="s">
        <v>7182</v>
      </c>
      <c r="B2321" s="92" t="s">
        <v>7183</v>
      </c>
      <c r="C2321" s="92" t="s">
        <v>7184</v>
      </c>
      <c r="D2321" s="92" t="s">
        <v>76</v>
      </c>
      <c r="E2321" s="92" t="s">
        <v>92</v>
      </c>
      <c r="F2321" s="92" t="s">
        <v>538</v>
      </c>
      <c r="G2321" s="92" t="s">
        <v>333</v>
      </c>
      <c r="H2321" s="92" t="s">
        <v>172</v>
      </c>
      <c r="I2321" s="93">
        <v>3.1999968000031996E-3</v>
      </c>
    </row>
    <row r="2322" spans="1:9">
      <c r="A2322" s="92" t="s">
        <v>7185</v>
      </c>
      <c r="B2322" s="92" t="s">
        <v>7186</v>
      </c>
      <c r="C2322" s="92" t="s">
        <v>7187</v>
      </c>
      <c r="D2322" s="92" t="s">
        <v>111</v>
      </c>
      <c r="E2322" s="92" t="s">
        <v>111</v>
      </c>
      <c r="F2322" s="92" t="s">
        <v>2383</v>
      </c>
      <c r="G2322" s="92" t="s">
        <v>412</v>
      </c>
      <c r="H2322" s="92" t="s">
        <v>234</v>
      </c>
      <c r="I2322" s="93">
        <v>3.1999968000031996E-3</v>
      </c>
    </row>
    <row r="2323" spans="1:9">
      <c r="A2323" s="92" t="s">
        <v>7188</v>
      </c>
      <c r="B2323" s="92" t="s">
        <v>7189</v>
      </c>
      <c r="C2323" s="92" t="s">
        <v>7190</v>
      </c>
      <c r="D2323" s="92" t="s">
        <v>100</v>
      </c>
      <c r="E2323" s="92" t="s">
        <v>100</v>
      </c>
      <c r="F2323" s="92" t="s">
        <v>170</v>
      </c>
      <c r="G2323" s="92" t="s">
        <v>420</v>
      </c>
      <c r="H2323" s="92" t="s">
        <v>238</v>
      </c>
      <c r="I2323" s="93">
        <v>3.1999968000031996E-3</v>
      </c>
    </row>
    <row r="2324" spans="1:9">
      <c r="A2324" s="92" t="s">
        <v>7191</v>
      </c>
      <c r="B2324" s="92" t="s">
        <v>7192</v>
      </c>
      <c r="C2324" s="92" t="s">
        <v>7193</v>
      </c>
      <c r="D2324" s="92" t="s">
        <v>76</v>
      </c>
      <c r="E2324" s="92" t="s">
        <v>92</v>
      </c>
      <c r="F2324" s="92" t="s">
        <v>538</v>
      </c>
      <c r="G2324" s="92" t="s">
        <v>185</v>
      </c>
      <c r="H2324" s="92" t="s">
        <v>148</v>
      </c>
      <c r="I2324" s="93">
        <v>3.1999968000031996E-3</v>
      </c>
    </row>
    <row r="2325" spans="1:9">
      <c r="A2325" s="92" t="s">
        <v>7194</v>
      </c>
      <c r="B2325" s="92" t="s">
        <v>7195</v>
      </c>
      <c r="C2325" s="92" t="s">
        <v>7196</v>
      </c>
      <c r="D2325" s="92" t="s">
        <v>100</v>
      </c>
      <c r="E2325" s="92" t="s">
        <v>100</v>
      </c>
      <c r="F2325" s="92" t="s">
        <v>170</v>
      </c>
      <c r="G2325" s="92" t="s">
        <v>333</v>
      </c>
      <c r="H2325" s="92" t="s">
        <v>172</v>
      </c>
      <c r="I2325" s="93">
        <v>3.1999968000031996E-3</v>
      </c>
    </row>
    <row r="2326" spans="1:9">
      <c r="A2326" s="92" t="s">
        <v>7197</v>
      </c>
      <c r="B2326" s="92" t="s">
        <v>7198</v>
      </c>
      <c r="C2326" s="92" t="s">
        <v>7199</v>
      </c>
      <c r="D2326" s="92" t="s">
        <v>105</v>
      </c>
      <c r="E2326" s="92" t="s">
        <v>557</v>
      </c>
      <c r="F2326" s="92" t="s">
        <v>558</v>
      </c>
      <c r="G2326" s="92" t="s">
        <v>329</v>
      </c>
      <c r="H2326" s="92" t="s">
        <v>166</v>
      </c>
      <c r="I2326" s="93">
        <v>3.1999968000031996E-3</v>
      </c>
    </row>
    <row r="2327" spans="1:9">
      <c r="A2327" s="92" t="s">
        <v>7200</v>
      </c>
      <c r="B2327" s="92" t="s">
        <v>7201</v>
      </c>
      <c r="C2327" s="92" t="s">
        <v>7202</v>
      </c>
      <c r="D2327" s="92" t="s">
        <v>88</v>
      </c>
      <c r="E2327" s="92" t="s">
        <v>406</v>
      </c>
      <c r="F2327" s="92" t="s">
        <v>407</v>
      </c>
      <c r="G2327" s="92" t="s">
        <v>333</v>
      </c>
      <c r="H2327" s="92" t="s">
        <v>172</v>
      </c>
      <c r="I2327" s="93">
        <v>3.1999968000031996E-3</v>
      </c>
    </row>
    <row r="2328" spans="1:9">
      <c r="A2328" s="92" t="s">
        <v>7203</v>
      </c>
      <c r="B2328" s="92" t="s">
        <v>7204</v>
      </c>
      <c r="C2328" s="92" t="s">
        <v>7205</v>
      </c>
      <c r="D2328" s="92" t="s">
        <v>80</v>
      </c>
      <c r="E2328" s="92" t="s">
        <v>80</v>
      </c>
      <c r="F2328" s="92" t="s">
        <v>104</v>
      </c>
      <c r="G2328" s="92" t="s">
        <v>451</v>
      </c>
      <c r="H2328" s="92" t="s">
        <v>258</v>
      </c>
      <c r="I2328" s="93">
        <v>3.1999968000031996E-3</v>
      </c>
    </row>
    <row r="2329" spans="1:9">
      <c r="A2329" s="92" t="s">
        <v>7206</v>
      </c>
      <c r="B2329" s="92" t="s">
        <v>7207</v>
      </c>
      <c r="C2329" s="92" t="s">
        <v>7208</v>
      </c>
      <c r="D2329" s="92" t="s">
        <v>80</v>
      </c>
      <c r="E2329" s="92" t="s">
        <v>80</v>
      </c>
      <c r="F2329" s="92" t="s">
        <v>104</v>
      </c>
      <c r="G2329" s="92" t="s">
        <v>378</v>
      </c>
      <c r="H2329" s="92" t="s">
        <v>205</v>
      </c>
      <c r="I2329" s="93">
        <v>3.1999968000031996E-3</v>
      </c>
    </row>
    <row r="2330" spans="1:9">
      <c r="A2330" s="92" t="s">
        <v>7209</v>
      </c>
      <c r="B2330" s="92" t="s">
        <v>7210</v>
      </c>
      <c r="C2330" s="92" t="s">
        <v>7211</v>
      </c>
      <c r="D2330" s="92" t="s">
        <v>71</v>
      </c>
      <c r="E2330" s="92" t="s">
        <v>98</v>
      </c>
      <c r="F2330" s="92" t="s">
        <v>882</v>
      </c>
      <c r="G2330" s="92" t="s">
        <v>382</v>
      </c>
      <c r="H2330" s="92" t="s">
        <v>210</v>
      </c>
      <c r="I2330" s="93">
        <v>3.0999969000030997E-3</v>
      </c>
    </row>
    <row r="2331" spans="1:9">
      <c r="A2331" s="92" t="s">
        <v>7212</v>
      </c>
      <c r="B2331" s="92" t="s">
        <v>7213</v>
      </c>
      <c r="C2331" s="92" t="s">
        <v>7214</v>
      </c>
      <c r="D2331" s="92" t="s">
        <v>94</v>
      </c>
      <c r="E2331" s="92" t="s">
        <v>133</v>
      </c>
      <c r="F2331" s="92" t="s">
        <v>467</v>
      </c>
      <c r="G2331" s="92" t="s">
        <v>451</v>
      </c>
      <c r="H2331" s="92" t="s">
        <v>258</v>
      </c>
      <c r="I2331" s="93">
        <v>3.0999969000030997E-3</v>
      </c>
    </row>
    <row r="2332" spans="1:9">
      <c r="A2332" s="92" t="s">
        <v>7215</v>
      </c>
      <c r="B2332" s="92" t="s">
        <v>7216</v>
      </c>
      <c r="C2332" s="92" t="s">
        <v>7217</v>
      </c>
      <c r="D2332" s="92" t="s">
        <v>80</v>
      </c>
      <c r="E2332" s="92" t="s">
        <v>80</v>
      </c>
      <c r="F2332" s="92" t="s">
        <v>157</v>
      </c>
      <c r="G2332" s="92" t="s">
        <v>468</v>
      </c>
      <c r="H2332" s="92" t="s">
        <v>270</v>
      </c>
      <c r="I2332" s="93">
        <v>3.0999969000030997E-3</v>
      </c>
    </row>
    <row r="2333" spans="1:9">
      <c r="A2333" s="92" t="s">
        <v>7218</v>
      </c>
      <c r="B2333" s="92" t="s">
        <v>7219</v>
      </c>
      <c r="C2333" s="92" t="s">
        <v>7220</v>
      </c>
      <c r="D2333" s="92" t="s">
        <v>76</v>
      </c>
      <c r="E2333" s="92" t="s">
        <v>441</v>
      </c>
      <c r="F2333" s="92" t="s">
        <v>3917</v>
      </c>
      <c r="G2333" s="92" t="s">
        <v>341</v>
      </c>
      <c r="H2333" s="92" t="s">
        <v>181</v>
      </c>
      <c r="I2333" s="93">
        <v>3.0999969000030997E-3</v>
      </c>
    </row>
    <row r="2334" spans="1:9">
      <c r="A2334" s="92" t="s">
        <v>7221</v>
      </c>
      <c r="B2334" s="92" t="s">
        <v>7222</v>
      </c>
      <c r="C2334" s="92" t="s">
        <v>7223</v>
      </c>
      <c r="D2334" s="92" t="s">
        <v>100</v>
      </c>
      <c r="E2334" s="92" t="s">
        <v>100</v>
      </c>
      <c r="F2334" s="92" t="s">
        <v>1569</v>
      </c>
      <c r="G2334" s="92" t="s">
        <v>333</v>
      </c>
      <c r="H2334" s="92" t="s">
        <v>172</v>
      </c>
      <c r="I2334" s="93">
        <v>3.0999969000030997E-3</v>
      </c>
    </row>
    <row r="2335" spans="1:9">
      <c r="A2335" s="92" t="s">
        <v>7224</v>
      </c>
      <c r="B2335" s="92" t="s">
        <v>7225</v>
      </c>
      <c r="C2335" s="92" t="s">
        <v>7226</v>
      </c>
      <c r="D2335" s="92" t="s">
        <v>80</v>
      </c>
      <c r="E2335" s="92" t="s">
        <v>80</v>
      </c>
      <c r="F2335" s="92" t="s">
        <v>157</v>
      </c>
      <c r="G2335" s="92" t="s">
        <v>451</v>
      </c>
      <c r="H2335" s="92" t="s">
        <v>258</v>
      </c>
      <c r="I2335" s="93">
        <v>3.0999969000030997E-3</v>
      </c>
    </row>
    <row r="2336" spans="1:9">
      <c r="A2336" s="92" t="s">
        <v>7227</v>
      </c>
      <c r="B2336" s="92" t="s">
        <v>7228</v>
      </c>
      <c r="C2336" s="92" t="s">
        <v>7229</v>
      </c>
      <c r="D2336" s="92" t="s">
        <v>56</v>
      </c>
      <c r="E2336" s="92" t="s">
        <v>152</v>
      </c>
      <c r="F2336" s="92" t="s">
        <v>152</v>
      </c>
      <c r="G2336" s="92" t="s">
        <v>329</v>
      </c>
      <c r="H2336" s="92" t="s">
        <v>166</v>
      </c>
      <c r="I2336" s="93">
        <v>3.0999969000030997E-3</v>
      </c>
    </row>
    <row r="2337" spans="1:9">
      <c r="A2337" s="92" t="s">
        <v>7230</v>
      </c>
      <c r="B2337" s="92" t="s">
        <v>7231</v>
      </c>
      <c r="C2337" s="92" t="s">
        <v>7232</v>
      </c>
      <c r="D2337" s="92" t="s">
        <v>100</v>
      </c>
      <c r="E2337" s="92" t="s">
        <v>100</v>
      </c>
      <c r="F2337" s="92" t="s">
        <v>287</v>
      </c>
      <c r="G2337" s="92" t="s">
        <v>333</v>
      </c>
      <c r="H2337" s="92" t="s">
        <v>172</v>
      </c>
      <c r="I2337" s="93">
        <v>3.0999969000030997E-3</v>
      </c>
    </row>
    <row r="2338" spans="1:9">
      <c r="A2338" s="92" t="s">
        <v>7233</v>
      </c>
      <c r="B2338" s="92" t="s">
        <v>7234</v>
      </c>
      <c r="C2338" s="92" t="s">
        <v>7235</v>
      </c>
      <c r="D2338" s="92" t="s">
        <v>80</v>
      </c>
      <c r="E2338" s="92" t="s">
        <v>80</v>
      </c>
      <c r="F2338" s="92" t="s">
        <v>104</v>
      </c>
      <c r="G2338" s="92" t="s">
        <v>394</v>
      </c>
      <c r="H2338" s="92" t="s">
        <v>219</v>
      </c>
      <c r="I2338" s="93">
        <v>3.0999969000030997E-3</v>
      </c>
    </row>
    <row r="2339" spans="1:9">
      <c r="A2339" s="92" t="s">
        <v>7236</v>
      </c>
      <c r="B2339" s="92" t="s">
        <v>7237</v>
      </c>
      <c r="C2339" s="92" t="s">
        <v>7238</v>
      </c>
      <c r="D2339" s="92" t="s">
        <v>88</v>
      </c>
      <c r="E2339" s="92" t="s">
        <v>109</v>
      </c>
      <c r="F2339" s="92" t="s">
        <v>110</v>
      </c>
      <c r="G2339" s="92" t="s">
        <v>185</v>
      </c>
      <c r="H2339" s="92" t="s">
        <v>148</v>
      </c>
      <c r="I2339" s="93">
        <v>3.0999969000030997E-3</v>
      </c>
    </row>
    <row r="2340" spans="1:9">
      <c r="A2340" s="92" t="s">
        <v>7239</v>
      </c>
      <c r="B2340" s="92" t="s">
        <v>7240</v>
      </c>
      <c r="C2340" s="92" t="s">
        <v>7241</v>
      </c>
      <c r="D2340" s="92" t="s">
        <v>100</v>
      </c>
      <c r="E2340" s="92" t="s">
        <v>100</v>
      </c>
      <c r="F2340" s="92" t="s">
        <v>170</v>
      </c>
      <c r="G2340" s="92" t="s">
        <v>333</v>
      </c>
      <c r="H2340" s="92" t="s">
        <v>172</v>
      </c>
      <c r="I2340" s="93">
        <v>2.9999970000029997E-3</v>
      </c>
    </row>
    <row r="2341" spans="1:9">
      <c r="A2341" s="92" t="s">
        <v>7242</v>
      </c>
      <c r="B2341" s="92" t="s">
        <v>7243</v>
      </c>
      <c r="C2341" s="92" t="s">
        <v>7244</v>
      </c>
      <c r="D2341" s="92" t="s">
        <v>76</v>
      </c>
      <c r="E2341" s="92" t="s">
        <v>92</v>
      </c>
      <c r="F2341" s="92" t="s">
        <v>313</v>
      </c>
      <c r="G2341" s="92" t="s">
        <v>362</v>
      </c>
      <c r="H2341" s="92" t="s">
        <v>190</v>
      </c>
      <c r="I2341" s="93">
        <v>2.9999970000029997E-3</v>
      </c>
    </row>
    <row r="2342" spans="1:9">
      <c r="A2342" s="92" t="s">
        <v>7245</v>
      </c>
      <c r="B2342" s="92" t="s">
        <v>7246</v>
      </c>
      <c r="C2342" s="92" t="s">
        <v>7247</v>
      </c>
      <c r="D2342" s="92" t="s">
        <v>94</v>
      </c>
      <c r="E2342" s="92" t="s">
        <v>118</v>
      </c>
      <c r="F2342" s="92" t="s">
        <v>119</v>
      </c>
      <c r="G2342" s="92" t="s">
        <v>408</v>
      </c>
      <c r="H2342" s="92" t="s">
        <v>228</v>
      </c>
      <c r="I2342" s="93">
        <v>2.9999970000029997E-3</v>
      </c>
    </row>
    <row r="2343" spans="1:9">
      <c r="A2343" s="92" t="s">
        <v>7248</v>
      </c>
      <c r="B2343" s="92" t="s">
        <v>7249</v>
      </c>
      <c r="C2343" s="92" t="s">
        <v>7250</v>
      </c>
      <c r="D2343" s="92" t="s">
        <v>100</v>
      </c>
      <c r="E2343" s="92" t="s">
        <v>100</v>
      </c>
      <c r="F2343" s="92" t="s">
        <v>287</v>
      </c>
      <c r="G2343" s="92" t="s">
        <v>185</v>
      </c>
      <c r="H2343" s="92" t="s">
        <v>148</v>
      </c>
      <c r="I2343" s="93">
        <v>2.9999970000029997E-3</v>
      </c>
    </row>
    <row r="2344" spans="1:9">
      <c r="A2344" s="92" t="s">
        <v>7251</v>
      </c>
      <c r="B2344" s="92" t="s">
        <v>7252</v>
      </c>
      <c r="C2344" s="92" t="s">
        <v>7253</v>
      </c>
      <c r="D2344" s="92" t="s">
        <v>76</v>
      </c>
      <c r="E2344" s="92" t="s">
        <v>92</v>
      </c>
      <c r="F2344" s="92" t="s">
        <v>1009</v>
      </c>
      <c r="G2344" s="92" t="s">
        <v>408</v>
      </c>
      <c r="H2344" s="92" t="s">
        <v>228</v>
      </c>
      <c r="I2344" s="93">
        <v>2.9999970000029997E-3</v>
      </c>
    </row>
    <row r="2345" spans="1:9">
      <c r="A2345" s="92" t="s">
        <v>7254</v>
      </c>
      <c r="B2345" s="92" t="s">
        <v>7255</v>
      </c>
      <c r="C2345" s="92" t="s">
        <v>7256</v>
      </c>
      <c r="D2345" s="92" t="s">
        <v>56</v>
      </c>
      <c r="E2345" s="92" t="s">
        <v>152</v>
      </c>
      <c r="F2345" s="92" t="s">
        <v>152</v>
      </c>
      <c r="G2345" s="92" t="s">
        <v>329</v>
      </c>
      <c r="H2345" s="92" t="s">
        <v>166</v>
      </c>
      <c r="I2345" s="93">
        <v>2.9999970000029997E-3</v>
      </c>
    </row>
    <row r="2346" spans="1:9">
      <c r="A2346" s="92" t="s">
        <v>7257</v>
      </c>
      <c r="B2346" s="92" t="s">
        <v>7258</v>
      </c>
      <c r="C2346" s="92" t="s">
        <v>7259</v>
      </c>
      <c r="D2346" s="92" t="s">
        <v>64</v>
      </c>
      <c r="E2346" s="92" t="s">
        <v>64</v>
      </c>
      <c r="F2346" s="92" t="s">
        <v>223</v>
      </c>
      <c r="G2346" s="92" t="s">
        <v>321</v>
      </c>
      <c r="H2346" s="92" t="s">
        <v>60</v>
      </c>
      <c r="I2346" s="93">
        <v>2.9999970000029997E-3</v>
      </c>
    </row>
    <row r="2347" spans="1:9">
      <c r="A2347" s="92" t="s">
        <v>7260</v>
      </c>
      <c r="B2347" s="92" t="s">
        <v>7261</v>
      </c>
      <c r="C2347" s="92" t="s">
        <v>7262</v>
      </c>
      <c r="D2347" s="92" t="s">
        <v>94</v>
      </c>
      <c r="E2347" s="92" t="s">
        <v>615</v>
      </c>
      <c r="F2347" s="92" t="s">
        <v>1031</v>
      </c>
      <c r="G2347" s="92" t="s">
        <v>382</v>
      </c>
      <c r="H2347" s="92" t="s">
        <v>210</v>
      </c>
      <c r="I2347" s="93">
        <v>2.9999970000029997E-3</v>
      </c>
    </row>
    <row r="2348" spans="1:9">
      <c r="A2348" s="92" t="s">
        <v>7263</v>
      </c>
      <c r="B2348" s="92" t="s">
        <v>7264</v>
      </c>
      <c r="C2348" s="92" t="s">
        <v>7265</v>
      </c>
      <c r="D2348" s="92" t="s">
        <v>94</v>
      </c>
      <c r="E2348" s="92" t="s">
        <v>118</v>
      </c>
      <c r="F2348" s="92" t="s">
        <v>119</v>
      </c>
      <c r="G2348" s="92" t="s">
        <v>432</v>
      </c>
      <c r="H2348" s="92" t="s">
        <v>250</v>
      </c>
      <c r="I2348" s="93">
        <v>2.8999971000028993E-3</v>
      </c>
    </row>
    <row r="2349" spans="1:9">
      <c r="A2349" s="92" t="s">
        <v>7266</v>
      </c>
      <c r="B2349" s="92" t="s">
        <v>7267</v>
      </c>
      <c r="C2349" s="92" t="s">
        <v>7268</v>
      </c>
      <c r="D2349" s="92" t="s">
        <v>94</v>
      </c>
      <c r="E2349" s="92" t="s">
        <v>118</v>
      </c>
      <c r="F2349" s="92" t="s">
        <v>119</v>
      </c>
      <c r="G2349" s="92" t="s">
        <v>382</v>
      </c>
      <c r="H2349" s="92" t="s">
        <v>210</v>
      </c>
      <c r="I2349" s="93">
        <v>2.8999971000028993E-3</v>
      </c>
    </row>
    <row r="2350" spans="1:9">
      <c r="A2350" s="92" t="s">
        <v>7269</v>
      </c>
      <c r="B2350" s="92" t="s">
        <v>7270</v>
      </c>
      <c r="C2350" s="92" t="s">
        <v>7271</v>
      </c>
      <c r="D2350" s="92" t="s">
        <v>76</v>
      </c>
      <c r="E2350" s="92" t="s">
        <v>92</v>
      </c>
      <c r="F2350" s="92" t="s">
        <v>93</v>
      </c>
      <c r="G2350" s="92" t="s">
        <v>408</v>
      </c>
      <c r="H2350" s="92" t="s">
        <v>228</v>
      </c>
      <c r="I2350" s="93">
        <v>2.8999971000028993E-3</v>
      </c>
    </row>
    <row r="2351" spans="1:9">
      <c r="A2351" s="92" t="s">
        <v>7272</v>
      </c>
      <c r="B2351" s="92" t="s">
        <v>7273</v>
      </c>
      <c r="C2351" s="92" t="s">
        <v>7274</v>
      </c>
      <c r="D2351" s="92" t="s">
        <v>71</v>
      </c>
      <c r="E2351" s="92" t="s">
        <v>84</v>
      </c>
      <c r="F2351" s="92" t="s">
        <v>147</v>
      </c>
      <c r="G2351" s="92" t="s">
        <v>420</v>
      </c>
      <c r="H2351" s="92" t="s">
        <v>238</v>
      </c>
      <c r="I2351" s="93">
        <v>2.8999971000028993E-3</v>
      </c>
    </row>
    <row r="2352" spans="1:9">
      <c r="A2352" s="92" t="s">
        <v>7275</v>
      </c>
      <c r="B2352" s="92" t="s">
        <v>7276</v>
      </c>
      <c r="C2352" s="92" t="s">
        <v>7277</v>
      </c>
      <c r="D2352" s="92" t="s">
        <v>76</v>
      </c>
      <c r="E2352" s="92" t="s">
        <v>92</v>
      </c>
      <c r="F2352" s="92" t="s">
        <v>93</v>
      </c>
      <c r="G2352" s="92" t="s">
        <v>362</v>
      </c>
      <c r="H2352" s="92" t="s">
        <v>190</v>
      </c>
      <c r="I2352" s="93">
        <v>2.8999971000028993E-3</v>
      </c>
    </row>
    <row r="2353" spans="1:9">
      <c r="A2353" s="92" t="s">
        <v>7278</v>
      </c>
      <c r="B2353" s="92" t="s">
        <v>7279</v>
      </c>
      <c r="C2353" s="92" t="s">
        <v>7280</v>
      </c>
      <c r="D2353" s="92" t="s">
        <v>100</v>
      </c>
      <c r="E2353" s="92" t="s">
        <v>100</v>
      </c>
      <c r="F2353" s="92" t="s">
        <v>170</v>
      </c>
      <c r="G2353" s="92" t="s">
        <v>185</v>
      </c>
      <c r="H2353" s="92" t="s">
        <v>148</v>
      </c>
      <c r="I2353" s="93">
        <v>2.8999971000028993E-3</v>
      </c>
    </row>
    <row r="2354" spans="1:9">
      <c r="A2354" s="92" t="s">
        <v>7281</v>
      </c>
      <c r="B2354" s="92" t="s">
        <v>7282</v>
      </c>
      <c r="C2354" s="92" t="s">
        <v>7283</v>
      </c>
      <c r="D2354" s="92" t="s">
        <v>94</v>
      </c>
      <c r="E2354" s="92" t="s">
        <v>133</v>
      </c>
      <c r="F2354" s="92" t="s">
        <v>467</v>
      </c>
      <c r="G2354" s="92" t="s">
        <v>451</v>
      </c>
      <c r="H2354" s="92" t="s">
        <v>60</v>
      </c>
      <c r="I2354" s="93">
        <v>2.8999971000028993E-3</v>
      </c>
    </row>
    <row r="2355" spans="1:9">
      <c r="A2355" s="92" t="s">
        <v>7284</v>
      </c>
      <c r="B2355" s="92" t="s">
        <v>7285</v>
      </c>
      <c r="C2355" s="92" t="s">
        <v>7286</v>
      </c>
      <c r="D2355" s="92" t="s">
        <v>94</v>
      </c>
      <c r="E2355" s="92" t="s">
        <v>615</v>
      </c>
      <c r="F2355" s="92" t="s">
        <v>616</v>
      </c>
      <c r="G2355" s="92" t="s">
        <v>420</v>
      </c>
      <c r="H2355" s="92" t="s">
        <v>238</v>
      </c>
      <c r="I2355" s="93">
        <v>2.8999971000028993E-3</v>
      </c>
    </row>
    <row r="2356" spans="1:9">
      <c r="A2356" s="92" t="s">
        <v>7287</v>
      </c>
      <c r="B2356" s="92" t="s">
        <v>7288</v>
      </c>
      <c r="C2356" s="92" t="s">
        <v>7289</v>
      </c>
      <c r="D2356" s="92" t="s">
        <v>56</v>
      </c>
      <c r="E2356" s="92" t="s">
        <v>69</v>
      </c>
      <c r="F2356" s="92" t="s">
        <v>75</v>
      </c>
      <c r="G2356" s="92" t="s">
        <v>382</v>
      </c>
      <c r="H2356" s="92" t="s">
        <v>210</v>
      </c>
      <c r="I2356" s="93">
        <v>2.8999971000028993E-3</v>
      </c>
    </row>
    <row r="2357" spans="1:9">
      <c r="A2357" s="92" t="s">
        <v>7290</v>
      </c>
      <c r="B2357" s="92" t="s">
        <v>7291</v>
      </c>
      <c r="C2357" s="92" t="s">
        <v>7292</v>
      </c>
      <c r="D2357" s="92" t="s">
        <v>80</v>
      </c>
      <c r="E2357" s="92" t="s">
        <v>80</v>
      </c>
      <c r="F2357" s="92" t="s">
        <v>157</v>
      </c>
      <c r="G2357" s="92" t="s">
        <v>394</v>
      </c>
      <c r="H2357" s="92" t="s">
        <v>219</v>
      </c>
      <c r="I2357" s="93">
        <v>2.8999971000028993E-3</v>
      </c>
    </row>
    <row r="2358" spans="1:9">
      <c r="A2358" s="92" t="s">
        <v>7293</v>
      </c>
      <c r="B2358" s="92" t="s">
        <v>7294</v>
      </c>
      <c r="C2358" s="92" t="s">
        <v>7295</v>
      </c>
      <c r="D2358" s="92" t="s">
        <v>100</v>
      </c>
      <c r="E2358" s="92" t="s">
        <v>100</v>
      </c>
      <c r="F2358" s="92" t="s">
        <v>287</v>
      </c>
      <c r="G2358" s="92" t="s">
        <v>329</v>
      </c>
      <c r="H2358" s="92" t="s">
        <v>166</v>
      </c>
      <c r="I2358" s="93">
        <v>2.8999971000028993E-3</v>
      </c>
    </row>
    <row r="2359" spans="1:9">
      <c r="A2359" s="92" t="s">
        <v>7296</v>
      </c>
      <c r="B2359" s="92" t="s">
        <v>7297</v>
      </c>
      <c r="C2359" s="92" t="s">
        <v>7298</v>
      </c>
      <c r="D2359" s="92" t="s">
        <v>76</v>
      </c>
      <c r="E2359" s="92" t="s">
        <v>441</v>
      </c>
      <c r="F2359" s="92" t="s">
        <v>2648</v>
      </c>
      <c r="G2359" s="92" t="s">
        <v>408</v>
      </c>
      <c r="H2359" s="92" t="s">
        <v>228</v>
      </c>
      <c r="I2359" s="93">
        <v>2.8999971000028993E-3</v>
      </c>
    </row>
    <row r="2360" spans="1:9">
      <c r="A2360" s="92" t="s">
        <v>7299</v>
      </c>
      <c r="B2360" s="92" t="s">
        <v>7300</v>
      </c>
      <c r="C2360" s="92" t="s">
        <v>7301</v>
      </c>
      <c r="D2360" s="92" t="s">
        <v>94</v>
      </c>
      <c r="E2360" s="92" t="s">
        <v>133</v>
      </c>
      <c r="F2360" s="92" t="s">
        <v>467</v>
      </c>
      <c r="G2360" s="92" t="s">
        <v>185</v>
      </c>
      <c r="H2360" s="92" t="s">
        <v>148</v>
      </c>
      <c r="I2360" s="93">
        <v>2.8999971000028993E-3</v>
      </c>
    </row>
    <row r="2361" spans="1:9">
      <c r="A2361" s="92" t="s">
        <v>7302</v>
      </c>
      <c r="B2361" s="92" t="s">
        <v>7303</v>
      </c>
      <c r="C2361" s="92" t="s">
        <v>7304</v>
      </c>
      <c r="D2361" s="92" t="s">
        <v>76</v>
      </c>
      <c r="E2361" s="92" t="s">
        <v>1463</v>
      </c>
      <c r="F2361" s="92" t="s">
        <v>1464</v>
      </c>
      <c r="G2361" s="92" t="s">
        <v>185</v>
      </c>
      <c r="H2361" s="92" t="s">
        <v>148</v>
      </c>
      <c r="I2361" s="93">
        <v>2.8999971000028993E-3</v>
      </c>
    </row>
    <row r="2362" spans="1:9">
      <c r="A2362" s="92" t="s">
        <v>7305</v>
      </c>
      <c r="B2362" s="92" t="s">
        <v>7306</v>
      </c>
      <c r="C2362" s="92" t="s">
        <v>7307</v>
      </c>
      <c r="D2362" s="92" t="s">
        <v>76</v>
      </c>
      <c r="E2362" s="92" t="s">
        <v>92</v>
      </c>
      <c r="F2362" s="92" t="s">
        <v>306</v>
      </c>
      <c r="G2362" s="92" t="s">
        <v>333</v>
      </c>
      <c r="H2362" s="92" t="s">
        <v>172</v>
      </c>
      <c r="I2362" s="93">
        <v>2.8999971000028993E-3</v>
      </c>
    </row>
    <row r="2363" spans="1:9">
      <c r="A2363" s="92" t="s">
        <v>7308</v>
      </c>
      <c r="B2363" s="92" t="s">
        <v>7309</v>
      </c>
      <c r="C2363" s="92" t="s">
        <v>7310</v>
      </c>
      <c r="D2363" s="92" t="s">
        <v>56</v>
      </c>
      <c r="E2363" s="92" t="s">
        <v>69</v>
      </c>
      <c r="F2363" s="92" t="s">
        <v>75</v>
      </c>
      <c r="G2363" s="92" t="s">
        <v>382</v>
      </c>
      <c r="H2363" s="92" t="s">
        <v>210</v>
      </c>
      <c r="I2363" s="93">
        <v>2.8999971000028993E-3</v>
      </c>
    </row>
    <row r="2364" spans="1:9">
      <c r="A2364" s="92" t="s">
        <v>7311</v>
      </c>
      <c r="B2364" s="92" t="s">
        <v>7312</v>
      </c>
      <c r="C2364" s="92" t="s">
        <v>7313</v>
      </c>
      <c r="D2364" s="92" t="s">
        <v>100</v>
      </c>
      <c r="E2364" s="92" t="s">
        <v>100</v>
      </c>
      <c r="F2364" s="92" t="s">
        <v>1569</v>
      </c>
      <c r="G2364" s="92" t="s">
        <v>341</v>
      </c>
      <c r="H2364" s="92" t="s">
        <v>181</v>
      </c>
      <c r="I2364" s="93">
        <v>2.8999971000028993E-3</v>
      </c>
    </row>
    <row r="2365" spans="1:9">
      <c r="A2365" s="92" t="s">
        <v>7314</v>
      </c>
      <c r="B2365" s="92" t="s">
        <v>7315</v>
      </c>
      <c r="C2365" s="92" t="s">
        <v>7316</v>
      </c>
      <c r="D2365" s="92" t="s">
        <v>76</v>
      </c>
      <c r="E2365" s="92" t="s">
        <v>441</v>
      </c>
      <c r="F2365" s="92" t="s">
        <v>2648</v>
      </c>
      <c r="G2365" s="92" t="s">
        <v>420</v>
      </c>
      <c r="H2365" s="92" t="s">
        <v>238</v>
      </c>
      <c r="I2365" s="93">
        <v>2.8999971000028993E-3</v>
      </c>
    </row>
    <row r="2366" spans="1:9">
      <c r="A2366" s="92" t="s">
        <v>7317</v>
      </c>
      <c r="B2366" s="92" t="s">
        <v>7318</v>
      </c>
      <c r="C2366" s="92" t="s">
        <v>7319</v>
      </c>
      <c r="D2366" s="92" t="s">
        <v>105</v>
      </c>
      <c r="E2366" s="92" t="s">
        <v>198</v>
      </c>
      <c r="F2366" s="92" t="s">
        <v>1050</v>
      </c>
      <c r="G2366" s="92" t="s">
        <v>200</v>
      </c>
      <c r="H2366" s="92" t="s">
        <v>153</v>
      </c>
      <c r="I2366" s="93">
        <v>2.8999971000028993E-3</v>
      </c>
    </row>
    <row r="2367" spans="1:9">
      <c r="A2367" s="92" t="s">
        <v>7320</v>
      </c>
      <c r="B2367" s="92" t="s">
        <v>7321</v>
      </c>
      <c r="C2367" s="92" t="s">
        <v>7322</v>
      </c>
      <c r="D2367" s="92" t="s">
        <v>76</v>
      </c>
      <c r="E2367" s="92" t="s">
        <v>441</v>
      </c>
      <c r="F2367" s="92" t="s">
        <v>2065</v>
      </c>
      <c r="G2367" s="92" t="s">
        <v>329</v>
      </c>
      <c r="H2367" s="92" t="s">
        <v>166</v>
      </c>
      <c r="I2367" s="93">
        <v>2.8999971000028993E-3</v>
      </c>
    </row>
    <row r="2368" spans="1:9">
      <c r="A2368" s="92" t="s">
        <v>7323</v>
      </c>
      <c r="B2368" s="92" t="s">
        <v>7324</v>
      </c>
      <c r="C2368" s="92" t="s">
        <v>7325</v>
      </c>
      <c r="D2368" s="92" t="s">
        <v>94</v>
      </c>
      <c r="E2368" s="92" t="s">
        <v>133</v>
      </c>
      <c r="F2368" s="92" t="s">
        <v>134</v>
      </c>
      <c r="G2368" s="92" t="s">
        <v>408</v>
      </c>
      <c r="H2368" s="92" t="s">
        <v>228</v>
      </c>
      <c r="I2368" s="93">
        <v>2.7999972000027997E-3</v>
      </c>
    </row>
    <row r="2369" spans="1:9">
      <c r="A2369" s="92" t="s">
        <v>7326</v>
      </c>
      <c r="B2369" s="92" t="s">
        <v>7327</v>
      </c>
      <c r="C2369" s="92" t="s">
        <v>7328</v>
      </c>
      <c r="D2369" s="92" t="s">
        <v>94</v>
      </c>
      <c r="E2369" s="92" t="s">
        <v>133</v>
      </c>
      <c r="F2369" s="92" t="s">
        <v>467</v>
      </c>
      <c r="G2369" s="92" t="s">
        <v>329</v>
      </c>
      <c r="H2369" s="92" t="s">
        <v>166</v>
      </c>
      <c r="I2369" s="93">
        <v>2.7999972000027997E-3</v>
      </c>
    </row>
    <row r="2370" spans="1:9">
      <c r="A2370" s="92" t="s">
        <v>7329</v>
      </c>
      <c r="B2370" s="92" t="s">
        <v>7330</v>
      </c>
      <c r="C2370" s="92" t="s">
        <v>7331</v>
      </c>
      <c r="D2370" s="92" t="s">
        <v>56</v>
      </c>
      <c r="E2370" s="92" t="s">
        <v>57</v>
      </c>
      <c r="F2370" s="92" t="s">
        <v>58</v>
      </c>
      <c r="G2370" s="92" t="s">
        <v>329</v>
      </c>
      <c r="H2370" s="92" t="s">
        <v>166</v>
      </c>
      <c r="I2370" s="93">
        <v>2.7999972000027997E-3</v>
      </c>
    </row>
    <row r="2371" spans="1:9">
      <c r="A2371" s="92" t="s">
        <v>7332</v>
      </c>
      <c r="B2371" s="92" t="s">
        <v>7333</v>
      </c>
      <c r="C2371" s="92" t="s">
        <v>7334</v>
      </c>
      <c r="D2371" s="92" t="s">
        <v>56</v>
      </c>
      <c r="E2371" s="92" t="s">
        <v>57</v>
      </c>
      <c r="F2371" s="92" t="s">
        <v>767</v>
      </c>
      <c r="G2371" s="92" t="s">
        <v>329</v>
      </c>
      <c r="H2371" s="92" t="s">
        <v>166</v>
      </c>
      <c r="I2371" s="93">
        <v>2.7999972000027997E-3</v>
      </c>
    </row>
    <row r="2372" spans="1:9">
      <c r="A2372" s="92" t="s">
        <v>7335</v>
      </c>
      <c r="B2372" s="92" t="s">
        <v>7336</v>
      </c>
      <c r="C2372" s="92" t="s">
        <v>7337</v>
      </c>
      <c r="D2372" s="92" t="s">
        <v>111</v>
      </c>
      <c r="E2372" s="92" t="s">
        <v>111</v>
      </c>
      <c r="F2372" s="92" t="s">
        <v>1853</v>
      </c>
      <c r="G2372" s="92" t="s">
        <v>185</v>
      </c>
      <c r="H2372" s="92" t="s">
        <v>148</v>
      </c>
      <c r="I2372" s="93">
        <v>2.7999972000027997E-3</v>
      </c>
    </row>
    <row r="2373" spans="1:9">
      <c r="A2373" s="92" t="s">
        <v>7338</v>
      </c>
      <c r="B2373" s="92" t="s">
        <v>7339</v>
      </c>
      <c r="C2373" s="92" t="s">
        <v>7340</v>
      </c>
      <c r="D2373" s="92" t="s">
        <v>76</v>
      </c>
      <c r="E2373" s="92" t="s">
        <v>92</v>
      </c>
      <c r="F2373" s="92" t="s">
        <v>1009</v>
      </c>
      <c r="G2373" s="92" t="s">
        <v>333</v>
      </c>
      <c r="H2373" s="92" t="s">
        <v>172</v>
      </c>
      <c r="I2373" s="93">
        <v>2.7999972000027997E-3</v>
      </c>
    </row>
    <row r="2374" spans="1:9">
      <c r="A2374" s="92" t="s">
        <v>7341</v>
      </c>
      <c r="B2374" s="92" t="s">
        <v>7342</v>
      </c>
      <c r="C2374" s="92" t="s">
        <v>7343</v>
      </c>
      <c r="D2374" s="92" t="s">
        <v>94</v>
      </c>
      <c r="E2374" s="92" t="s">
        <v>118</v>
      </c>
      <c r="F2374" s="92" t="s">
        <v>119</v>
      </c>
      <c r="G2374" s="92" t="s">
        <v>468</v>
      </c>
      <c r="H2374" s="92" t="s">
        <v>270</v>
      </c>
      <c r="I2374" s="93">
        <v>2.7999972000027997E-3</v>
      </c>
    </row>
    <row r="2375" spans="1:9">
      <c r="A2375" s="92" t="s">
        <v>7344</v>
      </c>
      <c r="B2375" s="92" t="s">
        <v>7345</v>
      </c>
      <c r="C2375" s="92" t="s">
        <v>7346</v>
      </c>
      <c r="D2375" s="92" t="s">
        <v>94</v>
      </c>
      <c r="E2375" s="92" t="s">
        <v>133</v>
      </c>
      <c r="F2375" s="92" t="s">
        <v>134</v>
      </c>
      <c r="G2375" s="92" t="s">
        <v>382</v>
      </c>
      <c r="H2375" s="92" t="s">
        <v>210</v>
      </c>
      <c r="I2375" s="93">
        <v>2.7999972000027997E-3</v>
      </c>
    </row>
    <row r="2376" spans="1:9">
      <c r="A2376" s="92" t="s">
        <v>7347</v>
      </c>
      <c r="B2376" s="92" t="s">
        <v>7348</v>
      </c>
      <c r="C2376" s="92" t="s">
        <v>7349</v>
      </c>
      <c r="D2376" s="92" t="s">
        <v>105</v>
      </c>
      <c r="E2376" s="92" t="s">
        <v>557</v>
      </c>
      <c r="F2376" s="92" t="s">
        <v>1082</v>
      </c>
      <c r="G2376" s="92" t="s">
        <v>420</v>
      </c>
      <c r="H2376" s="92" t="s">
        <v>238</v>
      </c>
      <c r="I2376" s="93">
        <v>2.7999972000027997E-3</v>
      </c>
    </row>
    <row r="2377" spans="1:9">
      <c r="A2377" s="92" t="s">
        <v>7350</v>
      </c>
      <c r="B2377" s="92" t="s">
        <v>7351</v>
      </c>
      <c r="C2377" s="92" t="s">
        <v>7352</v>
      </c>
      <c r="D2377" s="92" t="s">
        <v>100</v>
      </c>
      <c r="E2377" s="92" t="s">
        <v>100</v>
      </c>
      <c r="F2377" s="92" t="s">
        <v>170</v>
      </c>
      <c r="G2377" s="92" t="s">
        <v>329</v>
      </c>
      <c r="H2377" s="92" t="s">
        <v>166</v>
      </c>
      <c r="I2377" s="93">
        <v>2.6999973000026998E-3</v>
      </c>
    </row>
    <row r="2378" spans="1:9">
      <c r="A2378" s="92" t="s">
        <v>7353</v>
      </c>
      <c r="B2378" s="92" t="s">
        <v>7354</v>
      </c>
      <c r="C2378" s="92" t="s">
        <v>7355</v>
      </c>
      <c r="D2378" s="92" t="s">
        <v>105</v>
      </c>
      <c r="E2378" s="92" t="s">
        <v>557</v>
      </c>
      <c r="F2378" s="92" t="s">
        <v>558</v>
      </c>
      <c r="G2378" s="92" t="s">
        <v>329</v>
      </c>
      <c r="H2378" s="92" t="s">
        <v>166</v>
      </c>
      <c r="I2378" s="93">
        <v>2.6999973000026998E-3</v>
      </c>
    </row>
    <row r="2379" spans="1:9">
      <c r="A2379" s="92" t="s">
        <v>7356</v>
      </c>
      <c r="B2379" s="92" t="s">
        <v>7357</v>
      </c>
      <c r="C2379" s="92" t="s">
        <v>7358</v>
      </c>
      <c r="D2379" s="92" t="s">
        <v>80</v>
      </c>
      <c r="E2379" s="92" t="s">
        <v>80</v>
      </c>
      <c r="F2379" s="92" t="s">
        <v>104</v>
      </c>
      <c r="G2379" s="92" t="s">
        <v>459</v>
      </c>
      <c r="H2379" s="92" t="s">
        <v>143</v>
      </c>
      <c r="I2379" s="93">
        <v>2.6999973000026998E-3</v>
      </c>
    </row>
    <row r="2380" spans="1:9">
      <c r="A2380" s="92" t="s">
        <v>7359</v>
      </c>
      <c r="B2380" s="92" t="s">
        <v>7360</v>
      </c>
      <c r="C2380" s="92" t="s">
        <v>7361</v>
      </c>
      <c r="D2380" s="92" t="s">
        <v>56</v>
      </c>
      <c r="E2380" s="92" t="s">
        <v>57</v>
      </c>
      <c r="F2380" s="92" t="s">
        <v>767</v>
      </c>
      <c r="G2380" s="92" t="s">
        <v>185</v>
      </c>
      <c r="H2380" s="92" t="s">
        <v>148</v>
      </c>
      <c r="I2380" s="93">
        <v>2.6999973000026998E-3</v>
      </c>
    </row>
    <row r="2381" spans="1:9">
      <c r="A2381" s="92" t="s">
        <v>7362</v>
      </c>
      <c r="B2381" s="92" t="s">
        <v>7363</v>
      </c>
      <c r="C2381" s="92" t="s">
        <v>7364</v>
      </c>
      <c r="D2381" s="92" t="s">
        <v>76</v>
      </c>
      <c r="E2381" s="92" t="s">
        <v>92</v>
      </c>
      <c r="F2381" s="92" t="s">
        <v>306</v>
      </c>
      <c r="G2381" s="92" t="s">
        <v>333</v>
      </c>
      <c r="H2381" s="92" t="s">
        <v>172</v>
      </c>
      <c r="I2381" s="93">
        <v>2.6999973000026998E-3</v>
      </c>
    </row>
    <row r="2382" spans="1:9">
      <c r="A2382" s="92" t="s">
        <v>7365</v>
      </c>
      <c r="B2382" s="92" t="s">
        <v>7366</v>
      </c>
      <c r="C2382" s="92" t="s">
        <v>7367</v>
      </c>
      <c r="D2382" s="92" t="s">
        <v>105</v>
      </c>
      <c r="E2382" s="92" t="s">
        <v>198</v>
      </c>
      <c r="F2382" s="92" t="s">
        <v>1050</v>
      </c>
      <c r="G2382" s="92" t="s">
        <v>329</v>
      </c>
      <c r="H2382" s="92" t="s">
        <v>166</v>
      </c>
      <c r="I2382" s="93">
        <v>2.6999973000026998E-3</v>
      </c>
    </row>
    <row r="2383" spans="1:9">
      <c r="A2383" s="92" t="s">
        <v>7368</v>
      </c>
      <c r="B2383" s="92" t="s">
        <v>7369</v>
      </c>
      <c r="C2383" s="92" t="s">
        <v>7370</v>
      </c>
      <c r="D2383" s="92" t="s">
        <v>56</v>
      </c>
      <c r="E2383" s="92" t="s">
        <v>152</v>
      </c>
      <c r="F2383" s="92" t="s">
        <v>152</v>
      </c>
      <c r="G2383" s="92" t="s">
        <v>329</v>
      </c>
      <c r="H2383" s="92" t="s">
        <v>166</v>
      </c>
      <c r="I2383" s="93">
        <v>2.6999973000026998E-3</v>
      </c>
    </row>
    <row r="2384" spans="1:9">
      <c r="A2384" s="92" t="s">
        <v>7371</v>
      </c>
      <c r="B2384" s="92" t="s">
        <v>7372</v>
      </c>
      <c r="C2384" s="92" t="s">
        <v>7373</v>
      </c>
      <c r="D2384" s="92" t="s">
        <v>80</v>
      </c>
      <c r="E2384" s="92" t="s">
        <v>80</v>
      </c>
      <c r="F2384" s="92" t="s">
        <v>104</v>
      </c>
      <c r="G2384" s="92" t="s">
        <v>341</v>
      </c>
      <c r="H2384" s="92" t="s">
        <v>181</v>
      </c>
      <c r="I2384" s="93">
        <v>2.6999973000026998E-3</v>
      </c>
    </row>
    <row r="2385" spans="1:9">
      <c r="A2385" s="92" t="s">
        <v>7374</v>
      </c>
      <c r="B2385" s="92" t="s">
        <v>7375</v>
      </c>
      <c r="C2385" s="92" t="s">
        <v>7376</v>
      </c>
      <c r="D2385" s="92" t="s">
        <v>100</v>
      </c>
      <c r="E2385" s="92" t="s">
        <v>100</v>
      </c>
      <c r="F2385" s="92" t="s">
        <v>170</v>
      </c>
      <c r="G2385" s="92" t="s">
        <v>329</v>
      </c>
      <c r="H2385" s="92" t="s">
        <v>166</v>
      </c>
      <c r="I2385" s="93">
        <v>2.6999973000026998E-3</v>
      </c>
    </row>
    <row r="2386" spans="1:9">
      <c r="A2386" s="92" t="s">
        <v>7377</v>
      </c>
      <c r="B2386" s="92" t="s">
        <v>7378</v>
      </c>
      <c r="C2386" s="92" t="s">
        <v>7379</v>
      </c>
      <c r="D2386" s="92" t="s">
        <v>76</v>
      </c>
      <c r="E2386" s="92" t="s">
        <v>92</v>
      </c>
      <c r="F2386" s="92" t="s">
        <v>93</v>
      </c>
      <c r="G2386" s="92" t="s">
        <v>382</v>
      </c>
      <c r="H2386" s="92" t="s">
        <v>210</v>
      </c>
      <c r="I2386" s="93">
        <v>2.5999974000025993E-3</v>
      </c>
    </row>
    <row r="2387" spans="1:9">
      <c r="A2387" s="92" t="s">
        <v>7380</v>
      </c>
      <c r="B2387" s="92" t="s">
        <v>7381</v>
      </c>
      <c r="C2387" s="92" t="s">
        <v>7382</v>
      </c>
      <c r="D2387" s="92" t="s">
        <v>80</v>
      </c>
      <c r="E2387" s="92" t="s">
        <v>80</v>
      </c>
      <c r="F2387" s="92" t="s">
        <v>157</v>
      </c>
      <c r="G2387" s="92" t="s">
        <v>362</v>
      </c>
      <c r="H2387" s="92" t="s">
        <v>190</v>
      </c>
      <c r="I2387" s="93">
        <v>2.5999974000025993E-3</v>
      </c>
    </row>
    <row r="2388" spans="1:9">
      <c r="A2388" s="92" t="s">
        <v>7383</v>
      </c>
      <c r="B2388" s="92" t="s">
        <v>7384</v>
      </c>
      <c r="C2388" s="92" t="s">
        <v>7385</v>
      </c>
      <c r="D2388" s="92" t="s">
        <v>94</v>
      </c>
      <c r="E2388" s="92" t="s">
        <v>615</v>
      </c>
      <c r="F2388" s="92" t="s">
        <v>1031</v>
      </c>
      <c r="G2388" s="92" t="s">
        <v>329</v>
      </c>
      <c r="H2388" s="92" t="s">
        <v>166</v>
      </c>
      <c r="I2388" s="93">
        <v>2.5999974000025993E-3</v>
      </c>
    </row>
    <row r="2389" spans="1:9">
      <c r="A2389" s="92" t="s">
        <v>7386</v>
      </c>
      <c r="B2389" s="92" t="s">
        <v>7387</v>
      </c>
      <c r="C2389" s="92" t="s">
        <v>7388</v>
      </c>
      <c r="D2389" s="92" t="s">
        <v>100</v>
      </c>
      <c r="E2389" s="92" t="s">
        <v>100</v>
      </c>
      <c r="F2389" s="92" t="s">
        <v>287</v>
      </c>
      <c r="G2389" s="92" t="s">
        <v>185</v>
      </c>
      <c r="H2389" s="92" t="s">
        <v>148</v>
      </c>
      <c r="I2389" s="93">
        <v>2.5999974000025993E-3</v>
      </c>
    </row>
    <row r="2390" spans="1:9">
      <c r="A2390" s="92" t="s">
        <v>7389</v>
      </c>
      <c r="B2390" s="92" t="s">
        <v>7390</v>
      </c>
      <c r="C2390" s="92" t="s">
        <v>7391</v>
      </c>
      <c r="D2390" s="92" t="s">
        <v>94</v>
      </c>
      <c r="E2390" s="92" t="s">
        <v>615</v>
      </c>
      <c r="F2390" s="92" t="s">
        <v>1031</v>
      </c>
      <c r="G2390" s="92" t="s">
        <v>329</v>
      </c>
      <c r="H2390" s="92" t="s">
        <v>166</v>
      </c>
      <c r="I2390" s="93">
        <v>2.5999974000025993E-3</v>
      </c>
    </row>
    <row r="2391" spans="1:9">
      <c r="A2391" s="92" t="s">
        <v>7392</v>
      </c>
      <c r="B2391" s="92" t="s">
        <v>7393</v>
      </c>
      <c r="C2391" s="92" t="s">
        <v>7394</v>
      </c>
      <c r="D2391" s="92" t="s">
        <v>71</v>
      </c>
      <c r="E2391" s="92" t="s">
        <v>84</v>
      </c>
      <c r="F2391" s="92" t="s">
        <v>85</v>
      </c>
      <c r="G2391" s="92" t="s">
        <v>329</v>
      </c>
      <c r="H2391" s="92" t="s">
        <v>166</v>
      </c>
      <c r="I2391" s="93">
        <v>2.5999974000025993E-3</v>
      </c>
    </row>
    <row r="2392" spans="1:9">
      <c r="A2392" s="92" t="s">
        <v>7395</v>
      </c>
      <c r="B2392" s="92" t="s">
        <v>7396</v>
      </c>
      <c r="C2392" s="92" t="s">
        <v>7397</v>
      </c>
      <c r="D2392" s="92" t="s">
        <v>94</v>
      </c>
      <c r="E2392" s="92" t="s">
        <v>615</v>
      </c>
      <c r="F2392" s="92" t="s">
        <v>1031</v>
      </c>
      <c r="G2392" s="92" t="s">
        <v>451</v>
      </c>
      <c r="H2392" s="92" t="s">
        <v>258</v>
      </c>
      <c r="I2392" s="93">
        <v>2.5999974000025993E-3</v>
      </c>
    </row>
    <row r="2393" spans="1:9">
      <c r="A2393" s="92" t="s">
        <v>7398</v>
      </c>
      <c r="B2393" s="92" t="s">
        <v>7399</v>
      </c>
      <c r="C2393" s="92" t="s">
        <v>7400</v>
      </c>
      <c r="D2393" s="92" t="s">
        <v>76</v>
      </c>
      <c r="E2393" s="92" t="s">
        <v>441</v>
      </c>
      <c r="F2393" s="92" t="s">
        <v>3917</v>
      </c>
      <c r="G2393" s="92" t="s">
        <v>420</v>
      </c>
      <c r="H2393" s="92" t="s">
        <v>238</v>
      </c>
      <c r="I2393" s="93">
        <v>2.5999974000025993E-3</v>
      </c>
    </row>
    <row r="2394" spans="1:9">
      <c r="A2394" s="92" t="s">
        <v>7401</v>
      </c>
      <c r="B2394" s="92" t="s">
        <v>7402</v>
      </c>
      <c r="C2394" s="92" t="s">
        <v>7403</v>
      </c>
      <c r="D2394" s="92" t="s">
        <v>76</v>
      </c>
      <c r="E2394" s="92" t="s">
        <v>441</v>
      </c>
      <c r="F2394" s="92" t="s">
        <v>2065</v>
      </c>
      <c r="G2394" s="92" t="s">
        <v>329</v>
      </c>
      <c r="H2394" s="92" t="s">
        <v>166</v>
      </c>
      <c r="I2394" s="93">
        <v>2.5999974000025993E-3</v>
      </c>
    </row>
    <row r="2395" spans="1:9">
      <c r="A2395" s="92" t="s">
        <v>7404</v>
      </c>
      <c r="B2395" s="92" t="s">
        <v>7405</v>
      </c>
      <c r="C2395" s="92" t="s">
        <v>7406</v>
      </c>
      <c r="D2395" s="92" t="s">
        <v>100</v>
      </c>
      <c r="E2395" s="92" t="s">
        <v>100</v>
      </c>
      <c r="F2395" s="92" t="s">
        <v>170</v>
      </c>
      <c r="G2395" s="92" t="s">
        <v>394</v>
      </c>
      <c r="H2395" s="92" t="s">
        <v>219</v>
      </c>
      <c r="I2395" s="93">
        <v>2.4999975000024998E-3</v>
      </c>
    </row>
    <row r="2396" spans="1:9">
      <c r="A2396" s="92" t="s">
        <v>7407</v>
      </c>
      <c r="B2396" s="92" t="s">
        <v>7408</v>
      </c>
      <c r="C2396" s="92" t="s">
        <v>7409</v>
      </c>
      <c r="D2396" s="92" t="s">
        <v>105</v>
      </c>
      <c r="E2396" s="92" t="s">
        <v>557</v>
      </c>
      <c r="F2396" s="92" t="s">
        <v>558</v>
      </c>
      <c r="G2396" s="92" t="s">
        <v>333</v>
      </c>
      <c r="H2396" s="92" t="s">
        <v>172</v>
      </c>
      <c r="I2396" s="93">
        <v>2.4999975000024998E-3</v>
      </c>
    </row>
    <row r="2397" spans="1:9">
      <c r="A2397" s="92" t="s">
        <v>7410</v>
      </c>
      <c r="B2397" s="92" t="s">
        <v>7411</v>
      </c>
      <c r="C2397" s="92" t="s">
        <v>7412</v>
      </c>
      <c r="D2397" s="92" t="s">
        <v>100</v>
      </c>
      <c r="E2397" s="92" t="s">
        <v>100</v>
      </c>
      <c r="F2397" s="92" t="s">
        <v>170</v>
      </c>
      <c r="G2397" s="92" t="s">
        <v>333</v>
      </c>
      <c r="H2397" s="92" t="s">
        <v>172</v>
      </c>
      <c r="I2397" s="93">
        <v>2.4999975000024998E-3</v>
      </c>
    </row>
    <row r="2398" spans="1:9">
      <c r="A2398" s="92" t="s">
        <v>7413</v>
      </c>
      <c r="B2398" s="92" t="s">
        <v>7414</v>
      </c>
      <c r="C2398" s="92" t="s">
        <v>7415</v>
      </c>
      <c r="D2398" s="92" t="s">
        <v>71</v>
      </c>
      <c r="E2398" s="92" t="s">
        <v>84</v>
      </c>
      <c r="F2398" s="92" t="s">
        <v>85</v>
      </c>
      <c r="G2398" s="92" t="s">
        <v>408</v>
      </c>
      <c r="H2398" s="92" t="s">
        <v>228</v>
      </c>
      <c r="I2398" s="93">
        <v>2.4999975000024998E-3</v>
      </c>
    </row>
    <row r="2399" spans="1:9">
      <c r="A2399" s="92" t="s">
        <v>7416</v>
      </c>
      <c r="B2399" s="92" t="s">
        <v>7417</v>
      </c>
      <c r="C2399" s="92" t="s">
        <v>7418</v>
      </c>
      <c r="D2399" s="92" t="s">
        <v>88</v>
      </c>
      <c r="E2399" s="92" t="s">
        <v>109</v>
      </c>
      <c r="F2399" s="92" t="s">
        <v>110</v>
      </c>
      <c r="G2399" s="92" t="s">
        <v>333</v>
      </c>
      <c r="H2399" s="92" t="s">
        <v>172</v>
      </c>
      <c r="I2399" s="93">
        <v>2.4999975000024998E-3</v>
      </c>
    </row>
    <row r="2400" spans="1:9">
      <c r="A2400" s="92" t="s">
        <v>7419</v>
      </c>
      <c r="B2400" s="92" t="s">
        <v>7420</v>
      </c>
      <c r="C2400" s="92" t="s">
        <v>7421</v>
      </c>
      <c r="D2400" s="92" t="s">
        <v>100</v>
      </c>
      <c r="E2400" s="92" t="s">
        <v>100</v>
      </c>
      <c r="F2400" s="92" t="s">
        <v>287</v>
      </c>
      <c r="G2400" s="92" t="s">
        <v>382</v>
      </c>
      <c r="H2400" s="92" t="s">
        <v>210</v>
      </c>
      <c r="I2400" s="93">
        <v>2.4999975000024998E-3</v>
      </c>
    </row>
    <row r="2401" spans="1:9">
      <c r="A2401" s="92" t="s">
        <v>7422</v>
      </c>
      <c r="B2401" s="92" t="s">
        <v>7423</v>
      </c>
      <c r="C2401" s="92" t="s">
        <v>7424</v>
      </c>
      <c r="D2401" s="92" t="s">
        <v>76</v>
      </c>
      <c r="E2401" s="92" t="s">
        <v>92</v>
      </c>
      <c r="F2401" s="92" t="s">
        <v>93</v>
      </c>
      <c r="G2401" s="92" t="s">
        <v>408</v>
      </c>
      <c r="H2401" s="92" t="s">
        <v>228</v>
      </c>
      <c r="I2401" s="93">
        <v>2.3999976000023994E-3</v>
      </c>
    </row>
    <row r="2402" spans="1:9">
      <c r="A2402" s="92" t="s">
        <v>7425</v>
      </c>
      <c r="B2402" s="92" t="s">
        <v>7426</v>
      </c>
      <c r="C2402" s="92" t="s">
        <v>7427</v>
      </c>
      <c r="D2402" s="92" t="s">
        <v>80</v>
      </c>
      <c r="E2402" s="92" t="s">
        <v>80</v>
      </c>
      <c r="F2402" s="92" t="s">
        <v>157</v>
      </c>
      <c r="G2402" s="92" t="s">
        <v>451</v>
      </c>
      <c r="H2402" s="92" t="s">
        <v>258</v>
      </c>
      <c r="I2402" s="93">
        <v>2.3999976000023994E-3</v>
      </c>
    </row>
    <row r="2403" spans="1:9">
      <c r="A2403" s="92" t="s">
        <v>7428</v>
      </c>
      <c r="B2403" s="92" t="s">
        <v>7429</v>
      </c>
      <c r="C2403" s="92" t="s">
        <v>7430</v>
      </c>
      <c r="D2403" s="92" t="s">
        <v>76</v>
      </c>
      <c r="E2403" s="92" t="s">
        <v>441</v>
      </c>
      <c r="F2403" s="92" t="s">
        <v>2065</v>
      </c>
      <c r="G2403" s="92" t="s">
        <v>185</v>
      </c>
      <c r="H2403" s="92" t="s">
        <v>148</v>
      </c>
      <c r="I2403" s="93">
        <v>2.3999976000023994E-3</v>
      </c>
    </row>
    <row r="2404" spans="1:9">
      <c r="A2404" s="92" t="s">
        <v>7431</v>
      </c>
      <c r="B2404" s="92" t="s">
        <v>7432</v>
      </c>
      <c r="C2404" s="92" t="s">
        <v>7433</v>
      </c>
      <c r="D2404" s="92" t="s">
        <v>105</v>
      </c>
      <c r="E2404" s="92" t="s">
        <v>557</v>
      </c>
      <c r="F2404" s="92" t="s">
        <v>1082</v>
      </c>
      <c r="G2404" s="92" t="s">
        <v>329</v>
      </c>
      <c r="H2404" s="92" t="s">
        <v>166</v>
      </c>
      <c r="I2404" s="93">
        <v>2.3999976000023994E-3</v>
      </c>
    </row>
    <row r="2405" spans="1:9">
      <c r="A2405" s="92" t="s">
        <v>7434</v>
      </c>
      <c r="B2405" s="92" t="s">
        <v>7435</v>
      </c>
      <c r="C2405" s="92" t="s">
        <v>7436</v>
      </c>
      <c r="D2405" s="92" t="s">
        <v>100</v>
      </c>
      <c r="E2405" s="92" t="s">
        <v>100</v>
      </c>
      <c r="F2405" s="92" t="s">
        <v>1417</v>
      </c>
      <c r="G2405" s="92" t="s">
        <v>333</v>
      </c>
      <c r="H2405" s="92" t="s">
        <v>172</v>
      </c>
      <c r="I2405" s="93">
        <v>2.2999977000022999E-3</v>
      </c>
    </row>
    <row r="2406" spans="1:9">
      <c r="A2406" s="92" t="s">
        <v>7437</v>
      </c>
      <c r="B2406" s="92" t="s">
        <v>7438</v>
      </c>
      <c r="C2406" s="92" t="s">
        <v>7439</v>
      </c>
      <c r="D2406" s="92" t="s">
        <v>94</v>
      </c>
      <c r="E2406" s="92" t="s">
        <v>615</v>
      </c>
      <c r="F2406" s="92" t="s">
        <v>1031</v>
      </c>
      <c r="G2406" s="92" t="s">
        <v>329</v>
      </c>
      <c r="H2406" s="92" t="s">
        <v>166</v>
      </c>
      <c r="I2406" s="93">
        <v>2.2999977000022999E-3</v>
      </c>
    </row>
    <row r="2407" spans="1:9">
      <c r="A2407" s="92" t="s">
        <v>7440</v>
      </c>
      <c r="B2407" s="92" t="s">
        <v>7441</v>
      </c>
      <c r="C2407" s="92" t="s">
        <v>7442</v>
      </c>
      <c r="D2407" s="92" t="s">
        <v>105</v>
      </c>
      <c r="E2407" s="92" t="s">
        <v>198</v>
      </c>
      <c r="F2407" s="92" t="s">
        <v>199</v>
      </c>
      <c r="G2407" s="92" t="s">
        <v>420</v>
      </c>
      <c r="H2407" s="92" t="s">
        <v>238</v>
      </c>
      <c r="I2407" s="93">
        <v>2.2999977000022999E-3</v>
      </c>
    </row>
    <row r="2408" spans="1:9">
      <c r="A2408" s="92" t="s">
        <v>7443</v>
      </c>
      <c r="B2408" s="92" t="s">
        <v>7444</v>
      </c>
      <c r="C2408" s="92" t="s">
        <v>7445</v>
      </c>
      <c r="D2408" s="92" t="s">
        <v>76</v>
      </c>
      <c r="E2408" s="92" t="s">
        <v>441</v>
      </c>
      <c r="F2408" s="92" t="s">
        <v>2065</v>
      </c>
      <c r="G2408" s="92" t="s">
        <v>329</v>
      </c>
      <c r="H2408" s="92" t="s">
        <v>166</v>
      </c>
      <c r="I2408" s="93">
        <v>2.2999977000022999E-3</v>
      </c>
    </row>
    <row r="2409" spans="1:9">
      <c r="A2409" s="92" t="s">
        <v>7446</v>
      </c>
      <c r="B2409" s="92" t="s">
        <v>7447</v>
      </c>
      <c r="C2409" s="92" t="s">
        <v>7448</v>
      </c>
      <c r="D2409" s="92" t="s">
        <v>100</v>
      </c>
      <c r="E2409" s="92" t="s">
        <v>100</v>
      </c>
      <c r="F2409" s="92" t="s">
        <v>170</v>
      </c>
      <c r="G2409" s="92" t="s">
        <v>333</v>
      </c>
      <c r="H2409" s="92" t="s">
        <v>172</v>
      </c>
      <c r="I2409" s="93">
        <v>2.1999978000021999E-3</v>
      </c>
    </row>
    <row r="2410" spans="1:9">
      <c r="A2410" s="92" t="s">
        <v>7449</v>
      </c>
      <c r="B2410" s="92" t="s">
        <v>7450</v>
      </c>
      <c r="C2410" s="92" t="s">
        <v>7451</v>
      </c>
      <c r="D2410" s="92" t="s">
        <v>105</v>
      </c>
      <c r="E2410" s="92" t="s">
        <v>198</v>
      </c>
      <c r="F2410" s="92" t="s">
        <v>199</v>
      </c>
      <c r="G2410" s="92" t="s">
        <v>329</v>
      </c>
      <c r="H2410" s="92" t="s">
        <v>166</v>
      </c>
      <c r="I2410" s="93">
        <v>2.1999978000021999E-3</v>
      </c>
    </row>
    <row r="2411" spans="1:9">
      <c r="A2411" s="92" t="s">
        <v>7452</v>
      </c>
      <c r="B2411" s="92" t="s">
        <v>7453</v>
      </c>
      <c r="C2411" s="92" t="s">
        <v>7454</v>
      </c>
      <c r="D2411" s="92" t="s">
        <v>76</v>
      </c>
      <c r="E2411" s="92" t="s">
        <v>92</v>
      </c>
      <c r="F2411" s="92" t="s">
        <v>306</v>
      </c>
      <c r="G2411" s="92" t="s">
        <v>333</v>
      </c>
      <c r="H2411" s="92" t="s">
        <v>172</v>
      </c>
      <c r="I2411" s="93">
        <v>2.1999978000021999E-3</v>
      </c>
    </row>
    <row r="2412" spans="1:9">
      <c r="A2412" s="92" t="s">
        <v>7455</v>
      </c>
      <c r="B2412" s="92" t="s">
        <v>7456</v>
      </c>
      <c r="C2412" s="92" t="s">
        <v>7457</v>
      </c>
      <c r="D2412" s="92" t="s">
        <v>100</v>
      </c>
      <c r="E2412" s="92" t="s">
        <v>100</v>
      </c>
      <c r="F2412" s="92" t="s">
        <v>287</v>
      </c>
      <c r="G2412" s="92" t="s">
        <v>329</v>
      </c>
      <c r="H2412" s="92" t="s">
        <v>166</v>
      </c>
      <c r="I2412" s="93">
        <v>2.1999978000021999E-3</v>
      </c>
    </row>
    <row r="2413" spans="1:9">
      <c r="A2413" s="92" t="s">
        <v>7458</v>
      </c>
      <c r="B2413" s="92" t="s">
        <v>7459</v>
      </c>
      <c r="C2413" s="92" t="s">
        <v>7460</v>
      </c>
      <c r="D2413" s="92" t="s">
        <v>56</v>
      </c>
      <c r="E2413" s="92" t="s">
        <v>152</v>
      </c>
      <c r="F2413" s="92" t="s">
        <v>152</v>
      </c>
      <c r="G2413" s="92" t="s">
        <v>329</v>
      </c>
      <c r="H2413" s="92" t="s">
        <v>166</v>
      </c>
      <c r="I2413" s="93">
        <v>2.1999978000021999E-3</v>
      </c>
    </row>
    <row r="2414" spans="1:9">
      <c r="A2414" s="92" t="s">
        <v>7461</v>
      </c>
      <c r="B2414" s="92" t="s">
        <v>7462</v>
      </c>
      <c r="C2414" s="92" t="s">
        <v>7463</v>
      </c>
      <c r="D2414" s="92" t="s">
        <v>80</v>
      </c>
      <c r="E2414" s="92" t="s">
        <v>80</v>
      </c>
      <c r="F2414" s="92" t="s">
        <v>157</v>
      </c>
      <c r="G2414" s="92" t="s">
        <v>362</v>
      </c>
      <c r="H2414" s="92" t="s">
        <v>190</v>
      </c>
      <c r="I2414" s="93">
        <v>2.1999978000021999E-3</v>
      </c>
    </row>
    <row r="2415" spans="1:9">
      <c r="A2415" s="92" t="s">
        <v>7464</v>
      </c>
      <c r="B2415" s="92" t="s">
        <v>7465</v>
      </c>
      <c r="C2415" s="92" t="s">
        <v>7466</v>
      </c>
      <c r="D2415" s="92" t="s">
        <v>88</v>
      </c>
      <c r="E2415" s="92" t="s">
        <v>109</v>
      </c>
      <c r="F2415" s="92" t="s">
        <v>110</v>
      </c>
      <c r="G2415" s="92" t="s">
        <v>382</v>
      </c>
      <c r="H2415" s="92" t="s">
        <v>210</v>
      </c>
      <c r="I2415" s="93">
        <v>2.1999978000021999E-3</v>
      </c>
    </row>
    <row r="2416" spans="1:9">
      <c r="A2416" s="92" t="s">
        <v>7467</v>
      </c>
      <c r="B2416" s="92" t="s">
        <v>7468</v>
      </c>
      <c r="C2416" s="92" t="s">
        <v>7469</v>
      </c>
      <c r="D2416" s="92" t="s">
        <v>100</v>
      </c>
      <c r="E2416" s="92" t="s">
        <v>100</v>
      </c>
      <c r="F2416" s="92" t="s">
        <v>287</v>
      </c>
      <c r="G2416" s="92" t="s">
        <v>333</v>
      </c>
      <c r="H2416" s="92" t="s">
        <v>172</v>
      </c>
      <c r="I2416" s="93">
        <v>2.1999978000021999E-3</v>
      </c>
    </row>
    <row r="2417" spans="1:9">
      <c r="A2417" s="92" t="s">
        <v>7470</v>
      </c>
      <c r="B2417" s="92" t="s">
        <v>7471</v>
      </c>
      <c r="C2417" s="92" t="s">
        <v>7472</v>
      </c>
      <c r="D2417" s="92" t="s">
        <v>105</v>
      </c>
      <c r="E2417" s="92" t="s">
        <v>557</v>
      </c>
      <c r="F2417" s="92" t="s">
        <v>1082</v>
      </c>
      <c r="G2417" s="92" t="s">
        <v>358</v>
      </c>
      <c r="H2417" s="92" t="s">
        <v>186</v>
      </c>
      <c r="I2417" s="93">
        <v>2.1999978000021999E-3</v>
      </c>
    </row>
    <row r="2418" spans="1:9">
      <c r="A2418" s="92" t="s">
        <v>7473</v>
      </c>
      <c r="B2418" s="92" t="s">
        <v>7474</v>
      </c>
      <c r="C2418" s="92" t="s">
        <v>7475</v>
      </c>
      <c r="D2418" s="92" t="s">
        <v>94</v>
      </c>
      <c r="E2418" s="92" t="s">
        <v>118</v>
      </c>
      <c r="F2418" s="92" t="s">
        <v>119</v>
      </c>
      <c r="G2418" s="92" t="s">
        <v>432</v>
      </c>
      <c r="H2418" s="92" t="s">
        <v>250</v>
      </c>
      <c r="I2418" s="93">
        <v>2.0999979000020995E-3</v>
      </c>
    </row>
    <row r="2419" spans="1:9">
      <c r="A2419" s="92" t="s">
        <v>7476</v>
      </c>
      <c r="B2419" s="92" t="s">
        <v>7477</v>
      </c>
      <c r="C2419" s="92" t="s">
        <v>7478</v>
      </c>
      <c r="D2419" s="92" t="s">
        <v>111</v>
      </c>
      <c r="E2419" s="92" t="s">
        <v>111</v>
      </c>
      <c r="F2419" s="92" t="s">
        <v>571</v>
      </c>
      <c r="G2419" s="92" t="s">
        <v>432</v>
      </c>
      <c r="H2419" s="92" t="s">
        <v>250</v>
      </c>
      <c r="I2419" s="93">
        <v>2.0999979000020995E-3</v>
      </c>
    </row>
    <row r="2420" spans="1:9">
      <c r="A2420" s="92" t="s">
        <v>7479</v>
      </c>
      <c r="B2420" s="92" t="s">
        <v>7480</v>
      </c>
      <c r="C2420" s="92" t="s">
        <v>7481</v>
      </c>
      <c r="D2420" s="92" t="s">
        <v>64</v>
      </c>
      <c r="E2420" s="92" t="s">
        <v>64</v>
      </c>
      <c r="F2420" s="92" t="s">
        <v>65</v>
      </c>
      <c r="G2420" s="92" t="s">
        <v>432</v>
      </c>
      <c r="H2420" s="92" t="s">
        <v>250</v>
      </c>
      <c r="I2420" s="93">
        <v>2.0999979000020995E-3</v>
      </c>
    </row>
    <row r="2421" spans="1:9">
      <c r="A2421" s="92" t="s">
        <v>7482</v>
      </c>
      <c r="B2421" s="92" t="s">
        <v>7483</v>
      </c>
      <c r="C2421" s="92" t="s">
        <v>7484</v>
      </c>
      <c r="D2421" s="92" t="s">
        <v>105</v>
      </c>
      <c r="E2421" s="92" t="s">
        <v>232</v>
      </c>
      <c r="F2421" s="92" t="s">
        <v>233</v>
      </c>
      <c r="G2421" s="92" t="s">
        <v>329</v>
      </c>
      <c r="H2421" s="92" t="s">
        <v>166</v>
      </c>
      <c r="I2421" s="93">
        <v>1.9999980000019999E-3</v>
      </c>
    </row>
    <row r="2422" spans="1:9">
      <c r="A2422" s="92" t="s">
        <v>7485</v>
      </c>
      <c r="B2422" s="92" t="s">
        <v>7486</v>
      </c>
      <c r="C2422" s="92" t="s">
        <v>7487</v>
      </c>
      <c r="D2422" s="92" t="s">
        <v>111</v>
      </c>
      <c r="E2422" s="92" t="s">
        <v>111</v>
      </c>
      <c r="F2422" s="92" t="s">
        <v>2383</v>
      </c>
      <c r="G2422" s="92" t="s">
        <v>382</v>
      </c>
      <c r="H2422" s="92" t="s">
        <v>210</v>
      </c>
      <c r="I2422" s="93">
        <v>1.9999980000019999E-3</v>
      </c>
    </row>
    <row r="2423" spans="1:9">
      <c r="A2423" s="92" t="s">
        <v>7488</v>
      </c>
      <c r="B2423" s="92" t="s">
        <v>7489</v>
      </c>
      <c r="C2423" s="92" t="s">
        <v>7490</v>
      </c>
      <c r="D2423" s="92" t="s">
        <v>56</v>
      </c>
      <c r="E2423" s="92" t="s">
        <v>152</v>
      </c>
      <c r="F2423" s="92" t="s">
        <v>152</v>
      </c>
      <c r="G2423" s="92" t="s">
        <v>329</v>
      </c>
      <c r="H2423" s="92" t="s">
        <v>166</v>
      </c>
      <c r="I2423" s="93">
        <v>1.9999980000019999E-3</v>
      </c>
    </row>
    <row r="2424" spans="1:9">
      <c r="A2424" s="92" t="s">
        <v>7491</v>
      </c>
      <c r="B2424" s="92" t="s">
        <v>7492</v>
      </c>
      <c r="C2424" s="92" t="s">
        <v>7493</v>
      </c>
      <c r="D2424" s="92" t="s">
        <v>105</v>
      </c>
      <c r="E2424" s="92" t="s">
        <v>557</v>
      </c>
      <c r="F2424" s="92" t="s">
        <v>558</v>
      </c>
      <c r="G2424" s="92" t="s">
        <v>333</v>
      </c>
      <c r="H2424" s="92" t="s">
        <v>172</v>
      </c>
      <c r="I2424" s="93">
        <v>1.8999981000018997E-3</v>
      </c>
    </row>
    <row r="2425" spans="1:9">
      <c r="A2425" s="92" t="s">
        <v>7494</v>
      </c>
      <c r="B2425" s="92" t="s">
        <v>7495</v>
      </c>
      <c r="C2425" s="92" t="s">
        <v>7496</v>
      </c>
      <c r="D2425" s="92" t="s">
        <v>64</v>
      </c>
      <c r="E2425" s="92" t="s">
        <v>64</v>
      </c>
      <c r="F2425" s="92" t="s">
        <v>65</v>
      </c>
      <c r="G2425" s="92" t="s">
        <v>120</v>
      </c>
      <c r="H2425" s="92" t="s">
        <v>121</v>
      </c>
      <c r="I2425" s="93">
        <v>1.8999981000018997E-3</v>
      </c>
    </row>
    <row r="2426" spans="1:9">
      <c r="A2426" s="92" t="s">
        <v>7497</v>
      </c>
      <c r="B2426" s="92" t="s">
        <v>7498</v>
      </c>
      <c r="C2426" s="92" t="s">
        <v>7499</v>
      </c>
      <c r="D2426" s="92" t="s">
        <v>105</v>
      </c>
      <c r="E2426" s="92" t="s">
        <v>302</v>
      </c>
      <c r="F2426" s="92" t="s">
        <v>302</v>
      </c>
      <c r="G2426" s="92" t="s">
        <v>432</v>
      </c>
      <c r="H2426" s="92" t="s">
        <v>250</v>
      </c>
      <c r="I2426" s="93">
        <v>1.8999981000018997E-3</v>
      </c>
    </row>
    <row r="2427" spans="1:9">
      <c r="A2427" s="92" t="s">
        <v>7500</v>
      </c>
      <c r="B2427" s="92" t="s">
        <v>7501</v>
      </c>
      <c r="C2427" s="92" t="s">
        <v>7502</v>
      </c>
      <c r="D2427" s="92" t="s">
        <v>94</v>
      </c>
      <c r="E2427" s="92" t="s">
        <v>118</v>
      </c>
      <c r="F2427" s="92" t="s">
        <v>119</v>
      </c>
      <c r="G2427" s="92" t="s">
        <v>420</v>
      </c>
      <c r="H2427" s="92" t="s">
        <v>238</v>
      </c>
      <c r="I2427" s="93">
        <v>1.7999982000017998E-3</v>
      </c>
    </row>
    <row r="2428" spans="1:9">
      <c r="A2428" s="92" t="s">
        <v>7503</v>
      </c>
      <c r="B2428" s="92" t="s">
        <v>7504</v>
      </c>
      <c r="C2428" s="92" t="s">
        <v>7505</v>
      </c>
      <c r="D2428" s="92" t="s">
        <v>94</v>
      </c>
      <c r="E2428" s="92" t="s">
        <v>118</v>
      </c>
      <c r="F2428" s="92" t="s">
        <v>119</v>
      </c>
      <c r="G2428" s="92" t="s">
        <v>382</v>
      </c>
      <c r="H2428" s="92" t="s">
        <v>210</v>
      </c>
      <c r="I2428" s="93">
        <v>1.7999982000017998E-3</v>
      </c>
    </row>
    <row r="2429" spans="1:9">
      <c r="A2429" s="92" t="s">
        <v>7506</v>
      </c>
      <c r="B2429" s="92" t="s">
        <v>7507</v>
      </c>
      <c r="C2429" s="92" t="s">
        <v>7508</v>
      </c>
      <c r="D2429" s="92" t="s">
        <v>56</v>
      </c>
      <c r="E2429" s="92" t="s">
        <v>152</v>
      </c>
      <c r="F2429" s="92" t="s">
        <v>152</v>
      </c>
      <c r="G2429" s="92" t="s">
        <v>329</v>
      </c>
      <c r="H2429" s="92" t="s">
        <v>166</v>
      </c>
      <c r="I2429" s="93">
        <v>1.7999982000017998E-3</v>
      </c>
    </row>
    <row r="2430" spans="1:9">
      <c r="A2430" s="92" t="s">
        <v>7509</v>
      </c>
      <c r="B2430" s="92" t="s">
        <v>7510</v>
      </c>
      <c r="C2430" s="92" t="s">
        <v>7511</v>
      </c>
      <c r="D2430" s="92" t="s">
        <v>56</v>
      </c>
      <c r="E2430" s="92" t="s">
        <v>57</v>
      </c>
      <c r="F2430" s="92" t="s">
        <v>767</v>
      </c>
      <c r="G2430" s="92" t="s">
        <v>329</v>
      </c>
      <c r="H2430" s="92" t="s">
        <v>166</v>
      </c>
      <c r="I2430" s="93">
        <v>1.6999983000016996E-3</v>
      </c>
    </row>
    <row r="2431" spans="1:9">
      <c r="A2431" s="92" t="s">
        <v>7512</v>
      </c>
      <c r="B2431" s="92" t="s">
        <v>7513</v>
      </c>
      <c r="C2431" s="92" t="s">
        <v>7514</v>
      </c>
      <c r="D2431" s="92" t="s">
        <v>94</v>
      </c>
      <c r="E2431" s="92" t="s">
        <v>118</v>
      </c>
      <c r="F2431" s="92" t="s">
        <v>119</v>
      </c>
      <c r="G2431" s="92" t="s">
        <v>451</v>
      </c>
      <c r="H2431" s="92" t="s">
        <v>258</v>
      </c>
      <c r="I2431" s="93">
        <v>1.6999983000016996E-3</v>
      </c>
    </row>
    <row r="2432" spans="1:9">
      <c r="A2432" s="92" t="s">
        <v>7515</v>
      </c>
      <c r="B2432" s="92" t="s">
        <v>7516</v>
      </c>
      <c r="C2432" s="92" t="s">
        <v>7517</v>
      </c>
      <c r="D2432" s="92" t="s">
        <v>94</v>
      </c>
      <c r="E2432" s="92" t="s">
        <v>615</v>
      </c>
      <c r="F2432" s="92" t="s">
        <v>1031</v>
      </c>
      <c r="G2432" s="92" t="s">
        <v>432</v>
      </c>
      <c r="H2432" s="92" t="s">
        <v>250</v>
      </c>
      <c r="I2432" s="93">
        <v>1.5999984000015998E-3</v>
      </c>
    </row>
    <row r="2433" spans="1:9">
      <c r="A2433" s="92" t="s">
        <v>7518</v>
      </c>
      <c r="B2433" s="92" t="s">
        <v>7519</v>
      </c>
      <c r="C2433" s="92" t="s">
        <v>7520</v>
      </c>
      <c r="D2433" s="92" t="s">
        <v>76</v>
      </c>
      <c r="E2433" s="92" t="s">
        <v>92</v>
      </c>
      <c r="F2433" s="92" t="s">
        <v>538</v>
      </c>
      <c r="G2433" s="92" t="s">
        <v>382</v>
      </c>
      <c r="H2433" s="92" t="s">
        <v>210</v>
      </c>
      <c r="I2433" s="93">
        <v>1.3999986000013999E-3</v>
      </c>
    </row>
    <row r="2434" spans="1:9">
      <c r="A2434" s="92" t="s">
        <v>7521</v>
      </c>
      <c r="B2434" s="92" t="s">
        <v>7522</v>
      </c>
      <c r="C2434" s="92" t="s">
        <v>7523</v>
      </c>
      <c r="D2434" s="92" t="s">
        <v>56</v>
      </c>
      <c r="E2434" s="92" t="s">
        <v>152</v>
      </c>
      <c r="F2434" s="92" t="s">
        <v>152</v>
      </c>
      <c r="G2434" s="92" t="s">
        <v>200</v>
      </c>
      <c r="H2434" s="92" t="s">
        <v>153</v>
      </c>
      <c r="I2434" s="93">
        <v>9.9999900000099988E-5</v>
      </c>
    </row>
  </sheetData>
  <mergeCells count="1">
    <mergeCell ref="A1:L1"/>
  </mergeCells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7B7A8-305F-4D32-8AD8-566210C9E932}">
  <sheetPr>
    <tabColor rgb="FFFFFF00"/>
  </sheetPr>
  <dimension ref="A1:H1719"/>
  <sheetViews>
    <sheetView tabSelected="1" zoomScale="110" zoomScaleNormal="110" workbookViewId="0"/>
  </sheetViews>
  <sheetFormatPr defaultRowHeight="12.5"/>
  <cols>
    <col min="1" max="1" width="8" style="7" customWidth="1"/>
    <col min="2" max="2" width="30.26953125" style="7" customWidth="1"/>
    <col min="3" max="3" width="20" style="7" bestFit="1" customWidth="1"/>
    <col min="4" max="4" width="17.36328125" style="7" customWidth="1"/>
    <col min="5" max="5" width="16.54296875" style="7" customWidth="1"/>
    <col min="6" max="6" width="12.453125" style="7" customWidth="1"/>
    <col min="7" max="7" width="27.1796875" style="7" customWidth="1"/>
    <col min="8" max="8" width="12.6328125" style="7" customWidth="1"/>
    <col min="9" max="16384" width="8.7265625" style="7"/>
  </cols>
  <sheetData>
    <row r="1" spans="1:8" ht="13">
      <c r="A1" s="257" t="s">
        <v>7643</v>
      </c>
      <c r="B1" s="257" t="s">
        <v>7644</v>
      </c>
      <c r="C1" s="257" t="s">
        <v>7645</v>
      </c>
      <c r="D1" s="257" t="s">
        <v>7646</v>
      </c>
      <c r="E1" s="257" t="s">
        <v>7647</v>
      </c>
      <c r="F1" s="257" t="s">
        <v>7648</v>
      </c>
      <c r="G1" s="257" t="s">
        <v>7649</v>
      </c>
      <c r="H1" s="257" t="s">
        <v>7650</v>
      </c>
    </row>
    <row r="2" spans="1:8">
      <c r="A2" s="7" t="s">
        <v>7659</v>
      </c>
      <c r="B2" s="7" t="s">
        <v>2343</v>
      </c>
      <c r="C2" s="7" t="s">
        <v>7652</v>
      </c>
      <c r="D2" s="7">
        <v>1095914216.5799999</v>
      </c>
      <c r="E2" s="7">
        <v>4.79</v>
      </c>
      <c r="F2" s="7" t="s">
        <v>7653</v>
      </c>
      <c r="G2" s="7" t="s">
        <v>7654</v>
      </c>
      <c r="H2" s="7" t="s">
        <v>60</v>
      </c>
    </row>
    <row r="3" spans="1:8">
      <c r="A3" s="7" t="s">
        <v>7655</v>
      </c>
      <c r="B3" s="7" t="s">
        <v>68</v>
      </c>
      <c r="C3" s="7" t="s">
        <v>7652</v>
      </c>
      <c r="D3" s="7">
        <v>937363306.88</v>
      </c>
      <c r="E3" s="7">
        <v>4.0999999999999996</v>
      </c>
      <c r="F3" s="7" t="s">
        <v>7653</v>
      </c>
      <c r="G3" s="7" t="s">
        <v>7654</v>
      </c>
      <c r="H3" s="7" t="s">
        <v>60</v>
      </c>
    </row>
    <row r="4" spans="1:8">
      <c r="A4" s="7" t="s">
        <v>7651</v>
      </c>
      <c r="B4" s="7" t="s">
        <v>55</v>
      </c>
      <c r="C4" s="7" t="s">
        <v>7652</v>
      </c>
      <c r="D4" s="7">
        <v>901809047.36000001</v>
      </c>
      <c r="E4" s="7">
        <v>3.94</v>
      </c>
      <c r="F4" s="7" t="s">
        <v>7653</v>
      </c>
      <c r="G4" s="7" t="s">
        <v>7654</v>
      </c>
      <c r="H4" s="7" t="s">
        <v>60</v>
      </c>
    </row>
    <row r="5" spans="1:8">
      <c r="A5" s="7" t="s">
        <v>7656</v>
      </c>
      <c r="B5" s="7" t="s">
        <v>7657</v>
      </c>
      <c r="C5" s="7" t="s">
        <v>7658</v>
      </c>
      <c r="D5" s="7">
        <v>565403523.41999996</v>
      </c>
      <c r="E5" s="7">
        <v>2.4700000000000002</v>
      </c>
      <c r="F5" s="7" t="s">
        <v>7653</v>
      </c>
      <c r="G5" s="7" t="s">
        <v>7654</v>
      </c>
      <c r="H5" s="7" t="s">
        <v>60</v>
      </c>
    </row>
    <row r="6" spans="1:8">
      <c r="A6" s="7" t="s">
        <v>7672</v>
      </c>
      <c r="B6" s="7" t="s">
        <v>7673</v>
      </c>
      <c r="C6" s="7" t="s">
        <v>7667</v>
      </c>
      <c r="D6" s="7">
        <v>420804163.06999999</v>
      </c>
      <c r="E6" s="7">
        <v>1.84</v>
      </c>
      <c r="F6" s="7" t="s">
        <v>7653</v>
      </c>
      <c r="G6" s="7" t="s">
        <v>7654</v>
      </c>
      <c r="H6" s="7" t="s">
        <v>60</v>
      </c>
    </row>
    <row r="7" spans="1:8">
      <c r="A7" s="7" t="s">
        <v>7660</v>
      </c>
      <c r="B7" s="7" t="s">
        <v>7661</v>
      </c>
      <c r="C7" s="7" t="s">
        <v>7662</v>
      </c>
      <c r="D7" s="7">
        <v>385120129.07999998</v>
      </c>
      <c r="E7" s="7">
        <v>1.68</v>
      </c>
      <c r="F7" s="7" t="s">
        <v>7663</v>
      </c>
      <c r="G7" s="7" t="s">
        <v>7664</v>
      </c>
      <c r="H7" s="7" t="s">
        <v>60</v>
      </c>
    </row>
    <row r="8" spans="1:8">
      <c r="A8" s="7" t="s">
        <v>7699</v>
      </c>
      <c r="B8" s="7" t="s">
        <v>7700</v>
      </c>
      <c r="C8" s="7" t="s">
        <v>7652</v>
      </c>
      <c r="D8" s="7">
        <v>351170442.24000001</v>
      </c>
      <c r="E8" s="7">
        <v>1.53</v>
      </c>
      <c r="F8" s="7" t="s">
        <v>7653</v>
      </c>
      <c r="G8" s="7" t="s">
        <v>7654</v>
      </c>
      <c r="H8" s="7" t="s">
        <v>60</v>
      </c>
    </row>
    <row r="9" spans="1:8">
      <c r="A9" s="7" t="s">
        <v>7665</v>
      </c>
      <c r="B9" s="7" t="s">
        <v>7666</v>
      </c>
      <c r="C9" s="7" t="s">
        <v>7667</v>
      </c>
      <c r="D9" s="7">
        <v>320006303.10000002</v>
      </c>
      <c r="E9" s="7">
        <v>1.4</v>
      </c>
      <c r="F9" s="7" t="s">
        <v>7653</v>
      </c>
      <c r="G9" s="7" t="s">
        <v>7654</v>
      </c>
      <c r="H9" s="7" t="s">
        <v>60</v>
      </c>
    </row>
    <row r="10" spans="1:8">
      <c r="A10" s="7" t="s">
        <v>7668</v>
      </c>
      <c r="B10" s="7" t="s">
        <v>7669</v>
      </c>
      <c r="C10" s="7" t="s">
        <v>7667</v>
      </c>
      <c r="D10" s="7">
        <v>275828244.62</v>
      </c>
      <c r="E10" s="7">
        <v>1.21</v>
      </c>
      <c r="F10" s="7" t="s">
        <v>7653</v>
      </c>
      <c r="G10" s="7" t="s">
        <v>7654</v>
      </c>
      <c r="H10" s="7" t="s">
        <v>60</v>
      </c>
    </row>
    <row r="11" spans="1:8">
      <c r="A11" s="7" t="s">
        <v>7670</v>
      </c>
      <c r="B11" s="7" t="s">
        <v>7671</v>
      </c>
      <c r="C11" s="7" t="s">
        <v>7658</v>
      </c>
      <c r="D11" s="7">
        <v>251412674.31999999</v>
      </c>
      <c r="E11" s="7">
        <v>1.1000000000000001</v>
      </c>
      <c r="F11" s="7" t="s">
        <v>7653</v>
      </c>
      <c r="G11" s="7" t="s">
        <v>7654</v>
      </c>
      <c r="H11" s="7" t="s">
        <v>60</v>
      </c>
    </row>
    <row r="12" spans="1:8">
      <c r="A12" s="7">
        <v>2330</v>
      </c>
      <c r="B12" s="7" t="s">
        <v>7684</v>
      </c>
      <c r="C12" s="7" t="s">
        <v>7652</v>
      </c>
      <c r="D12" s="7">
        <v>243505820.21000001</v>
      </c>
      <c r="E12" s="7">
        <v>1.06</v>
      </c>
      <c r="F12" s="7" t="s">
        <v>7685</v>
      </c>
      <c r="G12" s="7" t="s">
        <v>7686</v>
      </c>
      <c r="H12" s="7" t="s">
        <v>166</v>
      </c>
    </row>
    <row r="13" spans="1:8">
      <c r="A13" s="7" t="s">
        <v>7683</v>
      </c>
      <c r="B13" s="7" t="s">
        <v>132</v>
      </c>
      <c r="C13" s="7" t="s">
        <v>7662</v>
      </c>
      <c r="D13" s="7">
        <v>215472312</v>
      </c>
      <c r="E13" s="7">
        <v>0.94</v>
      </c>
      <c r="F13" s="7" t="s">
        <v>7653</v>
      </c>
      <c r="G13" s="7" t="s">
        <v>7676</v>
      </c>
      <c r="H13" s="7" t="s">
        <v>60</v>
      </c>
    </row>
    <row r="14" spans="1:8">
      <c r="A14" s="7" t="s">
        <v>7674</v>
      </c>
      <c r="B14" s="7" t="s">
        <v>7675</v>
      </c>
      <c r="C14" s="7" t="s">
        <v>7662</v>
      </c>
      <c r="D14" s="7">
        <v>177604016</v>
      </c>
      <c r="E14" s="7">
        <v>0.78</v>
      </c>
      <c r="F14" s="7" t="s">
        <v>7653</v>
      </c>
      <c r="G14" s="7" t="s">
        <v>7676</v>
      </c>
      <c r="H14" s="7" t="s">
        <v>60</v>
      </c>
    </row>
    <row r="15" spans="1:8">
      <c r="A15" s="7" t="s">
        <v>7687</v>
      </c>
      <c r="B15" s="7" t="s">
        <v>7688</v>
      </c>
      <c r="C15" s="7" t="s">
        <v>7662</v>
      </c>
      <c r="D15" s="7">
        <v>158026148.91</v>
      </c>
      <c r="E15" s="7">
        <v>0.69</v>
      </c>
      <c r="F15" s="7" t="s">
        <v>7653</v>
      </c>
      <c r="G15" s="7" t="s">
        <v>7676</v>
      </c>
      <c r="H15" s="7" t="s">
        <v>60</v>
      </c>
    </row>
    <row r="16" spans="1:8">
      <c r="A16" s="7" t="s">
        <v>7677</v>
      </c>
      <c r="B16" s="7" t="s">
        <v>7678</v>
      </c>
      <c r="C16" s="7" t="s">
        <v>7679</v>
      </c>
      <c r="D16" s="7">
        <v>155787496.19</v>
      </c>
      <c r="E16" s="7">
        <v>0.68</v>
      </c>
      <c r="F16" s="7" t="s">
        <v>7653</v>
      </c>
      <c r="G16" s="7" t="s">
        <v>7676</v>
      </c>
      <c r="H16" s="7" t="s">
        <v>60</v>
      </c>
    </row>
    <row r="17" spans="1:8">
      <c r="A17" s="7" t="s">
        <v>7761</v>
      </c>
      <c r="B17" s="7" t="s">
        <v>3411</v>
      </c>
      <c r="C17" s="7" t="s">
        <v>7667</v>
      </c>
      <c r="D17" s="7">
        <v>135911115.72999999</v>
      </c>
      <c r="E17" s="7">
        <v>0.59</v>
      </c>
      <c r="F17" s="7" t="s">
        <v>7653</v>
      </c>
      <c r="G17" s="7" t="s">
        <v>7654</v>
      </c>
      <c r="H17" s="7" t="s">
        <v>60</v>
      </c>
    </row>
    <row r="18" spans="1:8">
      <c r="A18" s="7" t="s">
        <v>7697</v>
      </c>
      <c r="B18" s="7" t="s">
        <v>7698</v>
      </c>
      <c r="C18" s="7" t="s">
        <v>7662</v>
      </c>
      <c r="D18" s="7">
        <v>134878886.81999999</v>
      </c>
      <c r="E18" s="7">
        <v>0.59</v>
      </c>
      <c r="F18" s="7" t="s">
        <v>7653</v>
      </c>
      <c r="G18" s="7" t="s">
        <v>7676</v>
      </c>
      <c r="H18" s="7" t="s">
        <v>60</v>
      </c>
    </row>
    <row r="19" spans="1:8">
      <c r="A19" s="7" t="s">
        <v>7681</v>
      </c>
      <c r="B19" s="7" t="s">
        <v>63</v>
      </c>
      <c r="C19" s="7" t="s">
        <v>7682</v>
      </c>
      <c r="D19" s="7">
        <v>130625716.73999999</v>
      </c>
      <c r="E19" s="7">
        <v>0.56999999999999995</v>
      </c>
      <c r="F19" s="7" t="s">
        <v>7653</v>
      </c>
      <c r="G19" s="7" t="s">
        <v>7676</v>
      </c>
      <c r="H19" s="7" t="s">
        <v>60</v>
      </c>
    </row>
    <row r="20" spans="1:8">
      <c r="A20" s="7">
        <v>700</v>
      </c>
      <c r="B20" s="7" t="s">
        <v>918</v>
      </c>
      <c r="C20" s="7" t="s">
        <v>7667</v>
      </c>
      <c r="D20" s="7">
        <v>127061326.34999999</v>
      </c>
      <c r="E20" s="7">
        <v>0.56000000000000005</v>
      </c>
      <c r="F20" s="7" t="s">
        <v>7712</v>
      </c>
      <c r="G20" s="7" t="s">
        <v>7713</v>
      </c>
      <c r="H20" s="7" t="s">
        <v>172</v>
      </c>
    </row>
    <row r="21" spans="1:8">
      <c r="A21" s="7" t="s">
        <v>7690</v>
      </c>
      <c r="B21" s="7" t="s">
        <v>7691</v>
      </c>
      <c r="C21" s="7" t="s">
        <v>7662</v>
      </c>
      <c r="D21" s="7">
        <v>111027804.12</v>
      </c>
      <c r="E21" s="7">
        <v>0.49</v>
      </c>
      <c r="F21" s="7" t="s">
        <v>7692</v>
      </c>
      <c r="G21" s="7" t="s">
        <v>7693</v>
      </c>
      <c r="H21" s="7" t="s">
        <v>60</v>
      </c>
    </row>
    <row r="22" spans="1:8">
      <c r="A22" s="7" t="s">
        <v>7729</v>
      </c>
      <c r="B22" s="7" t="s">
        <v>7730</v>
      </c>
      <c r="C22" s="7" t="s">
        <v>7696</v>
      </c>
      <c r="D22" s="7">
        <v>112885924.55</v>
      </c>
      <c r="E22" s="7">
        <v>0.49</v>
      </c>
      <c r="F22" s="7" t="s">
        <v>7653</v>
      </c>
      <c r="G22" s="7" t="s">
        <v>7676</v>
      </c>
      <c r="H22" s="7" t="s">
        <v>60</v>
      </c>
    </row>
    <row r="23" spans="1:8">
      <c r="A23" s="7" t="s">
        <v>7689</v>
      </c>
      <c r="B23" s="7" t="s">
        <v>108</v>
      </c>
      <c r="C23" s="7" t="s">
        <v>7679</v>
      </c>
      <c r="D23" s="7">
        <v>112494390.68000001</v>
      </c>
      <c r="E23" s="7">
        <v>0.49</v>
      </c>
      <c r="F23" s="7" t="s">
        <v>7653</v>
      </c>
      <c r="G23" s="7" t="s">
        <v>7676</v>
      </c>
      <c r="H23" s="7" t="s">
        <v>60</v>
      </c>
    </row>
    <row r="24" spans="1:8">
      <c r="A24" s="7" t="s">
        <v>7731</v>
      </c>
      <c r="B24" s="7" t="s">
        <v>652</v>
      </c>
      <c r="C24" s="7" t="s">
        <v>7696</v>
      </c>
      <c r="D24" s="7">
        <v>108768868.73999999</v>
      </c>
      <c r="E24" s="7">
        <v>0.48</v>
      </c>
      <c r="F24" s="7" t="s">
        <v>7653</v>
      </c>
      <c r="G24" s="7" t="s">
        <v>7654</v>
      </c>
      <c r="H24" s="7" t="s">
        <v>60</v>
      </c>
    </row>
    <row r="25" spans="1:8">
      <c r="A25" s="7" t="s">
        <v>7701</v>
      </c>
      <c r="B25" s="7" t="s">
        <v>296</v>
      </c>
      <c r="C25" s="7" t="s">
        <v>7658</v>
      </c>
      <c r="D25" s="7">
        <v>106567799.42</v>
      </c>
      <c r="E25" s="7">
        <v>0.47</v>
      </c>
      <c r="F25" s="7" t="s">
        <v>7653</v>
      </c>
      <c r="G25" s="7" t="s">
        <v>7676</v>
      </c>
      <c r="H25" s="7" t="s">
        <v>60</v>
      </c>
    </row>
    <row r="26" spans="1:8">
      <c r="A26" s="7" t="s">
        <v>7750</v>
      </c>
      <c r="B26" s="7" t="s">
        <v>189</v>
      </c>
      <c r="C26" s="7" t="s">
        <v>7652</v>
      </c>
      <c r="D26" s="7">
        <v>100561077.90000001</v>
      </c>
      <c r="E26" s="7">
        <v>0.44</v>
      </c>
      <c r="F26" s="7" t="s">
        <v>7653</v>
      </c>
      <c r="G26" s="7" t="s">
        <v>7676</v>
      </c>
      <c r="H26" s="7" t="s">
        <v>60</v>
      </c>
    </row>
    <row r="27" spans="1:8">
      <c r="A27" s="7" t="s">
        <v>7710</v>
      </c>
      <c r="B27" s="7" t="s">
        <v>7711</v>
      </c>
      <c r="C27" s="7" t="s">
        <v>7662</v>
      </c>
      <c r="D27" s="7">
        <v>98831308.280000001</v>
      </c>
      <c r="E27" s="7">
        <v>0.43</v>
      </c>
      <c r="F27" s="7" t="s">
        <v>7663</v>
      </c>
      <c r="G27" s="7" t="s">
        <v>7664</v>
      </c>
      <c r="H27" s="7" t="s">
        <v>60</v>
      </c>
    </row>
    <row r="28" spans="1:8">
      <c r="A28" s="7" t="s">
        <v>7718</v>
      </c>
      <c r="B28" s="7" t="s">
        <v>7719</v>
      </c>
      <c r="C28" s="7" t="s">
        <v>7679</v>
      </c>
      <c r="D28" s="7">
        <v>98254164.959999993</v>
      </c>
      <c r="E28" s="7">
        <v>0.43</v>
      </c>
      <c r="F28" s="7" t="s">
        <v>7653</v>
      </c>
      <c r="G28" s="7" t="s">
        <v>7676</v>
      </c>
      <c r="H28" s="7" t="s">
        <v>60</v>
      </c>
    </row>
    <row r="29" spans="1:8">
      <c r="A29" s="7" t="s">
        <v>7694</v>
      </c>
      <c r="B29" s="7" t="s">
        <v>7695</v>
      </c>
      <c r="C29" s="7" t="s">
        <v>7696</v>
      </c>
      <c r="D29" s="7">
        <v>96892423.180000007</v>
      </c>
      <c r="E29" s="7">
        <v>0.42</v>
      </c>
      <c r="F29" s="7" t="s">
        <v>7653</v>
      </c>
      <c r="G29" s="7" t="s">
        <v>7676</v>
      </c>
      <c r="H29" s="7" t="s">
        <v>60</v>
      </c>
    </row>
    <row r="30" spans="1:8">
      <c r="A30" s="7" t="s">
        <v>7756</v>
      </c>
      <c r="B30" s="7" t="s">
        <v>290</v>
      </c>
      <c r="C30" s="7" t="s">
        <v>7662</v>
      </c>
      <c r="D30" s="7">
        <v>92712296</v>
      </c>
      <c r="E30" s="7">
        <v>0.41</v>
      </c>
      <c r="F30" s="7" t="s">
        <v>7653</v>
      </c>
      <c r="G30" s="7" t="s">
        <v>7676</v>
      </c>
      <c r="H30" s="7" t="s">
        <v>60</v>
      </c>
    </row>
    <row r="31" spans="1:8">
      <c r="A31" s="7" t="s">
        <v>8481</v>
      </c>
      <c r="B31" s="7" t="s">
        <v>8482</v>
      </c>
      <c r="C31" s="7" t="s">
        <v>7652</v>
      </c>
      <c r="D31" s="7">
        <v>93891279.189999998</v>
      </c>
      <c r="E31" s="7">
        <v>0.41</v>
      </c>
      <c r="F31" s="7" t="s">
        <v>7653</v>
      </c>
      <c r="G31" s="7" t="s">
        <v>7654</v>
      </c>
      <c r="H31" s="7" t="s">
        <v>60</v>
      </c>
    </row>
    <row r="32" spans="1:8">
      <c r="A32" s="7" t="s">
        <v>7709</v>
      </c>
      <c r="B32" s="7" t="s">
        <v>79</v>
      </c>
      <c r="C32" s="7" t="s">
        <v>7682</v>
      </c>
      <c r="D32" s="7">
        <v>83444402.900000006</v>
      </c>
      <c r="E32" s="7">
        <v>0.36</v>
      </c>
      <c r="F32" s="7" t="s">
        <v>7653</v>
      </c>
      <c r="G32" s="7" t="s">
        <v>7676</v>
      </c>
      <c r="H32" s="7" t="s">
        <v>60</v>
      </c>
    </row>
    <row r="33" spans="1:8">
      <c r="A33" s="7">
        <v>9988</v>
      </c>
      <c r="B33" s="7" t="s">
        <v>7760</v>
      </c>
      <c r="C33" s="7" t="s">
        <v>7658</v>
      </c>
      <c r="D33" s="7">
        <v>76855884.879999995</v>
      </c>
      <c r="E33" s="7">
        <v>0.34</v>
      </c>
      <c r="F33" s="7" t="s">
        <v>7712</v>
      </c>
      <c r="G33" s="7" t="s">
        <v>7713</v>
      </c>
      <c r="H33" s="7" t="s">
        <v>172</v>
      </c>
    </row>
    <row r="34" spans="1:8">
      <c r="A34" s="7" t="s">
        <v>7716</v>
      </c>
      <c r="B34" s="7" t="s">
        <v>7717</v>
      </c>
      <c r="C34" s="7" t="s">
        <v>7662</v>
      </c>
      <c r="D34" s="7">
        <v>78489768.920000002</v>
      </c>
      <c r="E34" s="7">
        <v>0.34</v>
      </c>
      <c r="F34" s="7" t="s">
        <v>7663</v>
      </c>
      <c r="G34" s="7" t="s">
        <v>7664</v>
      </c>
      <c r="H34" s="7" t="s">
        <v>60</v>
      </c>
    </row>
    <row r="35" spans="1:8">
      <c r="A35" s="7" t="s">
        <v>7822</v>
      </c>
      <c r="B35" s="7" t="s">
        <v>9852</v>
      </c>
      <c r="C35" s="7" t="s">
        <v>7781</v>
      </c>
      <c r="D35" s="7">
        <v>76614324.170000002</v>
      </c>
      <c r="E35" s="7">
        <v>0.33</v>
      </c>
      <c r="F35" s="7" t="s">
        <v>7653</v>
      </c>
      <c r="G35" s="7" t="s">
        <v>7676</v>
      </c>
      <c r="H35" s="7" t="s">
        <v>60</v>
      </c>
    </row>
    <row r="36" spans="1:8">
      <c r="A36" s="7" t="s">
        <v>7733</v>
      </c>
      <c r="B36" s="7" t="s">
        <v>7734</v>
      </c>
      <c r="C36" s="7" t="s">
        <v>7696</v>
      </c>
      <c r="D36" s="7">
        <v>74096200.5</v>
      </c>
      <c r="E36" s="7">
        <v>0.32</v>
      </c>
      <c r="F36" s="7" t="s">
        <v>7653</v>
      </c>
      <c r="G36" s="7" t="s">
        <v>7676</v>
      </c>
      <c r="H36" s="7" t="s">
        <v>60</v>
      </c>
    </row>
    <row r="37" spans="1:8">
      <c r="A37" s="7" t="s">
        <v>7720</v>
      </c>
      <c r="B37" s="7" t="s">
        <v>1169</v>
      </c>
      <c r="C37" s="7" t="s">
        <v>7652</v>
      </c>
      <c r="D37" s="7">
        <v>74365987.75</v>
      </c>
      <c r="E37" s="7">
        <v>0.32</v>
      </c>
      <c r="F37" s="7" t="s">
        <v>7721</v>
      </c>
      <c r="G37" s="7" t="s">
        <v>7722</v>
      </c>
      <c r="H37" s="7" t="s">
        <v>143</v>
      </c>
    </row>
    <row r="38" spans="1:8">
      <c r="A38" s="7" t="s">
        <v>7785</v>
      </c>
      <c r="B38" s="7" t="s">
        <v>7785</v>
      </c>
      <c r="C38" s="7" t="s">
        <v>7652</v>
      </c>
      <c r="D38" s="7">
        <v>73717101.230000004</v>
      </c>
      <c r="E38" s="7">
        <v>0.32</v>
      </c>
      <c r="F38" s="7" t="s">
        <v>7692</v>
      </c>
      <c r="G38" s="7" t="s">
        <v>7693</v>
      </c>
      <c r="H38" s="7" t="s">
        <v>143</v>
      </c>
    </row>
    <row r="39" spans="1:8">
      <c r="A39" s="7" t="s">
        <v>7680</v>
      </c>
      <c r="B39" s="7" t="s">
        <v>405</v>
      </c>
      <c r="C39" s="7" t="s">
        <v>7679</v>
      </c>
      <c r="D39" s="7">
        <v>73967790.400000006</v>
      </c>
      <c r="E39" s="7">
        <v>0.32</v>
      </c>
      <c r="F39" s="7" t="s">
        <v>7653</v>
      </c>
      <c r="G39" s="7" t="s">
        <v>7676</v>
      </c>
      <c r="H39" s="7" t="s">
        <v>60</v>
      </c>
    </row>
    <row r="40" spans="1:8">
      <c r="A40" s="7" t="s">
        <v>7774</v>
      </c>
      <c r="B40" s="7" t="s">
        <v>7775</v>
      </c>
      <c r="C40" s="7" t="s">
        <v>7662</v>
      </c>
      <c r="D40" s="7">
        <v>70401130.799999997</v>
      </c>
      <c r="E40" s="7">
        <v>0.31</v>
      </c>
      <c r="F40" s="7" t="s">
        <v>7653</v>
      </c>
      <c r="G40" s="7" t="s">
        <v>7676</v>
      </c>
      <c r="H40" s="7" t="s">
        <v>60</v>
      </c>
    </row>
    <row r="41" spans="1:8">
      <c r="A41" s="7" t="s">
        <v>7732</v>
      </c>
      <c r="B41" s="7" t="s">
        <v>213</v>
      </c>
      <c r="C41" s="7" t="s">
        <v>7652</v>
      </c>
      <c r="D41" s="7">
        <v>70400265.599999994</v>
      </c>
      <c r="E41" s="7">
        <v>0.31</v>
      </c>
      <c r="F41" s="7" t="s">
        <v>7653</v>
      </c>
      <c r="G41" s="7" t="s">
        <v>7654</v>
      </c>
      <c r="H41" s="7" t="s">
        <v>60</v>
      </c>
    </row>
    <row r="42" spans="1:8">
      <c r="A42" s="7" t="s">
        <v>7789</v>
      </c>
      <c r="B42" s="7" t="s">
        <v>7790</v>
      </c>
      <c r="C42" s="7" t="s">
        <v>7696</v>
      </c>
      <c r="D42" s="7">
        <v>67836004.200000003</v>
      </c>
      <c r="E42" s="7">
        <v>0.3</v>
      </c>
      <c r="F42" s="7" t="s">
        <v>7653</v>
      </c>
      <c r="G42" s="7" t="s">
        <v>7676</v>
      </c>
      <c r="H42" s="7" t="s">
        <v>60</v>
      </c>
    </row>
    <row r="43" spans="1:8">
      <c r="A43" s="7" t="s">
        <v>7768</v>
      </c>
      <c r="B43" s="7" t="s">
        <v>7769</v>
      </c>
      <c r="C43" s="7" t="s">
        <v>7652</v>
      </c>
      <c r="D43" s="7">
        <v>69167311.439999998</v>
      </c>
      <c r="E43" s="7">
        <v>0.3</v>
      </c>
      <c r="F43" s="7" t="s">
        <v>7653</v>
      </c>
      <c r="G43" s="7" t="s">
        <v>7654</v>
      </c>
      <c r="H43" s="7" t="s">
        <v>60</v>
      </c>
    </row>
    <row r="44" spans="1:8">
      <c r="A44" s="7" t="s">
        <v>7748</v>
      </c>
      <c r="B44" s="7" t="s">
        <v>7749</v>
      </c>
      <c r="C44" s="7" t="s">
        <v>7679</v>
      </c>
      <c r="D44" s="7">
        <v>66288710.600000001</v>
      </c>
      <c r="E44" s="7">
        <v>0.28999999999999998</v>
      </c>
      <c r="F44" s="7" t="s">
        <v>7704</v>
      </c>
      <c r="G44" s="7" t="s">
        <v>7705</v>
      </c>
      <c r="H44" s="7" t="s">
        <v>87</v>
      </c>
    </row>
    <row r="45" spans="1:8">
      <c r="A45" s="7" t="s">
        <v>7702</v>
      </c>
      <c r="B45" s="7" t="s">
        <v>7703</v>
      </c>
      <c r="C45" s="7" t="s">
        <v>7696</v>
      </c>
      <c r="D45" s="7">
        <v>64714241.509999998</v>
      </c>
      <c r="E45" s="7">
        <v>0.28000000000000003</v>
      </c>
      <c r="F45" s="7" t="s">
        <v>7704</v>
      </c>
      <c r="G45" s="7" t="s">
        <v>7705</v>
      </c>
      <c r="H45" s="7" t="s">
        <v>87</v>
      </c>
    </row>
    <row r="46" spans="1:8">
      <c r="A46" s="7" t="s">
        <v>7735</v>
      </c>
      <c r="B46" s="7" t="s">
        <v>7736</v>
      </c>
      <c r="C46" s="7" t="s">
        <v>7652</v>
      </c>
      <c r="D46" s="7">
        <v>63193759.759999998</v>
      </c>
      <c r="E46" s="7">
        <v>0.28000000000000003</v>
      </c>
      <c r="F46" s="7" t="s">
        <v>7653</v>
      </c>
      <c r="G46" s="7" t="s">
        <v>7676</v>
      </c>
      <c r="H46" s="7" t="s">
        <v>60</v>
      </c>
    </row>
    <row r="47" spans="1:8">
      <c r="A47" s="7" t="s">
        <v>7747</v>
      </c>
      <c r="B47" s="7" t="s">
        <v>397</v>
      </c>
      <c r="C47" s="7" t="s">
        <v>7679</v>
      </c>
      <c r="D47" s="7">
        <v>63888412.700000003</v>
      </c>
      <c r="E47" s="7">
        <v>0.28000000000000003</v>
      </c>
      <c r="F47" s="7" t="s">
        <v>7743</v>
      </c>
      <c r="G47" s="7" t="s">
        <v>7664</v>
      </c>
      <c r="H47" s="7" t="s">
        <v>7744</v>
      </c>
    </row>
    <row r="48" spans="1:8">
      <c r="A48" s="7" t="s">
        <v>7782</v>
      </c>
      <c r="B48" s="7" t="s">
        <v>117</v>
      </c>
      <c r="C48" s="7" t="s">
        <v>7662</v>
      </c>
      <c r="D48" s="7">
        <v>61680573.039999999</v>
      </c>
      <c r="E48" s="7">
        <v>0.27</v>
      </c>
      <c r="F48" s="7" t="s">
        <v>7743</v>
      </c>
      <c r="G48" s="7" t="s">
        <v>7664</v>
      </c>
      <c r="H48" s="7" t="s">
        <v>7744</v>
      </c>
    </row>
    <row r="49" spans="1:8">
      <c r="A49" s="7" t="s">
        <v>9851</v>
      </c>
      <c r="B49" s="7" t="s">
        <v>7725</v>
      </c>
      <c r="C49" s="7" t="s">
        <v>7652</v>
      </c>
      <c r="D49" s="7">
        <v>61092795.329999998</v>
      </c>
      <c r="E49" s="7">
        <v>0.27</v>
      </c>
      <c r="F49" s="7" t="s">
        <v>7726</v>
      </c>
      <c r="G49" s="7" t="s">
        <v>7727</v>
      </c>
      <c r="H49" s="7" t="s">
        <v>148</v>
      </c>
    </row>
    <row r="50" spans="1:8">
      <c r="A50" s="7" t="s">
        <v>7745</v>
      </c>
      <c r="B50" s="7" t="s">
        <v>7746</v>
      </c>
      <c r="C50" s="7" t="s">
        <v>7679</v>
      </c>
      <c r="D50" s="7">
        <v>60859920.270000003</v>
      </c>
      <c r="E50" s="7">
        <v>0.27</v>
      </c>
      <c r="F50" s="7" t="s">
        <v>7704</v>
      </c>
      <c r="G50" s="7" t="s">
        <v>7705</v>
      </c>
      <c r="H50" s="7" t="s">
        <v>87</v>
      </c>
    </row>
    <row r="51" spans="1:8">
      <c r="A51" s="7" t="s">
        <v>7754</v>
      </c>
      <c r="B51" s="7" t="s">
        <v>7755</v>
      </c>
      <c r="C51" s="7" t="s">
        <v>7658</v>
      </c>
      <c r="D51" s="7">
        <v>59211630.960000001</v>
      </c>
      <c r="E51" s="7">
        <v>0.26</v>
      </c>
      <c r="F51" s="7" t="s">
        <v>7653</v>
      </c>
      <c r="G51" s="7" t="s">
        <v>7676</v>
      </c>
      <c r="H51" s="7" t="s">
        <v>60</v>
      </c>
    </row>
    <row r="52" spans="1:8">
      <c r="A52" s="7" t="s">
        <v>7741</v>
      </c>
      <c r="B52" s="7" t="s">
        <v>7742</v>
      </c>
      <c r="C52" s="7" t="s">
        <v>7682</v>
      </c>
      <c r="D52" s="7">
        <v>58649876.609999999</v>
      </c>
      <c r="E52" s="7">
        <v>0.26</v>
      </c>
      <c r="F52" s="7" t="s">
        <v>7743</v>
      </c>
      <c r="G52" s="7" t="s">
        <v>7664</v>
      </c>
      <c r="H52" s="7" t="s">
        <v>7744</v>
      </c>
    </row>
    <row r="53" spans="1:8">
      <c r="A53" s="7" t="s">
        <v>7852</v>
      </c>
      <c r="B53" s="7" t="s">
        <v>466</v>
      </c>
      <c r="C53" s="7" t="s">
        <v>7662</v>
      </c>
      <c r="D53" s="7">
        <v>59513115.5</v>
      </c>
      <c r="E53" s="7">
        <v>0.26</v>
      </c>
      <c r="F53" s="7" t="s">
        <v>7653</v>
      </c>
      <c r="G53" s="7" t="s">
        <v>7676</v>
      </c>
      <c r="H53" s="7" t="s">
        <v>60</v>
      </c>
    </row>
    <row r="54" spans="1:8">
      <c r="A54" s="7" t="s">
        <v>7757</v>
      </c>
      <c r="B54" s="7" t="s">
        <v>7758</v>
      </c>
      <c r="C54" s="7" t="s">
        <v>7759</v>
      </c>
      <c r="D54" s="7">
        <v>59338621</v>
      </c>
      <c r="E54" s="7">
        <v>0.26</v>
      </c>
      <c r="F54" s="7" t="s">
        <v>7653</v>
      </c>
      <c r="G54" s="7" t="s">
        <v>7654</v>
      </c>
      <c r="H54" s="7" t="s">
        <v>60</v>
      </c>
    </row>
    <row r="55" spans="1:8">
      <c r="A55" s="7" t="s">
        <v>7767</v>
      </c>
      <c r="B55" s="7" t="s">
        <v>257</v>
      </c>
      <c r="C55" s="7" t="s">
        <v>7679</v>
      </c>
      <c r="D55" s="7">
        <v>60156227.460000001</v>
      </c>
      <c r="E55" s="7">
        <v>0.26</v>
      </c>
      <c r="F55" s="7" t="s">
        <v>7653</v>
      </c>
      <c r="G55" s="7" t="s">
        <v>7676</v>
      </c>
      <c r="H55" s="7" t="s">
        <v>60</v>
      </c>
    </row>
    <row r="56" spans="1:8">
      <c r="A56" s="7" t="s">
        <v>7786</v>
      </c>
      <c r="B56" s="7" t="s">
        <v>7787</v>
      </c>
      <c r="C56" s="7" t="s">
        <v>7667</v>
      </c>
      <c r="D56" s="7">
        <v>56227568.590000004</v>
      </c>
      <c r="E56" s="7">
        <v>0.25</v>
      </c>
      <c r="F56" s="7" t="s">
        <v>7653</v>
      </c>
      <c r="G56" s="7" t="s">
        <v>7676</v>
      </c>
      <c r="H56" s="7" t="s">
        <v>60</v>
      </c>
    </row>
    <row r="57" spans="1:8">
      <c r="A57" s="7" t="s">
        <v>7806</v>
      </c>
      <c r="B57" s="7" t="s">
        <v>7807</v>
      </c>
      <c r="C57" s="7" t="s">
        <v>7652</v>
      </c>
      <c r="D57" s="7">
        <v>58026171</v>
      </c>
      <c r="E57" s="7">
        <v>0.25</v>
      </c>
      <c r="F57" s="7" t="s">
        <v>7653</v>
      </c>
      <c r="G57" s="7" t="s">
        <v>7676</v>
      </c>
      <c r="H57" s="7" t="s">
        <v>60</v>
      </c>
    </row>
    <row r="58" spans="1:8">
      <c r="A58" s="7" t="s">
        <v>7810</v>
      </c>
      <c r="B58" s="7" t="s">
        <v>7811</v>
      </c>
      <c r="C58" s="7" t="s">
        <v>7781</v>
      </c>
      <c r="D58" s="7">
        <v>55515549.420000002</v>
      </c>
      <c r="E58" s="7">
        <v>0.24</v>
      </c>
      <c r="F58" s="7" t="s">
        <v>7653</v>
      </c>
      <c r="G58" s="7" t="s">
        <v>7676</v>
      </c>
      <c r="H58" s="7" t="s">
        <v>60</v>
      </c>
    </row>
    <row r="59" spans="1:8">
      <c r="A59" s="7" t="s">
        <v>7714</v>
      </c>
      <c r="B59" s="7" t="s">
        <v>7715</v>
      </c>
      <c r="C59" s="7" t="s">
        <v>7679</v>
      </c>
      <c r="D59" s="7">
        <v>55784418.960000001</v>
      </c>
      <c r="E59" s="7">
        <v>0.24</v>
      </c>
      <c r="F59" s="7" t="s">
        <v>7653</v>
      </c>
      <c r="G59" s="7" t="s">
        <v>7676</v>
      </c>
      <c r="H59" s="7" t="s">
        <v>60</v>
      </c>
    </row>
    <row r="60" spans="1:8">
      <c r="A60" s="7" t="s">
        <v>7862</v>
      </c>
      <c r="B60" s="7" t="s">
        <v>103</v>
      </c>
      <c r="C60" s="7" t="s">
        <v>7667</v>
      </c>
      <c r="D60" s="7">
        <v>53482191.200000003</v>
      </c>
      <c r="E60" s="7">
        <v>0.23</v>
      </c>
      <c r="F60" s="7" t="s">
        <v>7653</v>
      </c>
      <c r="G60" s="7" t="s">
        <v>7676</v>
      </c>
      <c r="H60" s="7" t="s">
        <v>60</v>
      </c>
    </row>
    <row r="61" spans="1:8">
      <c r="A61" s="7" t="s">
        <v>7813</v>
      </c>
      <c r="B61" s="7" t="s">
        <v>281</v>
      </c>
      <c r="C61" s="7" t="s">
        <v>7662</v>
      </c>
      <c r="D61" s="7">
        <v>52485596.630000003</v>
      </c>
      <c r="E61" s="7">
        <v>0.23</v>
      </c>
      <c r="F61" s="7" t="s">
        <v>7814</v>
      </c>
      <c r="G61" s="7" t="s">
        <v>7815</v>
      </c>
      <c r="H61" s="7" t="s">
        <v>158</v>
      </c>
    </row>
    <row r="62" spans="1:8">
      <c r="A62" s="7" t="s">
        <v>7728</v>
      </c>
      <c r="B62" s="7" t="s">
        <v>249</v>
      </c>
      <c r="C62" s="7" t="s">
        <v>7696</v>
      </c>
      <c r="D62" s="7">
        <v>53022390.719999999</v>
      </c>
      <c r="E62" s="7">
        <v>0.23</v>
      </c>
      <c r="F62" s="7" t="s">
        <v>7653</v>
      </c>
      <c r="G62" s="7" t="s">
        <v>7654</v>
      </c>
      <c r="H62" s="7" t="s">
        <v>60</v>
      </c>
    </row>
    <row r="63" spans="1:8">
      <c r="A63" s="7" t="s">
        <v>7828</v>
      </c>
      <c r="B63" s="7" t="s">
        <v>7829</v>
      </c>
      <c r="C63" s="7" t="s">
        <v>7781</v>
      </c>
      <c r="D63" s="7">
        <v>52556499.420000002</v>
      </c>
      <c r="E63" s="7">
        <v>0.23</v>
      </c>
      <c r="F63" s="7" t="s">
        <v>7692</v>
      </c>
      <c r="G63" s="7" t="s">
        <v>7693</v>
      </c>
      <c r="H63" s="7" t="s">
        <v>143</v>
      </c>
    </row>
    <row r="64" spans="1:8">
      <c r="A64" s="7" t="s">
        <v>7858</v>
      </c>
      <c r="B64" s="7" t="s">
        <v>7859</v>
      </c>
      <c r="C64" s="7" t="s">
        <v>7662</v>
      </c>
      <c r="D64" s="7">
        <v>50943101.140000001</v>
      </c>
      <c r="E64" s="7">
        <v>0.22</v>
      </c>
      <c r="F64" s="7" t="s">
        <v>7653</v>
      </c>
      <c r="G64" s="7" t="s">
        <v>7676</v>
      </c>
      <c r="H64" s="7" t="s">
        <v>60</v>
      </c>
    </row>
    <row r="65" spans="1:8">
      <c r="A65" s="7" t="s">
        <v>7839</v>
      </c>
      <c r="B65" s="7" t="s">
        <v>7840</v>
      </c>
      <c r="C65" s="7" t="s">
        <v>7662</v>
      </c>
      <c r="D65" s="7">
        <v>50655755.060000002</v>
      </c>
      <c r="E65" s="7">
        <v>0.22</v>
      </c>
      <c r="F65" s="7" t="s">
        <v>7793</v>
      </c>
      <c r="G65" s="7" t="s">
        <v>7794</v>
      </c>
      <c r="H65" s="7" t="s">
        <v>138</v>
      </c>
    </row>
    <row r="66" spans="1:8">
      <c r="A66" s="7" t="s">
        <v>7780</v>
      </c>
      <c r="B66" s="7" t="s">
        <v>305</v>
      </c>
      <c r="C66" s="7" t="s">
        <v>7781</v>
      </c>
      <c r="D66" s="7">
        <v>51135457.350000001</v>
      </c>
      <c r="E66" s="7">
        <v>0.22</v>
      </c>
      <c r="F66" s="7" t="s">
        <v>7653</v>
      </c>
      <c r="G66" s="7" t="s">
        <v>7676</v>
      </c>
      <c r="H66" s="7" t="s">
        <v>60</v>
      </c>
    </row>
    <row r="67" spans="1:8">
      <c r="A67" s="7" t="s">
        <v>7820</v>
      </c>
      <c r="B67" s="7" t="s">
        <v>7821</v>
      </c>
      <c r="C67" s="7" t="s">
        <v>7652</v>
      </c>
      <c r="D67" s="7">
        <v>49825508.560000002</v>
      </c>
      <c r="E67" s="7">
        <v>0.22</v>
      </c>
      <c r="F67" s="7" t="s">
        <v>7653</v>
      </c>
      <c r="G67" s="7" t="s">
        <v>7676</v>
      </c>
      <c r="H67" s="7" t="s">
        <v>60</v>
      </c>
    </row>
    <row r="68" spans="1:8">
      <c r="A68" s="7" t="s">
        <v>7771</v>
      </c>
      <c r="B68" s="7" t="s">
        <v>1350</v>
      </c>
      <c r="C68" s="7" t="s">
        <v>7652</v>
      </c>
      <c r="D68" s="7">
        <v>49346720.57</v>
      </c>
      <c r="E68" s="7">
        <v>0.22</v>
      </c>
      <c r="F68" s="7" t="s">
        <v>7653</v>
      </c>
      <c r="G68" s="7" t="s">
        <v>7654</v>
      </c>
      <c r="H68" s="7" t="s">
        <v>60</v>
      </c>
    </row>
    <row r="69" spans="1:8">
      <c r="A69" s="7" t="s">
        <v>7788</v>
      </c>
      <c r="B69" s="7" t="s">
        <v>218</v>
      </c>
      <c r="C69" s="7" t="s">
        <v>7667</v>
      </c>
      <c r="D69" s="7">
        <v>46949176.200000003</v>
      </c>
      <c r="E69" s="7">
        <v>0.21</v>
      </c>
      <c r="F69" s="7" t="s">
        <v>7653</v>
      </c>
      <c r="G69" s="7" t="s">
        <v>7676</v>
      </c>
      <c r="H69" s="7" t="s">
        <v>60</v>
      </c>
    </row>
    <row r="70" spans="1:8">
      <c r="A70" s="7">
        <v>7203</v>
      </c>
      <c r="B70" s="7" t="s">
        <v>197</v>
      </c>
      <c r="C70" s="7" t="s">
        <v>7658</v>
      </c>
      <c r="D70" s="7">
        <v>48126973.700000003</v>
      </c>
      <c r="E70" s="7">
        <v>0.21</v>
      </c>
      <c r="F70" s="7" t="s">
        <v>7762</v>
      </c>
      <c r="G70" s="7" t="s">
        <v>7763</v>
      </c>
      <c r="H70" s="7" t="s">
        <v>153</v>
      </c>
    </row>
    <row r="71" spans="1:8">
      <c r="A71" s="7" t="s">
        <v>7808</v>
      </c>
      <c r="B71" s="7" t="s">
        <v>7809</v>
      </c>
      <c r="C71" s="7" t="s">
        <v>7658</v>
      </c>
      <c r="D71" s="7">
        <v>47479863.200000003</v>
      </c>
      <c r="E71" s="7">
        <v>0.21</v>
      </c>
      <c r="F71" s="7" t="s">
        <v>7653</v>
      </c>
      <c r="G71" s="7" t="s">
        <v>7654</v>
      </c>
      <c r="H71" s="7" t="s">
        <v>60</v>
      </c>
    </row>
    <row r="72" spans="1:8">
      <c r="A72" s="7" t="s">
        <v>7834</v>
      </c>
      <c r="B72" s="7" t="s">
        <v>900</v>
      </c>
      <c r="C72" s="7" t="s">
        <v>7662</v>
      </c>
      <c r="D72" s="7">
        <v>47407236.5</v>
      </c>
      <c r="E72" s="7">
        <v>0.21</v>
      </c>
      <c r="F72" s="7" t="s">
        <v>7653</v>
      </c>
      <c r="G72" s="7" t="s">
        <v>7676</v>
      </c>
      <c r="H72" s="7" t="s">
        <v>60</v>
      </c>
    </row>
    <row r="73" spans="1:8">
      <c r="A73" s="7" t="s">
        <v>7894</v>
      </c>
      <c r="B73" s="7" t="s">
        <v>7895</v>
      </c>
      <c r="C73" s="7" t="s">
        <v>7781</v>
      </c>
      <c r="D73" s="7">
        <v>48204957.140000001</v>
      </c>
      <c r="E73" s="7">
        <v>0.21</v>
      </c>
      <c r="F73" s="7" t="s">
        <v>7653</v>
      </c>
      <c r="G73" s="7" t="s">
        <v>7676</v>
      </c>
      <c r="H73" s="7" t="s">
        <v>60</v>
      </c>
    </row>
    <row r="74" spans="1:8">
      <c r="A74" s="7" t="s">
        <v>7776</v>
      </c>
      <c r="B74" s="7" t="s">
        <v>7777</v>
      </c>
      <c r="C74" s="7" t="s">
        <v>7652</v>
      </c>
      <c r="D74" s="7">
        <v>48100261.299999997</v>
      </c>
      <c r="E74" s="7">
        <v>0.21</v>
      </c>
      <c r="F74" s="7" t="s">
        <v>7653</v>
      </c>
      <c r="G74" s="7" t="s">
        <v>7654</v>
      </c>
      <c r="H74" s="7" t="s">
        <v>60</v>
      </c>
    </row>
    <row r="75" spans="1:8">
      <c r="A75" s="7" t="s">
        <v>7751</v>
      </c>
      <c r="B75" s="7" t="s">
        <v>1074</v>
      </c>
      <c r="C75" s="7" t="s">
        <v>7679</v>
      </c>
      <c r="D75" s="7">
        <v>48362976</v>
      </c>
      <c r="E75" s="7">
        <v>0.21</v>
      </c>
      <c r="F75" s="7" t="s">
        <v>7653</v>
      </c>
      <c r="G75" s="7" t="s">
        <v>7676</v>
      </c>
      <c r="H75" s="7" t="s">
        <v>60</v>
      </c>
    </row>
    <row r="76" spans="1:8">
      <c r="A76" s="7" t="s">
        <v>9850</v>
      </c>
      <c r="B76" s="7" t="s">
        <v>7706</v>
      </c>
      <c r="C76" s="7" t="s">
        <v>7679</v>
      </c>
      <c r="D76" s="7">
        <v>47180506.840000004</v>
      </c>
      <c r="E76" s="7">
        <v>0.21</v>
      </c>
      <c r="F76" s="7" t="s">
        <v>7707</v>
      </c>
      <c r="G76" s="7" t="s">
        <v>7708</v>
      </c>
      <c r="H76" s="7" t="s">
        <v>176</v>
      </c>
    </row>
    <row r="77" spans="1:8">
      <c r="A77" s="7">
        <v>8306</v>
      </c>
      <c r="B77" s="7" t="s">
        <v>7872</v>
      </c>
      <c r="C77" s="7" t="s">
        <v>7662</v>
      </c>
      <c r="D77" s="7">
        <v>45953975.079999998</v>
      </c>
      <c r="E77" s="7">
        <v>0.2</v>
      </c>
      <c r="F77" s="7" t="s">
        <v>7762</v>
      </c>
      <c r="G77" s="7" t="s">
        <v>7763</v>
      </c>
      <c r="H77" s="7" t="s">
        <v>153</v>
      </c>
    </row>
    <row r="78" spans="1:8">
      <c r="A78" s="7" t="s">
        <v>38</v>
      </c>
      <c r="B78" s="7" t="s">
        <v>253</v>
      </c>
      <c r="C78" s="7" t="s">
        <v>7662</v>
      </c>
      <c r="D78" s="7">
        <v>45632968.359999999</v>
      </c>
      <c r="E78" s="7">
        <v>0.2</v>
      </c>
      <c r="F78" s="7" t="s">
        <v>7653</v>
      </c>
      <c r="G78" s="7" t="s">
        <v>7676</v>
      </c>
      <c r="H78" s="7" t="s">
        <v>60</v>
      </c>
    </row>
    <row r="79" spans="1:8">
      <c r="A79" s="7" t="s">
        <v>7796</v>
      </c>
      <c r="B79" s="7" t="s">
        <v>7797</v>
      </c>
      <c r="C79" s="7" t="s">
        <v>7662</v>
      </c>
      <c r="D79" s="7">
        <v>45241798.68</v>
      </c>
      <c r="E79" s="7">
        <v>0.2</v>
      </c>
      <c r="F79" s="7" t="s">
        <v>7653</v>
      </c>
      <c r="G79" s="7" t="s">
        <v>7676</v>
      </c>
      <c r="H79" s="7" t="s">
        <v>60</v>
      </c>
    </row>
    <row r="80" spans="1:8">
      <c r="A80" s="7" t="s">
        <v>7826</v>
      </c>
      <c r="B80" s="7" t="s">
        <v>7827</v>
      </c>
      <c r="C80" s="7" t="s">
        <v>7781</v>
      </c>
      <c r="D80" s="7">
        <v>46319722.020000003</v>
      </c>
      <c r="E80" s="7">
        <v>0.2</v>
      </c>
      <c r="F80" s="7" t="s">
        <v>7653</v>
      </c>
      <c r="G80" s="7" t="s">
        <v>7676</v>
      </c>
      <c r="H80" s="7" t="s">
        <v>60</v>
      </c>
    </row>
    <row r="81" spans="1:8">
      <c r="A81" s="7" t="s">
        <v>7823</v>
      </c>
      <c r="B81" s="7" t="s">
        <v>227</v>
      </c>
      <c r="C81" s="7" t="s">
        <v>7652</v>
      </c>
      <c r="D81" s="7">
        <v>45897264.359999999</v>
      </c>
      <c r="E81" s="7">
        <v>0.2</v>
      </c>
      <c r="F81" s="7" t="s">
        <v>7653</v>
      </c>
      <c r="G81" s="7" t="s">
        <v>7654</v>
      </c>
      <c r="H81" s="7" t="s">
        <v>60</v>
      </c>
    </row>
    <row r="82" spans="1:8">
      <c r="A82" s="7">
        <v>6758</v>
      </c>
      <c r="B82" s="7" t="s">
        <v>7833</v>
      </c>
      <c r="C82" s="7" t="s">
        <v>7658</v>
      </c>
      <c r="D82" s="7">
        <v>43692248.369999997</v>
      </c>
      <c r="E82" s="7">
        <v>0.19</v>
      </c>
      <c r="F82" s="7" t="s">
        <v>7762</v>
      </c>
      <c r="G82" s="7" t="s">
        <v>7763</v>
      </c>
      <c r="H82" s="7" t="s">
        <v>153</v>
      </c>
    </row>
    <row r="83" spans="1:8">
      <c r="A83" s="7" t="s">
        <v>7737</v>
      </c>
      <c r="B83" s="7" t="s">
        <v>7738</v>
      </c>
      <c r="C83" s="7" t="s">
        <v>7658</v>
      </c>
      <c r="D83" s="7">
        <v>42743402.140000001</v>
      </c>
      <c r="E83" s="7">
        <v>0.19</v>
      </c>
      <c r="F83" s="7" t="s">
        <v>7739</v>
      </c>
      <c r="G83" s="7" t="s">
        <v>7740</v>
      </c>
      <c r="H83" s="7" t="s">
        <v>143</v>
      </c>
    </row>
    <row r="84" spans="1:8">
      <c r="A84" s="7" t="s">
        <v>7888</v>
      </c>
      <c r="B84" s="7" t="s">
        <v>7889</v>
      </c>
      <c r="C84" s="7" t="s">
        <v>7662</v>
      </c>
      <c r="D84" s="7">
        <v>43605991.439999998</v>
      </c>
      <c r="E84" s="7">
        <v>0.19</v>
      </c>
      <c r="F84" s="7" t="s">
        <v>7653</v>
      </c>
      <c r="G84" s="7" t="s">
        <v>7676</v>
      </c>
      <c r="H84" s="7" t="s">
        <v>60</v>
      </c>
    </row>
    <row r="85" spans="1:8">
      <c r="A85" s="7" t="s">
        <v>7867</v>
      </c>
      <c r="B85" s="7" t="s">
        <v>1215</v>
      </c>
      <c r="C85" s="7" t="s">
        <v>7662</v>
      </c>
      <c r="D85" s="7">
        <v>43147172.850000001</v>
      </c>
      <c r="E85" s="7">
        <v>0.19</v>
      </c>
      <c r="F85" s="7" t="s">
        <v>7653</v>
      </c>
      <c r="G85" s="7" t="s">
        <v>7676</v>
      </c>
      <c r="H85" s="7" t="s">
        <v>60</v>
      </c>
    </row>
    <row r="86" spans="1:8">
      <c r="A86" s="7" t="s">
        <v>7933</v>
      </c>
      <c r="B86" s="7" t="s">
        <v>7934</v>
      </c>
      <c r="C86" s="7" t="s">
        <v>7652</v>
      </c>
      <c r="D86" s="7">
        <v>43903250.759999998</v>
      </c>
      <c r="E86" s="7">
        <v>0.19</v>
      </c>
      <c r="F86" s="7" t="s">
        <v>7814</v>
      </c>
      <c r="G86" s="7" t="s">
        <v>7815</v>
      </c>
      <c r="H86" s="7" t="s">
        <v>158</v>
      </c>
    </row>
    <row r="87" spans="1:8">
      <c r="A87" s="7" t="s">
        <v>7854</v>
      </c>
      <c r="B87" s="7" t="s">
        <v>1166</v>
      </c>
      <c r="C87" s="7" t="s">
        <v>7679</v>
      </c>
      <c r="D87" s="7">
        <v>44166223.990000002</v>
      </c>
      <c r="E87" s="7">
        <v>0.19</v>
      </c>
      <c r="F87" s="7" t="s">
        <v>7653</v>
      </c>
      <c r="G87" s="7" t="s">
        <v>7654</v>
      </c>
      <c r="H87" s="7" t="s">
        <v>60</v>
      </c>
    </row>
    <row r="88" spans="1:8">
      <c r="A88" s="7" t="s">
        <v>7845</v>
      </c>
      <c r="B88" s="7" t="s">
        <v>7846</v>
      </c>
      <c r="C88" s="7" t="s">
        <v>7658</v>
      </c>
      <c r="D88" s="7">
        <v>41536218.93</v>
      </c>
      <c r="E88" s="7">
        <v>0.18</v>
      </c>
      <c r="F88" s="7" t="s">
        <v>7653</v>
      </c>
      <c r="G88" s="7" t="s">
        <v>7676</v>
      </c>
      <c r="H88" s="7" t="s">
        <v>60</v>
      </c>
    </row>
    <row r="89" spans="1:8">
      <c r="A89" s="7" t="s">
        <v>7860</v>
      </c>
      <c r="B89" s="7" t="s">
        <v>7861</v>
      </c>
      <c r="C89" s="7" t="s">
        <v>7662</v>
      </c>
      <c r="D89" s="7">
        <v>40282544.590000004</v>
      </c>
      <c r="E89" s="7">
        <v>0.18</v>
      </c>
      <c r="F89" s="7" t="s">
        <v>7692</v>
      </c>
      <c r="G89" s="7" t="s">
        <v>7693</v>
      </c>
      <c r="H89" s="7" t="s">
        <v>143</v>
      </c>
    </row>
    <row r="90" spans="1:8">
      <c r="A90" s="7" t="s">
        <v>7798</v>
      </c>
      <c r="B90" s="7" t="s">
        <v>567</v>
      </c>
      <c r="C90" s="7" t="s">
        <v>7696</v>
      </c>
      <c r="D90" s="7">
        <v>41381581.420000002</v>
      </c>
      <c r="E90" s="7">
        <v>0.18</v>
      </c>
      <c r="F90" s="7" t="s">
        <v>7743</v>
      </c>
      <c r="G90" s="7" t="s">
        <v>7664</v>
      </c>
      <c r="H90" s="7" t="s">
        <v>7744</v>
      </c>
    </row>
    <row r="91" spans="1:8">
      <c r="A91" s="7" t="s">
        <v>9857</v>
      </c>
      <c r="B91" s="7" t="s">
        <v>9858</v>
      </c>
      <c r="C91" s="7" t="s">
        <v>7781</v>
      </c>
      <c r="D91" s="7">
        <v>41353791.520000003</v>
      </c>
      <c r="E91" s="7">
        <v>0.18</v>
      </c>
      <c r="F91" s="7" t="s">
        <v>7653</v>
      </c>
      <c r="G91" s="7" t="s">
        <v>7676</v>
      </c>
      <c r="H91" s="7" t="s">
        <v>60</v>
      </c>
    </row>
    <row r="92" spans="1:8">
      <c r="A92" s="7" t="s">
        <v>7752</v>
      </c>
      <c r="B92" s="7" t="s">
        <v>7753</v>
      </c>
      <c r="C92" s="7" t="s">
        <v>7652</v>
      </c>
      <c r="D92" s="7">
        <v>41175997.289999999</v>
      </c>
      <c r="E92" s="7">
        <v>0.18</v>
      </c>
      <c r="F92" s="7" t="s">
        <v>7653</v>
      </c>
      <c r="G92" s="7" t="s">
        <v>7676</v>
      </c>
      <c r="H92" s="7" t="s">
        <v>60</v>
      </c>
    </row>
    <row r="93" spans="1:8">
      <c r="A93" s="7" t="s">
        <v>7903</v>
      </c>
      <c r="B93" s="7" t="s">
        <v>2249</v>
      </c>
      <c r="C93" s="7" t="s">
        <v>7679</v>
      </c>
      <c r="D93" s="7">
        <v>41128949.280000001</v>
      </c>
      <c r="E93" s="7">
        <v>0.18</v>
      </c>
      <c r="F93" s="7" t="s">
        <v>7653</v>
      </c>
      <c r="G93" s="7" t="s">
        <v>7676</v>
      </c>
      <c r="H93" s="7" t="s">
        <v>60</v>
      </c>
    </row>
    <row r="94" spans="1:8">
      <c r="A94" s="7" t="s">
        <v>7778</v>
      </c>
      <c r="B94" s="7" t="s">
        <v>7779</v>
      </c>
      <c r="C94" s="7" t="s">
        <v>7658</v>
      </c>
      <c r="D94" s="7">
        <v>38227800.039999999</v>
      </c>
      <c r="E94" s="7">
        <v>0.17</v>
      </c>
      <c r="F94" s="7" t="s">
        <v>7653</v>
      </c>
      <c r="G94" s="7" t="s">
        <v>7676</v>
      </c>
      <c r="H94" s="7" t="s">
        <v>60</v>
      </c>
    </row>
    <row r="95" spans="1:8">
      <c r="A95" s="7" t="s">
        <v>8171</v>
      </c>
      <c r="B95" s="7" t="s">
        <v>1015</v>
      </c>
      <c r="C95" s="7" t="s">
        <v>7662</v>
      </c>
      <c r="D95" s="7">
        <v>39195495.039999999</v>
      </c>
      <c r="E95" s="7">
        <v>0.17</v>
      </c>
      <c r="F95" s="7" t="s">
        <v>7653</v>
      </c>
      <c r="G95" s="7" t="s">
        <v>7676</v>
      </c>
      <c r="H95" s="7" t="s">
        <v>60</v>
      </c>
    </row>
    <row r="96" spans="1:8">
      <c r="A96" s="7" t="s">
        <v>7799</v>
      </c>
      <c r="B96" s="7" t="s">
        <v>1002</v>
      </c>
      <c r="C96" s="7" t="s">
        <v>7800</v>
      </c>
      <c r="D96" s="7">
        <v>38354841</v>
      </c>
      <c r="E96" s="7">
        <v>0.17</v>
      </c>
      <c r="F96" s="7" t="s">
        <v>7653</v>
      </c>
      <c r="G96" s="7" t="s">
        <v>7676</v>
      </c>
      <c r="H96" s="7" t="s">
        <v>60</v>
      </c>
    </row>
    <row r="97" spans="1:8">
      <c r="A97" s="7" t="s">
        <v>7723</v>
      </c>
      <c r="B97" s="7" t="s">
        <v>7724</v>
      </c>
      <c r="C97" s="7" t="s">
        <v>7652</v>
      </c>
      <c r="D97" s="7">
        <v>39239373.899999999</v>
      </c>
      <c r="E97" s="7">
        <v>0.17</v>
      </c>
      <c r="F97" s="7" t="s">
        <v>7653</v>
      </c>
      <c r="G97" s="7" t="s">
        <v>7654</v>
      </c>
      <c r="H97" s="7" t="s">
        <v>60</v>
      </c>
    </row>
    <row r="98" spans="1:8">
      <c r="A98" s="7" t="s">
        <v>8050</v>
      </c>
      <c r="B98" s="7" t="s">
        <v>8051</v>
      </c>
      <c r="C98" s="7" t="s">
        <v>7652</v>
      </c>
      <c r="D98" s="7">
        <v>39051755.399999999</v>
      </c>
      <c r="E98" s="7">
        <v>0.17</v>
      </c>
      <c r="F98" s="7" t="s">
        <v>7653</v>
      </c>
      <c r="G98" s="7" t="s">
        <v>7676</v>
      </c>
      <c r="H98" s="7" t="s">
        <v>60</v>
      </c>
    </row>
    <row r="99" spans="1:8">
      <c r="A99" s="7" t="s">
        <v>7795</v>
      </c>
      <c r="B99" s="7" t="s">
        <v>483</v>
      </c>
      <c r="C99" s="7" t="s">
        <v>7679</v>
      </c>
      <c r="D99" s="7">
        <v>39537862.920000002</v>
      </c>
      <c r="E99" s="7">
        <v>0.17</v>
      </c>
      <c r="F99" s="7" t="s">
        <v>7653</v>
      </c>
      <c r="G99" s="7" t="s">
        <v>7654</v>
      </c>
      <c r="H99" s="7" t="s">
        <v>60</v>
      </c>
    </row>
    <row r="100" spans="1:8">
      <c r="A100" s="7" t="s">
        <v>7816</v>
      </c>
      <c r="B100" s="7" t="s">
        <v>324</v>
      </c>
      <c r="C100" s="7" t="s">
        <v>7662</v>
      </c>
      <c r="D100" s="7">
        <v>37706637.969999999</v>
      </c>
      <c r="E100" s="7">
        <v>0.16</v>
      </c>
      <c r="F100" s="7" t="s">
        <v>7919</v>
      </c>
      <c r="G100" s="7" t="s">
        <v>7920</v>
      </c>
      <c r="H100" s="7" t="s">
        <v>143</v>
      </c>
    </row>
    <row r="101" spans="1:8">
      <c r="A101" s="7" t="s">
        <v>7902</v>
      </c>
      <c r="B101" s="7" t="s">
        <v>1729</v>
      </c>
      <c r="C101" s="7" t="s">
        <v>7662</v>
      </c>
      <c r="D101" s="7">
        <v>37388176.060000002</v>
      </c>
      <c r="E101" s="7">
        <v>0.16</v>
      </c>
      <c r="F101" s="7" t="s">
        <v>7653</v>
      </c>
      <c r="G101" s="7" t="s">
        <v>7676</v>
      </c>
      <c r="H101" s="7" t="s">
        <v>60</v>
      </c>
    </row>
    <row r="102" spans="1:8">
      <c r="A102" s="7" t="s">
        <v>7812</v>
      </c>
      <c r="B102" s="7" t="s">
        <v>547</v>
      </c>
      <c r="C102" s="7" t="s">
        <v>7781</v>
      </c>
      <c r="D102" s="7">
        <v>36865792</v>
      </c>
      <c r="E102" s="7">
        <v>0.16</v>
      </c>
      <c r="F102" s="7" t="s">
        <v>7653</v>
      </c>
      <c r="G102" s="7" t="s">
        <v>7654</v>
      </c>
      <c r="H102" s="7" t="s">
        <v>60</v>
      </c>
    </row>
    <row r="103" spans="1:8">
      <c r="A103" s="7" t="s">
        <v>7791</v>
      </c>
      <c r="B103" s="7" t="s">
        <v>7792</v>
      </c>
      <c r="C103" s="7" t="s">
        <v>7759</v>
      </c>
      <c r="D103" s="7">
        <v>37085375.920000002</v>
      </c>
      <c r="E103" s="7">
        <v>0.16</v>
      </c>
      <c r="F103" s="7" t="s">
        <v>7793</v>
      </c>
      <c r="G103" s="7" t="s">
        <v>7794</v>
      </c>
      <c r="H103" s="7" t="s">
        <v>138</v>
      </c>
    </row>
    <row r="104" spans="1:8">
      <c r="A104" s="7" t="s">
        <v>7873</v>
      </c>
      <c r="B104" s="7" t="s">
        <v>690</v>
      </c>
      <c r="C104" s="7" t="s">
        <v>7679</v>
      </c>
      <c r="D104" s="7">
        <v>36729483.960000001</v>
      </c>
      <c r="E104" s="7">
        <v>0.16</v>
      </c>
      <c r="F104" s="7" t="s">
        <v>7653</v>
      </c>
      <c r="G104" s="7" t="s">
        <v>7654</v>
      </c>
      <c r="H104" s="7" t="s">
        <v>60</v>
      </c>
    </row>
    <row r="105" spans="1:8">
      <c r="A105" s="7" t="s">
        <v>7766</v>
      </c>
      <c r="B105" s="7" t="s">
        <v>114</v>
      </c>
      <c r="C105" s="7" t="s">
        <v>7679</v>
      </c>
      <c r="D105" s="7">
        <v>35896709.640000001</v>
      </c>
      <c r="E105" s="7">
        <v>0.16</v>
      </c>
      <c r="F105" s="7" t="s">
        <v>7653</v>
      </c>
      <c r="G105" s="7" t="s">
        <v>7676</v>
      </c>
      <c r="H105" s="7" t="s">
        <v>60</v>
      </c>
    </row>
    <row r="106" spans="1:8">
      <c r="A106" s="7" t="s">
        <v>7951</v>
      </c>
      <c r="B106" s="7" t="s">
        <v>7952</v>
      </c>
      <c r="C106" s="7" t="s">
        <v>7667</v>
      </c>
      <c r="D106" s="7">
        <v>33984060.170000002</v>
      </c>
      <c r="E106" s="7">
        <v>0.15</v>
      </c>
      <c r="F106" s="7" t="s">
        <v>7692</v>
      </c>
      <c r="G106" s="7" t="s">
        <v>7693</v>
      </c>
      <c r="H106" s="7" t="s">
        <v>143</v>
      </c>
    </row>
    <row r="107" spans="1:8">
      <c r="A107" s="7" t="s">
        <v>7764</v>
      </c>
      <c r="B107" s="7" t="s">
        <v>7765</v>
      </c>
      <c r="C107" s="7" t="s">
        <v>7667</v>
      </c>
      <c r="D107" s="7">
        <v>33906892.189999998</v>
      </c>
      <c r="E107" s="7">
        <v>0.15</v>
      </c>
      <c r="F107" s="7" t="s">
        <v>7653</v>
      </c>
      <c r="G107" s="7" t="s">
        <v>7654</v>
      </c>
      <c r="H107" s="7" t="s">
        <v>60</v>
      </c>
    </row>
    <row r="108" spans="1:8">
      <c r="A108" s="7" t="s">
        <v>7922</v>
      </c>
      <c r="B108" s="7" t="s">
        <v>7923</v>
      </c>
      <c r="C108" s="7" t="s">
        <v>7667</v>
      </c>
      <c r="D108" s="7">
        <v>33823540.200000003</v>
      </c>
      <c r="E108" s="7">
        <v>0.15</v>
      </c>
      <c r="F108" s="7" t="s">
        <v>7653</v>
      </c>
      <c r="G108" s="7" t="s">
        <v>7654</v>
      </c>
      <c r="H108" s="7" t="s">
        <v>60</v>
      </c>
    </row>
    <row r="109" spans="1:8">
      <c r="A109" s="7" t="s">
        <v>7783</v>
      </c>
      <c r="B109" s="7" t="s">
        <v>7784</v>
      </c>
      <c r="C109" s="7" t="s">
        <v>7682</v>
      </c>
      <c r="D109" s="7">
        <v>34884713.409999996</v>
      </c>
      <c r="E109" s="7">
        <v>0.15</v>
      </c>
      <c r="F109" s="7" t="s">
        <v>7739</v>
      </c>
      <c r="G109" s="7" t="s">
        <v>7740</v>
      </c>
      <c r="H109" s="7" t="s">
        <v>143</v>
      </c>
    </row>
    <row r="110" spans="1:8">
      <c r="A110" s="7" t="s">
        <v>224</v>
      </c>
      <c r="B110" s="7" t="s">
        <v>245</v>
      </c>
      <c r="C110" s="7" t="s">
        <v>7682</v>
      </c>
      <c r="D110" s="7">
        <v>33743216.25</v>
      </c>
      <c r="E110" s="7">
        <v>0.15</v>
      </c>
      <c r="F110" s="7" t="s">
        <v>7653</v>
      </c>
      <c r="G110" s="7" t="s">
        <v>7676</v>
      </c>
      <c r="H110" s="7" t="s">
        <v>60</v>
      </c>
    </row>
    <row r="111" spans="1:8">
      <c r="A111" s="7" t="s">
        <v>7843</v>
      </c>
      <c r="B111" s="7" t="s">
        <v>7844</v>
      </c>
      <c r="C111" s="7" t="s">
        <v>7662</v>
      </c>
      <c r="D111" s="7">
        <v>34645174.159999996</v>
      </c>
      <c r="E111" s="7">
        <v>0.15</v>
      </c>
      <c r="F111" s="7" t="s">
        <v>7814</v>
      </c>
      <c r="G111" s="7" t="s">
        <v>7815</v>
      </c>
      <c r="H111" s="7" t="s">
        <v>158</v>
      </c>
    </row>
    <row r="112" spans="1:8">
      <c r="A112" s="7" t="s">
        <v>7863</v>
      </c>
      <c r="B112" s="7" t="s">
        <v>7864</v>
      </c>
      <c r="C112" s="7" t="s">
        <v>7662</v>
      </c>
      <c r="D112" s="7">
        <v>33629650.280000001</v>
      </c>
      <c r="E112" s="7">
        <v>0.15</v>
      </c>
      <c r="F112" s="7" t="s">
        <v>7704</v>
      </c>
      <c r="G112" s="7" t="s">
        <v>7705</v>
      </c>
      <c r="H112" s="7" t="s">
        <v>87</v>
      </c>
    </row>
    <row r="113" spans="1:8">
      <c r="A113" s="7" t="s">
        <v>7916</v>
      </c>
      <c r="B113" s="7" t="s">
        <v>7917</v>
      </c>
      <c r="C113" s="7" t="s">
        <v>7662</v>
      </c>
      <c r="D113" s="7">
        <v>33448824</v>
      </c>
      <c r="E113" s="7">
        <v>0.15</v>
      </c>
      <c r="F113" s="7" t="s">
        <v>7653</v>
      </c>
      <c r="G113" s="7" t="s">
        <v>7676</v>
      </c>
      <c r="H113" s="7" t="s">
        <v>60</v>
      </c>
    </row>
    <row r="114" spans="1:8">
      <c r="A114" s="7" t="s">
        <v>7878</v>
      </c>
      <c r="B114" s="7" t="s">
        <v>7879</v>
      </c>
      <c r="C114" s="7" t="s">
        <v>7781</v>
      </c>
      <c r="D114" s="7">
        <v>35138125</v>
      </c>
      <c r="E114" s="7">
        <v>0.15</v>
      </c>
      <c r="F114" s="7" t="s">
        <v>7653</v>
      </c>
      <c r="G114" s="7" t="s">
        <v>7676</v>
      </c>
      <c r="H114" s="7" t="s">
        <v>60</v>
      </c>
    </row>
    <row r="115" spans="1:8">
      <c r="A115" s="7" t="s">
        <v>7876</v>
      </c>
      <c r="B115" s="7" t="s">
        <v>7877</v>
      </c>
      <c r="C115" s="7" t="s">
        <v>7781</v>
      </c>
      <c r="D115" s="7">
        <v>34712081.659999996</v>
      </c>
      <c r="E115" s="7">
        <v>0.15</v>
      </c>
      <c r="F115" s="7" t="s">
        <v>7739</v>
      </c>
      <c r="G115" s="7" t="s">
        <v>7740</v>
      </c>
      <c r="H115" s="7" t="s">
        <v>143</v>
      </c>
    </row>
    <row r="116" spans="1:8">
      <c r="A116" s="7" t="s">
        <v>8364</v>
      </c>
      <c r="B116" s="7" t="s">
        <v>975</v>
      </c>
      <c r="C116" s="7" t="s">
        <v>7781</v>
      </c>
      <c r="D116" s="7">
        <v>34036094.659999996</v>
      </c>
      <c r="E116" s="7">
        <v>0.15</v>
      </c>
      <c r="F116" s="7" t="s">
        <v>7743</v>
      </c>
      <c r="G116" s="7" t="s">
        <v>7664</v>
      </c>
      <c r="H116" s="7" t="s">
        <v>7744</v>
      </c>
    </row>
    <row r="117" spans="1:8">
      <c r="A117" s="7" t="s">
        <v>7805</v>
      </c>
      <c r="B117" s="7" t="s">
        <v>487</v>
      </c>
      <c r="C117" s="7" t="s">
        <v>7781</v>
      </c>
      <c r="D117" s="7">
        <v>33938941.149999999</v>
      </c>
      <c r="E117" s="7">
        <v>0.15</v>
      </c>
      <c r="F117" s="7" t="s">
        <v>7653</v>
      </c>
      <c r="G117" s="7" t="s">
        <v>7676</v>
      </c>
      <c r="H117" s="7" t="s">
        <v>60</v>
      </c>
    </row>
    <row r="118" spans="1:8">
      <c r="A118" s="7" t="s">
        <v>7906</v>
      </c>
      <c r="B118" s="7" t="s">
        <v>2717</v>
      </c>
      <c r="C118" s="7" t="s">
        <v>7652</v>
      </c>
      <c r="D118" s="7">
        <v>34677200.32</v>
      </c>
      <c r="E118" s="7">
        <v>0.15</v>
      </c>
      <c r="F118" s="7" t="s">
        <v>7653</v>
      </c>
      <c r="G118" s="7" t="s">
        <v>7654</v>
      </c>
      <c r="H118" s="7" t="s">
        <v>60</v>
      </c>
    </row>
    <row r="119" spans="1:8">
      <c r="A119" s="7" t="s">
        <v>8027</v>
      </c>
      <c r="B119" s="7" t="s">
        <v>8028</v>
      </c>
      <c r="C119" s="7" t="s">
        <v>7652</v>
      </c>
      <c r="D119" s="7">
        <v>34427297</v>
      </c>
      <c r="E119" s="7">
        <v>0.15</v>
      </c>
      <c r="F119" s="7" t="s">
        <v>7653</v>
      </c>
      <c r="G119" s="7" t="s">
        <v>7676</v>
      </c>
      <c r="H119" s="7" t="s">
        <v>60</v>
      </c>
    </row>
    <row r="120" spans="1:8">
      <c r="A120" s="7" t="s">
        <v>7801</v>
      </c>
      <c r="B120" s="7" t="s">
        <v>7802</v>
      </c>
      <c r="C120" s="7" t="s">
        <v>7652</v>
      </c>
      <c r="D120" s="7">
        <v>34332139.450000003</v>
      </c>
      <c r="E120" s="7">
        <v>0.15</v>
      </c>
      <c r="F120" s="7" t="s">
        <v>7653</v>
      </c>
      <c r="G120" s="7" t="s">
        <v>7654</v>
      </c>
      <c r="H120" s="7" t="s">
        <v>60</v>
      </c>
    </row>
    <row r="121" spans="1:8">
      <c r="A121" s="7" t="s">
        <v>7907</v>
      </c>
      <c r="B121" s="7" t="s">
        <v>7908</v>
      </c>
      <c r="C121" s="7" t="s">
        <v>7652</v>
      </c>
      <c r="D121" s="7">
        <v>33620873.880000003</v>
      </c>
      <c r="E121" s="7">
        <v>0.15</v>
      </c>
      <c r="F121" s="7" t="s">
        <v>7653</v>
      </c>
      <c r="G121" s="7" t="s">
        <v>7654</v>
      </c>
      <c r="H121" s="7" t="s">
        <v>60</v>
      </c>
    </row>
    <row r="122" spans="1:8">
      <c r="A122" s="7" t="s">
        <v>7869</v>
      </c>
      <c r="B122" s="7" t="s">
        <v>1479</v>
      </c>
      <c r="C122" s="7" t="s">
        <v>7679</v>
      </c>
      <c r="D122" s="7">
        <v>34808773.979999997</v>
      </c>
      <c r="E122" s="7">
        <v>0.15</v>
      </c>
      <c r="F122" s="7" t="s">
        <v>7653</v>
      </c>
      <c r="G122" s="7" t="s">
        <v>7676</v>
      </c>
      <c r="H122" s="7" t="s">
        <v>60</v>
      </c>
    </row>
    <row r="123" spans="1:8">
      <c r="A123" s="7" t="s">
        <v>7770</v>
      </c>
      <c r="B123" s="7" t="s">
        <v>791</v>
      </c>
      <c r="C123" s="7" t="s">
        <v>7679</v>
      </c>
      <c r="D123" s="7">
        <v>34072872.840000004</v>
      </c>
      <c r="E123" s="7">
        <v>0.15</v>
      </c>
      <c r="F123" s="7" t="s">
        <v>7653</v>
      </c>
      <c r="G123" s="7" t="s">
        <v>7676</v>
      </c>
      <c r="H123" s="7" t="s">
        <v>60</v>
      </c>
    </row>
    <row r="124" spans="1:8">
      <c r="A124" s="7" t="s">
        <v>7918</v>
      </c>
      <c r="B124" s="7" t="s">
        <v>1027</v>
      </c>
      <c r="C124" s="7" t="s">
        <v>7800</v>
      </c>
      <c r="D124" s="7">
        <v>32256103.469999999</v>
      </c>
      <c r="E124" s="7">
        <v>0.14000000000000001</v>
      </c>
      <c r="F124" s="7" t="s">
        <v>7919</v>
      </c>
      <c r="G124" s="7" t="s">
        <v>7920</v>
      </c>
      <c r="H124" s="7" t="s">
        <v>143</v>
      </c>
    </row>
    <row r="125" spans="1:8">
      <c r="A125" s="7" t="s">
        <v>7824</v>
      </c>
      <c r="B125" s="7" t="s">
        <v>7825</v>
      </c>
      <c r="C125" s="7" t="s">
        <v>7781</v>
      </c>
      <c r="D125" s="7">
        <v>32370501.32</v>
      </c>
      <c r="E125" s="7">
        <v>0.14000000000000001</v>
      </c>
      <c r="F125" s="7" t="s">
        <v>7653</v>
      </c>
      <c r="G125" s="7" t="s">
        <v>7676</v>
      </c>
      <c r="H125" s="7" t="s">
        <v>60</v>
      </c>
    </row>
    <row r="126" spans="1:8">
      <c r="A126" s="7">
        <v>6501</v>
      </c>
      <c r="B126" s="7" t="s">
        <v>915</v>
      </c>
      <c r="C126" s="7" t="s">
        <v>7781</v>
      </c>
      <c r="D126" s="7">
        <v>32234805.010000002</v>
      </c>
      <c r="E126" s="7">
        <v>0.14000000000000001</v>
      </c>
      <c r="F126" s="7" t="s">
        <v>7762</v>
      </c>
      <c r="G126" s="7" t="s">
        <v>7763</v>
      </c>
      <c r="H126" s="7" t="s">
        <v>153</v>
      </c>
    </row>
    <row r="127" spans="1:8">
      <c r="A127" s="7" t="s">
        <v>5300</v>
      </c>
      <c r="B127" s="7" t="s">
        <v>7853</v>
      </c>
      <c r="C127" s="7" t="s">
        <v>7781</v>
      </c>
      <c r="D127" s="7">
        <v>31965674.18</v>
      </c>
      <c r="E127" s="7">
        <v>0.14000000000000001</v>
      </c>
      <c r="F127" s="7" t="s">
        <v>7653</v>
      </c>
      <c r="G127" s="7" t="s">
        <v>7654</v>
      </c>
      <c r="H127" s="7" t="s">
        <v>60</v>
      </c>
    </row>
    <row r="128" spans="1:8">
      <c r="A128" s="7" t="s">
        <v>7890</v>
      </c>
      <c r="B128" s="7" t="s">
        <v>7891</v>
      </c>
      <c r="C128" s="7" t="s">
        <v>7781</v>
      </c>
      <c r="D128" s="7">
        <v>31377623.66</v>
      </c>
      <c r="E128" s="7">
        <v>0.14000000000000001</v>
      </c>
      <c r="F128" s="7" t="s">
        <v>7739</v>
      </c>
      <c r="G128" s="7" t="s">
        <v>7740</v>
      </c>
      <c r="H128" s="7" t="s">
        <v>143</v>
      </c>
    </row>
    <row r="129" spans="1:8">
      <c r="A129" s="7" t="s">
        <v>8030</v>
      </c>
      <c r="B129" s="7" t="s">
        <v>3516</v>
      </c>
      <c r="C129" s="7" t="s">
        <v>7781</v>
      </c>
      <c r="D129" s="7">
        <v>31074124.530000001</v>
      </c>
      <c r="E129" s="7">
        <v>0.14000000000000001</v>
      </c>
      <c r="F129" s="7" t="s">
        <v>7739</v>
      </c>
      <c r="G129" s="7" t="s">
        <v>7740</v>
      </c>
      <c r="H129" s="7" t="s">
        <v>143</v>
      </c>
    </row>
    <row r="130" spans="1:8">
      <c r="A130" s="7" t="s">
        <v>7870</v>
      </c>
      <c r="B130" s="7" t="s">
        <v>3706</v>
      </c>
      <c r="C130" s="7" t="s">
        <v>7652</v>
      </c>
      <c r="D130" s="7">
        <v>32838348.050000001</v>
      </c>
      <c r="E130" s="7">
        <v>0.14000000000000001</v>
      </c>
      <c r="F130" s="7" t="s">
        <v>7653</v>
      </c>
      <c r="G130" s="7" t="s">
        <v>7654</v>
      </c>
      <c r="H130" s="7" t="s">
        <v>60</v>
      </c>
    </row>
    <row r="131" spans="1:8">
      <c r="A131" s="7" t="s">
        <v>7882</v>
      </c>
      <c r="B131" s="7" t="s">
        <v>1898</v>
      </c>
      <c r="C131" s="7" t="s">
        <v>7652</v>
      </c>
      <c r="D131" s="7">
        <v>32787924.48</v>
      </c>
      <c r="E131" s="7">
        <v>0.14000000000000001</v>
      </c>
      <c r="F131" s="7" t="s">
        <v>7653</v>
      </c>
      <c r="G131" s="7" t="s">
        <v>7654</v>
      </c>
      <c r="H131" s="7" t="s">
        <v>60</v>
      </c>
    </row>
    <row r="132" spans="1:8">
      <c r="A132" s="7">
        <v>1810</v>
      </c>
      <c r="B132" s="7" t="s">
        <v>8540</v>
      </c>
      <c r="C132" s="7" t="s">
        <v>7652</v>
      </c>
      <c r="D132" s="7">
        <v>31446867.370000001</v>
      </c>
      <c r="E132" s="7">
        <v>0.14000000000000001</v>
      </c>
      <c r="F132" s="7" t="s">
        <v>7712</v>
      </c>
      <c r="G132" s="7" t="s">
        <v>7713</v>
      </c>
      <c r="H132" s="7" t="s">
        <v>172</v>
      </c>
    </row>
    <row r="133" spans="1:8">
      <c r="A133" s="7" t="s">
        <v>8071</v>
      </c>
      <c r="B133" s="7" t="s">
        <v>8072</v>
      </c>
      <c r="C133" s="7" t="s">
        <v>7662</v>
      </c>
      <c r="D133" s="7">
        <v>29078914.800000001</v>
      </c>
      <c r="E133" s="7">
        <v>0.13</v>
      </c>
      <c r="F133" s="7" t="s">
        <v>7919</v>
      </c>
      <c r="G133" s="7" t="s">
        <v>7920</v>
      </c>
      <c r="H133" s="7" t="s">
        <v>143</v>
      </c>
    </row>
    <row r="134" spans="1:8">
      <c r="A134" s="7" t="s">
        <v>8033</v>
      </c>
      <c r="B134" s="7" t="s">
        <v>8034</v>
      </c>
      <c r="C134" s="7" t="s">
        <v>7662</v>
      </c>
      <c r="D134" s="7">
        <v>28952085.27</v>
      </c>
      <c r="E134" s="7">
        <v>0.13</v>
      </c>
      <c r="F134" s="7" t="s">
        <v>8035</v>
      </c>
      <c r="G134" s="7" t="s">
        <v>8036</v>
      </c>
      <c r="H134" s="7" t="s">
        <v>143</v>
      </c>
    </row>
    <row r="135" spans="1:8">
      <c r="A135" s="7" t="s">
        <v>7905</v>
      </c>
      <c r="B135" s="7" t="s">
        <v>361</v>
      </c>
      <c r="C135" s="7" t="s">
        <v>7696</v>
      </c>
      <c r="D135" s="7">
        <v>30725468.129999999</v>
      </c>
      <c r="E135" s="7">
        <v>0.13</v>
      </c>
      <c r="F135" s="7" t="s">
        <v>7653</v>
      </c>
      <c r="G135" s="7" t="s">
        <v>7676</v>
      </c>
      <c r="H135" s="7" t="s">
        <v>60</v>
      </c>
    </row>
    <row r="136" spans="1:8">
      <c r="A136" s="7" t="s">
        <v>7941</v>
      </c>
      <c r="B136" s="7" t="s">
        <v>9853</v>
      </c>
      <c r="C136" s="7" t="s">
        <v>7696</v>
      </c>
      <c r="D136" s="7">
        <v>29400565.969999999</v>
      </c>
      <c r="E136" s="7">
        <v>0.13</v>
      </c>
      <c r="F136" s="7" t="s">
        <v>7743</v>
      </c>
      <c r="G136" s="7" t="s">
        <v>7664</v>
      </c>
      <c r="H136" s="7" t="s">
        <v>7744</v>
      </c>
    </row>
    <row r="137" spans="1:8">
      <c r="A137" s="7" t="s">
        <v>7841</v>
      </c>
      <c r="B137" s="7" t="s">
        <v>7842</v>
      </c>
      <c r="C137" s="7" t="s">
        <v>7696</v>
      </c>
      <c r="D137" s="7">
        <v>28793733.829999998</v>
      </c>
      <c r="E137" s="7">
        <v>0.13</v>
      </c>
      <c r="F137" s="7" t="s">
        <v>7739</v>
      </c>
      <c r="G137" s="7" t="s">
        <v>7740</v>
      </c>
      <c r="H137" s="7" t="s">
        <v>143</v>
      </c>
    </row>
    <row r="138" spans="1:8">
      <c r="A138" s="7" t="s">
        <v>8215</v>
      </c>
      <c r="B138" s="7" t="s">
        <v>8216</v>
      </c>
      <c r="C138" s="7" t="s">
        <v>7838</v>
      </c>
      <c r="D138" s="7">
        <v>29915590.300000001</v>
      </c>
      <c r="E138" s="7">
        <v>0.13</v>
      </c>
      <c r="F138" s="7" t="s">
        <v>7653</v>
      </c>
      <c r="G138" s="7" t="s">
        <v>7676</v>
      </c>
      <c r="H138" s="7" t="s">
        <v>60</v>
      </c>
    </row>
    <row r="139" spans="1:8">
      <c r="A139" s="7" t="s">
        <v>7900</v>
      </c>
      <c r="B139" s="7" t="s">
        <v>7901</v>
      </c>
      <c r="C139" s="7" t="s">
        <v>7652</v>
      </c>
      <c r="D139" s="7">
        <v>30549003.25</v>
      </c>
      <c r="E139" s="7">
        <v>0.13</v>
      </c>
      <c r="F139" s="7" t="s">
        <v>7653</v>
      </c>
      <c r="G139" s="7" t="s">
        <v>7654</v>
      </c>
      <c r="H139" s="7" t="s">
        <v>60</v>
      </c>
    </row>
    <row r="140" spans="1:8">
      <c r="A140" s="7" t="s">
        <v>9911</v>
      </c>
      <c r="B140" s="7" t="s">
        <v>9912</v>
      </c>
      <c r="C140" s="7" t="s">
        <v>7652</v>
      </c>
      <c r="D140" s="7">
        <v>29795000.5</v>
      </c>
      <c r="E140" s="7">
        <v>0.13</v>
      </c>
      <c r="F140" s="7" t="s">
        <v>7653</v>
      </c>
      <c r="G140" s="7" t="s">
        <v>7654</v>
      </c>
      <c r="H140" s="7" t="s">
        <v>60</v>
      </c>
    </row>
    <row r="141" spans="1:8">
      <c r="A141" s="7" t="s">
        <v>7856</v>
      </c>
      <c r="B141" s="7" t="s">
        <v>7857</v>
      </c>
      <c r="C141" s="7" t="s">
        <v>7679</v>
      </c>
      <c r="D141" s="7">
        <v>30723396.030000001</v>
      </c>
      <c r="E141" s="7">
        <v>0.13</v>
      </c>
      <c r="F141" s="7" t="s">
        <v>7653</v>
      </c>
      <c r="G141" s="7" t="s">
        <v>7676</v>
      </c>
      <c r="H141" s="7" t="s">
        <v>60</v>
      </c>
    </row>
    <row r="142" spans="1:8">
      <c r="A142" s="7" t="s">
        <v>10073</v>
      </c>
      <c r="B142" s="7" t="s">
        <v>10074</v>
      </c>
      <c r="C142" s="7" t="s">
        <v>7667</v>
      </c>
      <c r="D142" s="7">
        <v>28249593.68</v>
      </c>
      <c r="E142" s="7">
        <v>0.12</v>
      </c>
      <c r="F142" s="7" t="s">
        <v>8184</v>
      </c>
      <c r="G142" s="7" t="s">
        <v>7676</v>
      </c>
      <c r="H142" s="7" t="s">
        <v>60</v>
      </c>
    </row>
    <row r="143" spans="1:8">
      <c r="A143" s="7" t="s">
        <v>7972</v>
      </c>
      <c r="B143" s="7" t="s">
        <v>7973</v>
      </c>
      <c r="C143" s="7" t="s">
        <v>7658</v>
      </c>
      <c r="D143" s="7">
        <v>27381518.559999999</v>
      </c>
      <c r="E143" s="7">
        <v>0.12</v>
      </c>
      <c r="F143" s="7" t="s">
        <v>7653</v>
      </c>
      <c r="G143" s="7" t="s">
        <v>7654</v>
      </c>
      <c r="H143" s="7" t="s">
        <v>60</v>
      </c>
    </row>
    <row r="144" spans="1:8">
      <c r="A144" s="7" t="s">
        <v>7835</v>
      </c>
      <c r="B144" s="7" t="s">
        <v>681</v>
      </c>
      <c r="C144" s="7" t="s">
        <v>7658</v>
      </c>
      <c r="D144" s="7">
        <v>26675792.719999999</v>
      </c>
      <c r="E144" s="7">
        <v>0.12</v>
      </c>
      <c r="F144" s="7" t="s">
        <v>7653</v>
      </c>
      <c r="G144" s="7" t="s">
        <v>7654</v>
      </c>
      <c r="H144" s="7" t="s">
        <v>60</v>
      </c>
    </row>
    <row r="145" spans="1:8">
      <c r="A145" s="7" t="s">
        <v>7962</v>
      </c>
      <c r="B145" s="7" t="s">
        <v>851</v>
      </c>
      <c r="C145" s="7" t="s">
        <v>7682</v>
      </c>
      <c r="D145" s="7">
        <v>27966008.25</v>
      </c>
      <c r="E145" s="7">
        <v>0.12</v>
      </c>
      <c r="F145" s="7" t="s">
        <v>7814</v>
      </c>
      <c r="G145" s="7" t="s">
        <v>7815</v>
      </c>
      <c r="H145" s="7" t="s">
        <v>158</v>
      </c>
    </row>
    <row r="146" spans="1:8">
      <c r="A146" s="7" t="s">
        <v>7955</v>
      </c>
      <c r="B146" s="7" t="s">
        <v>7956</v>
      </c>
      <c r="C146" s="7" t="s">
        <v>7662</v>
      </c>
      <c r="D146" s="7">
        <v>28597241.100000001</v>
      </c>
      <c r="E146" s="7">
        <v>0.12</v>
      </c>
      <c r="F146" s="7" t="s">
        <v>7653</v>
      </c>
      <c r="G146" s="7" t="s">
        <v>7676</v>
      </c>
      <c r="H146" s="7" t="s">
        <v>60</v>
      </c>
    </row>
    <row r="147" spans="1:8">
      <c r="A147" s="7">
        <v>939</v>
      </c>
      <c r="B147" s="7" t="s">
        <v>8000</v>
      </c>
      <c r="C147" s="7" t="s">
        <v>7662</v>
      </c>
      <c r="D147" s="7">
        <v>27120173.239999998</v>
      </c>
      <c r="E147" s="7">
        <v>0.12</v>
      </c>
      <c r="F147" s="7" t="s">
        <v>7712</v>
      </c>
      <c r="G147" s="7" t="s">
        <v>7713</v>
      </c>
      <c r="H147" s="7" t="s">
        <v>172</v>
      </c>
    </row>
    <row r="148" spans="1:8">
      <c r="A148" s="7">
        <v>8316</v>
      </c>
      <c r="B148" s="7" t="s">
        <v>7974</v>
      </c>
      <c r="C148" s="7" t="s">
        <v>7662</v>
      </c>
      <c r="D148" s="7">
        <v>27104910.02</v>
      </c>
      <c r="E148" s="7">
        <v>0.12</v>
      </c>
      <c r="F148" s="7" t="s">
        <v>7762</v>
      </c>
      <c r="G148" s="7" t="s">
        <v>7763</v>
      </c>
      <c r="H148" s="7" t="s">
        <v>153</v>
      </c>
    </row>
    <row r="149" spans="1:8">
      <c r="A149" s="7">
        <v>1299</v>
      </c>
      <c r="B149" s="7" t="s">
        <v>757</v>
      </c>
      <c r="C149" s="7" t="s">
        <v>7662</v>
      </c>
      <c r="D149" s="7">
        <v>27098953.760000002</v>
      </c>
      <c r="E149" s="7">
        <v>0.12</v>
      </c>
      <c r="F149" s="7" t="s">
        <v>7851</v>
      </c>
      <c r="G149" s="7" t="s">
        <v>7713</v>
      </c>
      <c r="H149" s="7" t="s">
        <v>172</v>
      </c>
    </row>
    <row r="150" spans="1:8">
      <c r="A150" s="7" t="s">
        <v>8023</v>
      </c>
      <c r="B150" s="7" t="s">
        <v>8024</v>
      </c>
      <c r="C150" s="7" t="s">
        <v>7662</v>
      </c>
      <c r="D150" s="7">
        <v>27027157.34</v>
      </c>
      <c r="E150" s="7">
        <v>0.12</v>
      </c>
      <c r="F150" s="7" t="s">
        <v>7704</v>
      </c>
      <c r="G150" s="7" t="s">
        <v>7705</v>
      </c>
      <c r="H150" s="7" t="s">
        <v>87</v>
      </c>
    </row>
    <row r="151" spans="1:8">
      <c r="A151" s="7" t="s">
        <v>7836</v>
      </c>
      <c r="B151" s="7" t="s">
        <v>7837</v>
      </c>
      <c r="C151" s="7" t="s">
        <v>7838</v>
      </c>
      <c r="D151" s="7">
        <v>27658829.100000001</v>
      </c>
      <c r="E151" s="7">
        <v>0.12</v>
      </c>
      <c r="F151" s="7" t="s">
        <v>7653</v>
      </c>
      <c r="G151" s="7" t="s">
        <v>7676</v>
      </c>
      <c r="H151" s="7" t="s">
        <v>60</v>
      </c>
    </row>
    <row r="152" spans="1:8">
      <c r="A152" s="7" t="s">
        <v>7926</v>
      </c>
      <c r="B152" s="7" t="s">
        <v>7927</v>
      </c>
      <c r="C152" s="7" t="s">
        <v>7781</v>
      </c>
      <c r="D152" s="7">
        <v>27360795.710000001</v>
      </c>
      <c r="E152" s="7">
        <v>0.12</v>
      </c>
      <c r="F152" s="7" t="s">
        <v>7704</v>
      </c>
      <c r="G152" s="7" t="s">
        <v>7705</v>
      </c>
      <c r="H152" s="7" t="s">
        <v>87</v>
      </c>
    </row>
    <row r="153" spans="1:8">
      <c r="A153" s="7" t="s">
        <v>7940</v>
      </c>
      <c r="B153" s="7" t="s">
        <v>4148</v>
      </c>
      <c r="C153" s="7" t="s">
        <v>7652</v>
      </c>
      <c r="D153" s="7">
        <v>28599411.09</v>
      </c>
      <c r="E153" s="7">
        <v>0.12</v>
      </c>
      <c r="F153" s="7" t="s">
        <v>7653</v>
      </c>
      <c r="G153" s="7" t="s">
        <v>7654</v>
      </c>
      <c r="H153" s="7" t="s">
        <v>60</v>
      </c>
    </row>
    <row r="154" spans="1:8">
      <c r="A154" s="7" t="s">
        <v>7772</v>
      </c>
      <c r="B154" s="7" t="s">
        <v>7773</v>
      </c>
      <c r="C154" s="7" t="s">
        <v>7652</v>
      </c>
      <c r="D154" s="7">
        <v>26997781.5</v>
      </c>
      <c r="E154" s="7">
        <v>0.12</v>
      </c>
      <c r="F154" s="7" t="s">
        <v>7653</v>
      </c>
      <c r="G154" s="7" t="s">
        <v>7654</v>
      </c>
      <c r="H154" s="7" t="s">
        <v>60</v>
      </c>
    </row>
    <row r="155" spans="1:8">
      <c r="A155" s="7" t="s">
        <v>9854</v>
      </c>
      <c r="B155" s="7" t="s">
        <v>8044</v>
      </c>
      <c r="C155" s="7" t="s">
        <v>7652</v>
      </c>
      <c r="D155" s="7">
        <v>26862213.16</v>
      </c>
      <c r="E155" s="7">
        <v>0.12</v>
      </c>
      <c r="F155" s="7" t="s">
        <v>7726</v>
      </c>
      <c r="G155" s="7" t="s">
        <v>7727</v>
      </c>
      <c r="H155" s="7" t="s">
        <v>148</v>
      </c>
    </row>
    <row r="156" spans="1:8">
      <c r="A156" s="7" t="s">
        <v>8309</v>
      </c>
      <c r="B156" s="7" t="s">
        <v>8310</v>
      </c>
      <c r="C156" s="7" t="s">
        <v>7652</v>
      </c>
      <c r="D156" s="7">
        <v>26800589</v>
      </c>
      <c r="E156" s="7">
        <v>0.12</v>
      </c>
      <c r="F156" s="7" t="s">
        <v>7653</v>
      </c>
      <c r="G156" s="7" t="s">
        <v>7654</v>
      </c>
      <c r="H156" s="7" t="s">
        <v>60</v>
      </c>
    </row>
    <row r="157" spans="1:8">
      <c r="A157" s="7" t="s">
        <v>7880</v>
      </c>
      <c r="B157" s="7" t="s">
        <v>7881</v>
      </c>
      <c r="C157" s="7" t="s">
        <v>7759</v>
      </c>
      <c r="D157" s="7">
        <v>28542926.850000001</v>
      </c>
      <c r="E157" s="7">
        <v>0.12</v>
      </c>
      <c r="F157" s="7" t="s">
        <v>7739</v>
      </c>
      <c r="G157" s="7" t="s">
        <v>7740</v>
      </c>
      <c r="H157" s="7" t="s">
        <v>143</v>
      </c>
    </row>
    <row r="158" spans="1:8">
      <c r="A158" s="7" t="s">
        <v>7816</v>
      </c>
      <c r="B158" s="7" t="s">
        <v>7817</v>
      </c>
      <c r="C158" s="7" t="s">
        <v>7679</v>
      </c>
      <c r="D158" s="7">
        <v>28268060.359999999</v>
      </c>
      <c r="E158" s="7">
        <v>0.12</v>
      </c>
      <c r="F158" s="7" t="s">
        <v>7739</v>
      </c>
      <c r="G158" s="7" t="s">
        <v>7740</v>
      </c>
      <c r="H158" s="7" t="s">
        <v>143</v>
      </c>
    </row>
    <row r="159" spans="1:8">
      <c r="A159" s="7" t="s">
        <v>7871</v>
      </c>
      <c r="B159" s="7" t="s">
        <v>2596</v>
      </c>
      <c r="C159" s="7" t="s">
        <v>7679</v>
      </c>
      <c r="D159" s="7">
        <v>27396721</v>
      </c>
      <c r="E159" s="7">
        <v>0.12</v>
      </c>
      <c r="F159" s="7" t="s">
        <v>7653</v>
      </c>
      <c r="G159" s="7" t="s">
        <v>7654</v>
      </c>
      <c r="H159" s="7" t="s">
        <v>60</v>
      </c>
    </row>
    <row r="160" spans="1:8">
      <c r="A160" s="7">
        <v>9984</v>
      </c>
      <c r="B160" s="7" t="s">
        <v>8007</v>
      </c>
      <c r="C160" s="7" t="s">
        <v>7667</v>
      </c>
      <c r="D160" s="7">
        <v>25279346.32</v>
      </c>
      <c r="E160" s="7">
        <v>0.11</v>
      </c>
      <c r="F160" s="7" t="s">
        <v>7762</v>
      </c>
      <c r="G160" s="7" t="s">
        <v>7763</v>
      </c>
      <c r="H160" s="7" t="s">
        <v>153</v>
      </c>
    </row>
    <row r="161" spans="1:8">
      <c r="A161" s="7">
        <v>7974</v>
      </c>
      <c r="B161" s="7" t="s">
        <v>8098</v>
      </c>
      <c r="C161" s="7" t="s">
        <v>7667</v>
      </c>
      <c r="D161" s="7">
        <v>24744200.969999999</v>
      </c>
      <c r="E161" s="7">
        <v>0.11</v>
      </c>
      <c r="F161" s="7" t="s">
        <v>7762</v>
      </c>
      <c r="G161" s="7" t="s">
        <v>7763</v>
      </c>
      <c r="H161" s="7" t="s">
        <v>153</v>
      </c>
    </row>
    <row r="162" spans="1:8">
      <c r="A162" s="7" t="s">
        <v>7969</v>
      </c>
      <c r="B162" s="7" t="s">
        <v>7970</v>
      </c>
      <c r="C162" s="7" t="s">
        <v>7658</v>
      </c>
      <c r="D162" s="7">
        <v>24454172.579999998</v>
      </c>
      <c r="E162" s="7">
        <v>0.11</v>
      </c>
      <c r="F162" s="7" t="s">
        <v>7653</v>
      </c>
      <c r="G162" s="7" t="s">
        <v>7654</v>
      </c>
      <c r="H162" s="7" t="s">
        <v>60</v>
      </c>
    </row>
    <row r="163" spans="1:8">
      <c r="A163" s="7" t="s">
        <v>7957</v>
      </c>
      <c r="B163" s="7" t="s">
        <v>7958</v>
      </c>
      <c r="C163" s="7" t="s">
        <v>7658</v>
      </c>
      <c r="D163" s="7">
        <v>24187766.289999999</v>
      </c>
      <c r="E163" s="7">
        <v>0.11</v>
      </c>
      <c r="F163" s="7" t="s">
        <v>7704</v>
      </c>
      <c r="G163" s="7" t="s">
        <v>7705</v>
      </c>
      <c r="H163" s="7" t="s">
        <v>87</v>
      </c>
    </row>
    <row r="164" spans="1:8">
      <c r="A164" s="7" t="s">
        <v>7865</v>
      </c>
      <c r="B164" s="7" t="s">
        <v>7866</v>
      </c>
      <c r="C164" s="7" t="s">
        <v>7662</v>
      </c>
      <c r="D164" s="7">
        <v>25701365.760000002</v>
      </c>
      <c r="E164" s="7">
        <v>0.11</v>
      </c>
      <c r="F164" s="7" t="s">
        <v>7653</v>
      </c>
      <c r="G164" s="7" t="s">
        <v>7676</v>
      </c>
      <c r="H164" s="7" t="s">
        <v>60</v>
      </c>
    </row>
    <row r="165" spans="1:8">
      <c r="A165" s="7" t="s">
        <v>8129</v>
      </c>
      <c r="B165" s="7" t="s">
        <v>8130</v>
      </c>
      <c r="C165" s="7" t="s">
        <v>7662</v>
      </c>
      <c r="D165" s="7">
        <v>25126461.82</v>
      </c>
      <c r="E165" s="7">
        <v>0.11</v>
      </c>
      <c r="F165" s="7" t="s">
        <v>7814</v>
      </c>
      <c r="G165" s="7" t="s">
        <v>7815</v>
      </c>
      <c r="H165" s="7" t="s">
        <v>158</v>
      </c>
    </row>
    <row r="166" spans="1:8">
      <c r="A166" s="7" t="s">
        <v>7965</v>
      </c>
      <c r="B166" s="7" t="s">
        <v>7966</v>
      </c>
      <c r="C166" s="7" t="s">
        <v>7662</v>
      </c>
      <c r="D166" s="7">
        <v>25038045.09</v>
      </c>
      <c r="E166" s="7">
        <v>0.11</v>
      </c>
      <c r="F166" s="7" t="s">
        <v>7653</v>
      </c>
      <c r="G166" s="7" t="s">
        <v>7676</v>
      </c>
      <c r="H166" s="7" t="s">
        <v>60</v>
      </c>
    </row>
    <row r="167" spans="1:8">
      <c r="A167" s="7" t="s">
        <v>7931</v>
      </c>
      <c r="B167" s="7" t="s">
        <v>7932</v>
      </c>
      <c r="C167" s="7" t="s">
        <v>7662</v>
      </c>
      <c r="D167" s="7">
        <v>24174755.199999999</v>
      </c>
      <c r="E167" s="7">
        <v>0.11</v>
      </c>
      <c r="F167" s="7" t="s">
        <v>7653</v>
      </c>
      <c r="G167" s="7" t="s">
        <v>7654</v>
      </c>
      <c r="H167" s="7" t="s">
        <v>60</v>
      </c>
    </row>
    <row r="168" spans="1:8">
      <c r="A168" s="7" t="s">
        <v>7898</v>
      </c>
      <c r="B168" s="7" t="s">
        <v>7899</v>
      </c>
      <c r="C168" s="7" t="s">
        <v>7838</v>
      </c>
      <c r="D168" s="7">
        <v>24806226.719999999</v>
      </c>
      <c r="E168" s="7">
        <v>0.11</v>
      </c>
      <c r="F168" s="7" t="s">
        <v>7653</v>
      </c>
      <c r="G168" s="7" t="s">
        <v>7676</v>
      </c>
      <c r="H168" s="7" t="s">
        <v>60</v>
      </c>
    </row>
    <row r="169" spans="1:8">
      <c r="A169" s="7" t="s">
        <v>7963</v>
      </c>
      <c r="B169" s="7" t="s">
        <v>7964</v>
      </c>
      <c r="C169" s="7" t="s">
        <v>7800</v>
      </c>
      <c r="D169" s="7">
        <v>25941753</v>
      </c>
      <c r="E169" s="7">
        <v>0.11</v>
      </c>
      <c r="F169" s="7" t="s">
        <v>7653</v>
      </c>
      <c r="G169" s="7" t="s">
        <v>7676</v>
      </c>
      <c r="H169" s="7" t="s">
        <v>60</v>
      </c>
    </row>
    <row r="170" spans="1:8">
      <c r="A170" s="7" t="s">
        <v>8217</v>
      </c>
      <c r="B170" s="7" t="s">
        <v>8218</v>
      </c>
      <c r="C170" s="7" t="s">
        <v>7800</v>
      </c>
      <c r="D170" s="7">
        <v>25254397.09</v>
      </c>
      <c r="E170" s="7">
        <v>0.11</v>
      </c>
      <c r="F170" s="7" t="s">
        <v>7653</v>
      </c>
      <c r="G170" s="7" t="s">
        <v>7654</v>
      </c>
      <c r="H170" s="7" t="s">
        <v>60</v>
      </c>
    </row>
    <row r="171" spans="1:8">
      <c r="A171" s="7" t="s">
        <v>7978</v>
      </c>
      <c r="B171" s="7" t="s">
        <v>872</v>
      </c>
      <c r="C171" s="7" t="s">
        <v>7800</v>
      </c>
      <c r="D171" s="7">
        <v>24915413.010000002</v>
      </c>
      <c r="E171" s="7">
        <v>0.11</v>
      </c>
      <c r="F171" s="7" t="s">
        <v>7653</v>
      </c>
      <c r="G171" s="7" t="s">
        <v>7676</v>
      </c>
      <c r="H171" s="7" t="s">
        <v>60</v>
      </c>
    </row>
    <row r="172" spans="1:8">
      <c r="A172" s="7" t="s">
        <v>7855</v>
      </c>
      <c r="B172" s="7" t="s">
        <v>951</v>
      </c>
      <c r="C172" s="7" t="s">
        <v>7781</v>
      </c>
      <c r="D172" s="7">
        <v>25578467.5</v>
      </c>
      <c r="E172" s="7">
        <v>0.11</v>
      </c>
      <c r="F172" s="7" t="s">
        <v>7653</v>
      </c>
      <c r="G172" s="7" t="s">
        <v>7676</v>
      </c>
      <c r="H172" s="7" t="s">
        <v>60</v>
      </c>
    </row>
    <row r="173" spans="1:8">
      <c r="A173" s="7" t="s">
        <v>8056</v>
      </c>
      <c r="B173" s="7" t="s">
        <v>8057</v>
      </c>
      <c r="C173" s="7" t="s">
        <v>7781</v>
      </c>
      <c r="D173" s="7">
        <v>24380887.829999998</v>
      </c>
      <c r="E173" s="7">
        <v>0.11</v>
      </c>
      <c r="F173" s="7" t="s">
        <v>7653</v>
      </c>
      <c r="G173" s="7" t="s">
        <v>7676</v>
      </c>
      <c r="H173" s="7" t="s">
        <v>60</v>
      </c>
    </row>
    <row r="174" spans="1:8">
      <c r="A174" s="7" t="s">
        <v>9198</v>
      </c>
      <c r="B174" s="7" t="s">
        <v>9199</v>
      </c>
      <c r="C174" s="7" t="s">
        <v>7781</v>
      </c>
      <c r="D174" s="7">
        <v>24304916.41</v>
      </c>
      <c r="E174" s="7">
        <v>0.11</v>
      </c>
      <c r="F174" s="7" t="s">
        <v>7692</v>
      </c>
      <c r="G174" s="7" t="s">
        <v>7693</v>
      </c>
      <c r="H174" s="7" t="s">
        <v>143</v>
      </c>
    </row>
    <row r="175" spans="1:8">
      <c r="A175" s="7" t="s">
        <v>8018</v>
      </c>
      <c r="B175" s="7" t="s">
        <v>8019</v>
      </c>
      <c r="C175" s="7" t="s">
        <v>7781</v>
      </c>
      <c r="D175" s="7">
        <v>24090751.32</v>
      </c>
      <c r="E175" s="7">
        <v>0.11</v>
      </c>
      <c r="F175" s="7" t="s">
        <v>7653</v>
      </c>
      <c r="G175" s="7" t="s">
        <v>7676</v>
      </c>
      <c r="H175" s="7" t="s">
        <v>60</v>
      </c>
    </row>
    <row r="176" spans="1:8">
      <c r="A176" s="7" t="s">
        <v>7961</v>
      </c>
      <c r="B176" s="7" t="s">
        <v>1462</v>
      </c>
      <c r="C176" s="7" t="s">
        <v>7781</v>
      </c>
      <c r="D176" s="7">
        <v>24036407.59</v>
      </c>
      <c r="E176" s="7">
        <v>0.11</v>
      </c>
      <c r="F176" s="7" t="s">
        <v>7653</v>
      </c>
      <c r="G176" s="7" t="s">
        <v>7676</v>
      </c>
      <c r="H176" s="7" t="s">
        <v>60</v>
      </c>
    </row>
    <row r="177" spans="1:8">
      <c r="A177" s="7" t="s">
        <v>7938</v>
      </c>
      <c r="B177" s="7" t="s">
        <v>7939</v>
      </c>
      <c r="C177" s="7" t="s">
        <v>7652</v>
      </c>
      <c r="D177" s="7">
        <v>25139285.73</v>
      </c>
      <c r="E177" s="7">
        <v>0.11</v>
      </c>
      <c r="F177" s="7" t="s">
        <v>7653</v>
      </c>
      <c r="G177" s="7" t="s">
        <v>7654</v>
      </c>
      <c r="H177" s="7" t="s">
        <v>60</v>
      </c>
    </row>
    <row r="178" spans="1:8">
      <c r="A178" s="7" t="s">
        <v>7803</v>
      </c>
      <c r="B178" s="7" t="s">
        <v>7804</v>
      </c>
      <c r="C178" s="7" t="s">
        <v>7679</v>
      </c>
      <c r="D178" s="7">
        <v>25584522.039999999</v>
      </c>
      <c r="E178" s="7">
        <v>0.11</v>
      </c>
      <c r="F178" s="7" t="s">
        <v>7653</v>
      </c>
      <c r="G178" s="7" t="s">
        <v>7676</v>
      </c>
      <c r="H178" s="7" t="s">
        <v>60</v>
      </c>
    </row>
    <row r="179" spans="1:8">
      <c r="A179" s="7" t="s">
        <v>8947</v>
      </c>
      <c r="B179" s="7" t="s">
        <v>8948</v>
      </c>
      <c r="C179" s="7" t="s">
        <v>7658</v>
      </c>
      <c r="D179" s="7">
        <v>23746048</v>
      </c>
      <c r="E179" s="7">
        <v>0.1</v>
      </c>
      <c r="F179" s="7" t="s">
        <v>7653</v>
      </c>
      <c r="G179" s="7" t="s">
        <v>7654</v>
      </c>
      <c r="H179" s="7" t="s">
        <v>60</v>
      </c>
    </row>
    <row r="180" spans="1:8">
      <c r="A180" s="7" t="s">
        <v>8588</v>
      </c>
      <c r="B180" s="7" t="s">
        <v>8589</v>
      </c>
      <c r="C180" s="7" t="s">
        <v>7658</v>
      </c>
      <c r="D180" s="7">
        <v>23664936.800000001</v>
      </c>
      <c r="E180" s="7">
        <v>0.1</v>
      </c>
      <c r="F180" s="7" t="s">
        <v>7653</v>
      </c>
      <c r="G180" s="7" t="s">
        <v>7676</v>
      </c>
      <c r="H180" s="7" t="s">
        <v>60</v>
      </c>
    </row>
    <row r="181" spans="1:8">
      <c r="A181" s="7" t="s">
        <v>7818</v>
      </c>
      <c r="B181" s="7" t="s">
        <v>7819</v>
      </c>
      <c r="C181" s="7" t="s">
        <v>7658</v>
      </c>
      <c r="D181" s="7">
        <v>23429877.359999999</v>
      </c>
      <c r="E181" s="7">
        <v>0.1</v>
      </c>
      <c r="F181" s="7" t="s">
        <v>7653</v>
      </c>
      <c r="G181" s="7" t="s">
        <v>7676</v>
      </c>
      <c r="H181" s="7" t="s">
        <v>60</v>
      </c>
    </row>
    <row r="182" spans="1:8">
      <c r="A182" s="7" t="s">
        <v>8002</v>
      </c>
      <c r="B182" s="7" t="s">
        <v>8003</v>
      </c>
      <c r="C182" s="7" t="s">
        <v>7658</v>
      </c>
      <c r="D182" s="7">
        <v>22208059.93</v>
      </c>
      <c r="E182" s="7">
        <v>0.1</v>
      </c>
      <c r="F182" s="7" t="s">
        <v>7712</v>
      </c>
      <c r="G182" s="7" t="s">
        <v>7654</v>
      </c>
      <c r="H182" s="7" t="s">
        <v>60</v>
      </c>
    </row>
    <row r="183" spans="1:8">
      <c r="A183" s="7" t="s">
        <v>7832</v>
      </c>
      <c r="B183" s="7" t="s">
        <v>137</v>
      </c>
      <c r="C183" s="7" t="s">
        <v>7682</v>
      </c>
      <c r="D183" s="7">
        <v>23384976.640000001</v>
      </c>
      <c r="E183" s="7">
        <v>0.1</v>
      </c>
      <c r="F183" s="7" t="s">
        <v>7743</v>
      </c>
      <c r="G183" s="7" t="s">
        <v>7664</v>
      </c>
      <c r="H183" s="7" t="s">
        <v>7744</v>
      </c>
    </row>
    <row r="184" spans="1:8">
      <c r="A184" s="7" t="s">
        <v>7959</v>
      </c>
      <c r="B184" s="7" t="s">
        <v>7960</v>
      </c>
      <c r="C184" s="7" t="s">
        <v>7662</v>
      </c>
      <c r="D184" s="7">
        <v>23444964.300000001</v>
      </c>
      <c r="E184" s="7">
        <v>0.1</v>
      </c>
      <c r="F184" s="7" t="s">
        <v>7739</v>
      </c>
      <c r="G184" s="7" t="s">
        <v>7740</v>
      </c>
      <c r="H184" s="7" t="s">
        <v>143</v>
      </c>
    </row>
    <row r="185" spans="1:8">
      <c r="A185" s="7" t="s">
        <v>7977</v>
      </c>
      <c r="B185" s="7" t="s">
        <v>655</v>
      </c>
      <c r="C185" s="7" t="s">
        <v>7662</v>
      </c>
      <c r="D185" s="7">
        <v>22972518.609999999</v>
      </c>
      <c r="E185" s="7">
        <v>0.1</v>
      </c>
      <c r="F185" s="7" t="s">
        <v>7814</v>
      </c>
      <c r="G185" s="7" t="s">
        <v>7815</v>
      </c>
      <c r="H185" s="7" t="s">
        <v>158</v>
      </c>
    </row>
    <row r="186" spans="1:8">
      <c r="A186" s="7" t="s">
        <v>8006</v>
      </c>
      <c r="B186" s="7" t="s">
        <v>866</v>
      </c>
      <c r="C186" s="7" t="s">
        <v>7662</v>
      </c>
      <c r="D186" s="7">
        <v>22198155.239999998</v>
      </c>
      <c r="E186" s="7">
        <v>0.1</v>
      </c>
      <c r="F186" s="7" t="s">
        <v>7739</v>
      </c>
      <c r="G186" s="7" t="s">
        <v>7740</v>
      </c>
      <c r="H186" s="7" t="s">
        <v>143</v>
      </c>
    </row>
    <row r="187" spans="1:8">
      <c r="A187" s="7" t="s">
        <v>7988</v>
      </c>
      <c r="B187" s="7" t="s">
        <v>7989</v>
      </c>
      <c r="C187" s="7" t="s">
        <v>7662</v>
      </c>
      <c r="D187" s="7">
        <v>21919543.5</v>
      </c>
      <c r="E187" s="7">
        <v>0.1</v>
      </c>
      <c r="F187" s="7" t="s">
        <v>7653</v>
      </c>
      <c r="G187" s="7" t="s">
        <v>7676</v>
      </c>
      <c r="H187" s="7" t="s">
        <v>60</v>
      </c>
    </row>
    <row r="188" spans="1:8">
      <c r="A188" s="7" t="s">
        <v>8247</v>
      </c>
      <c r="B188" s="7" t="s">
        <v>8248</v>
      </c>
      <c r="C188" s="7" t="s">
        <v>7662</v>
      </c>
      <c r="D188" s="7">
        <v>21809650.52</v>
      </c>
      <c r="E188" s="7">
        <v>0.1</v>
      </c>
      <c r="F188" s="7" t="s">
        <v>7653</v>
      </c>
      <c r="G188" s="7" t="s">
        <v>7676</v>
      </c>
      <c r="H188" s="7" t="s">
        <v>60</v>
      </c>
    </row>
    <row r="189" spans="1:8">
      <c r="A189" s="7" t="s">
        <v>7986</v>
      </c>
      <c r="B189" s="7" t="s">
        <v>7987</v>
      </c>
      <c r="C189" s="7" t="s">
        <v>7781</v>
      </c>
      <c r="D189" s="7">
        <v>22355419.969999999</v>
      </c>
      <c r="E189" s="7">
        <v>0.1</v>
      </c>
      <c r="F189" s="7" t="s">
        <v>7653</v>
      </c>
      <c r="G189" s="7" t="s">
        <v>7676</v>
      </c>
      <c r="H189" s="7" t="s">
        <v>60</v>
      </c>
    </row>
    <row r="190" spans="1:8">
      <c r="A190" s="7" t="s">
        <v>7967</v>
      </c>
      <c r="B190" s="7" t="s">
        <v>7968</v>
      </c>
      <c r="C190" s="7" t="s">
        <v>7781</v>
      </c>
      <c r="D190" s="7">
        <v>21941041.32</v>
      </c>
      <c r="E190" s="7">
        <v>0.1</v>
      </c>
      <c r="F190" s="7" t="s">
        <v>7743</v>
      </c>
      <c r="G190" s="7" t="s">
        <v>7664</v>
      </c>
      <c r="H190" s="7" t="s">
        <v>7744</v>
      </c>
    </row>
    <row r="191" spans="1:8">
      <c r="A191" s="7" t="s">
        <v>9876</v>
      </c>
      <c r="B191" s="7" t="s">
        <v>10075</v>
      </c>
      <c r="C191" s="7" t="s">
        <v>7652</v>
      </c>
      <c r="D191" s="7">
        <v>23767186.640000001</v>
      </c>
      <c r="E191" s="7">
        <v>0.1</v>
      </c>
      <c r="F191" s="7" t="s">
        <v>7653</v>
      </c>
      <c r="G191" s="7" t="s">
        <v>7654</v>
      </c>
      <c r="H191" s="7" t="s">
        <v>60</v>
      </c>
    </row>
    <row r="192" spans="1:8">
      <c r="A192" s="7">
        <v>2317</v>
      </c>
      <c r="B192" s="7" t="s">
        <v>8099</v>
      </c>
      <c r="C192" s="7" t="s">
        <v>7652</v>
      </c>
      <c r="D192" s="7">
        <v>23661298.379999999</v>
      </c>
      <c r="E192" s="7">
        <v>0.1</v>
      </c>
      <c r="F192" s="7" t="s">
        <v>7685</v>
      </c>
      <c r="G192" s="7" t="s">
        <v>7686</v>
      </c>
      <c r="H192" s="7" t="s">
        <v>166</v>
      </c>
    </row>
    <row r="193" spans="1:8">
      <c r="A193" s="7" t="s">
        <v>7949</v>
      </c>
      <c r="B193" s="7" t="s">
        <v>7950</v>
      </c>
      <c r="C193" s="7" t="s">
        <v>7759</v>
      </c>
      <c r="D193" s="7">
        <v>22470518.280000001</v>
      </c>
      <c r="E193" s="7">
        <v>0.1</v>
      </c>
      <c r="F193" s="7" t="s">
        <v>7653</v>
      </c>
      <c r="G193" s="7" t="s">
        <v>7676</v>
      </c>
      <c r="H193" s="7" t="s">
        <v>60</v>
      </c>
    </row>
    <row r="194" spans="1:8">
      <c r="A194" s="7" t="s">
        <v>8314</v>
      </c>
      <c r="B194" s="7" t="s">
        <v>8315</v>
      </c>
      <c r="C194" s="7" t="s">
        <v>7759</v>
      </c>
      <c r="D194" s="7">
        <v>21934767.280000001</v>
      </c>
      <c r="E194" s="7">
        <v>0.1</v>
      </c>
      <c r="F194" s="7" t="s">
        <v>7653</v>
      </c>
      <c r="G194" s="7" t="s">
        <v>7676</v>
      </c>
      <c r="H194" s="7" t="s">
        <v>60</v>
      </c>
    </row>
    <row r="195" spans="1:8">
      <c r="A195" s="7" t="s">
        <v>7990</v>
      </c>
      <c r="B195" s="7" t="s">
        <v>1127</v>
      </c>
      <c r="C195" s="7" t="s">
        <v>7679</v>
      </c>
      <c r="D195" s="7">
        <v>23483265.48</v>
      </c>
      <c r="E195" s="7">
        <v>0.1</v>
      </c>
      <c r="F195" s="7" t="s">
        <v>7653</v>
      </c>
      <c r="G195" s="7" t="s">
        <v>7676</v>
      </c>
      <c r="H195" s="7" t="s">
        <v>60</v>
      </c>
    </row>
    <row r="196" spans="1:8">
      <c r="A196" s="7" t="s">
        <v>7892</v>
      </c>
      <c r="B196" s="7" t="s">
        <v>7893</v>
      </c>
      <c r="C196" s="7" t="s">
        <v>7679</v>
      </c>
      <c r="D196" s="7">
        <v>23358576.57</v>
      </c>
      <c r="E196" s="7">
        <v>0.1</v>
      </c>
      <c r="F196" s="7" t="s">
        <v>7653</v>
      </c>
      <c r="G196" s="7" t="s">
        <v>7676</v>
      </c>
      <c r="H196" s="7" t="s">
        <v>60</v>
      </c>
    </row>
    <row r="197" spans="1:8">
      <c r="A197" s="7" t="s">
        <v>8037</v>
      </c>
      <c r="B197" s="7" t="s">
        <v>8038</v>
      </c>
      <c r="C197" s="7" t="s">
        <v>7679</v>
      </c>
      <c r="D197" s="7">
        <v>22657398.809999999</v>
      </c>
      <c r="E197" s="7">
        <v>0.1</v>
      </c>
      <c r="F197" s="7" t="s">
        <v>7739</v>
      </c>
      <c r="G197" s="7" t="s">
        <v>7740</v>
      </c>
      <c r="H197" s="7" t="s">
        <v>143</v>
      </c>
    </row>
    <row r="198" spans="1:8">
      <c r="A198" s="7" t="s">
        <v>7883</v>
      </c>
      <c r="B198" s="7" t="s">
        <v>7884</v>
      </c>
      <c r="C198" s="7" t="s">
        <v>7679</v>
      </c>
      <c r="D198" s="7">
        <v>22334173.68</v>
      </c>
      <c r="E198" s="7">
        <v>0.1</v>
      </c>
      <c r="F198" s="7" t="s">
        <v>7653</v>
      </c>
      <c r="G198" s="7" t="s">
        <v>7676</v>
      </c>
      <c r="H198" s="7" t="s">
        <v>60</v>
      </c>
    </row>
    <row r="199" spans="1:8">
      <c r="A199" s="7" t="s">
        <v>8015</v>
      </c>
      <c r="B199" s="7" t="s">
        <v>10076</v>
      </c>
      <c r="C199" s="7" t="s">
        <v>7658</v>
      </c>
      <c r="D199" s="7">
        <v>20650694.75</v>
      </c>
      <c r="E199" s="7">
        <v>0.09</v>
      </c>
      <c r="F199" s="7" t="s">
        <v>7721</v>
      </c>
      <c r="G199" s="7" t="s">
        <v>7722</v>
      </c>
      <c r="H199" s="7" t="s">
        <v>143</v>
      </c>
    </row>
    <row r="200" spans="1:8">
      <c r="A200" s="7" t="s">
        <v>8008</v>
      </c>
      <c r="B200" s="7" t="s">
        <v>450</v>
      </c>
      <c r="C200" s="7" t="s">
        <v>7662</v>
      </c>
      <c r="D200" s="7">
        <v>21641258</v>
      </c>
      <c r="E200" s="7">
        <v>0.09</v>
      </c>
      <c r="F200" s="7" t="s">
        <v>7793</v>
      </c>
      <c r="G200" s="7" t="s">
        <v>7794</v>
      </c>
      <c r="H200" s="7" t="s">
        <v>138</v>
      </c>
    </row>
    <row r="201" spans="1:8">
      <c r="A201" s="7" t="s">
        <v>8253</v>
      </c>
      <c r="B201" s="7" t="s">
        <v>1181</v>
      </c>
      <c r="C201" s="7" t="s">
        <v>7662</v>
      </c>
      <c r="D201" s="7">
        <v>21518133.73</v>
      </c>
      <c r="E201" s="7">
        <v>0.09</v>
      </c>
      <c r="F201" s="7" t="s">
        <v>8035</v>
      </c>
      <c r="G201" s="7" t="s">
        <v>8036</v>
      </c>
      <c r="H201" s="7" t="s">
        <v>143</v>
      </c>
    </row>
    <row r="202" spans="1:8">
      <c r="A202" s="7" t="s">
        <v>8073</v>
      </c>
      <c r="B202" s="7" t="s">
        <v>8074</v>
      </c>
      <c r="C202" s="7" t="s">
        <v>7662</v>
      </c>
      <c r="D202" s="7">
        <v>21458378.620000001</v>
      </c>
      <c r="E202" s="7">
        <v>0.09</v>
      </c>
      <c r="F202" s="7" t="s">
        <v>7653</v>
      </c>
      <c r="G202" s="7" t="s">
        <v>7676</v>
      </c>
      <c r="H202" s="7" t="s">
        <v>60</v>
      </c>
    </row>
    <row r="203" spans="1:8">
      <c r="A203" s="7" t="s">
        <v>7924</v>
      </c>
      <c r="B203" s="7" t="s">
        <v>7925</v>
      </c>
      <c r="C203" s="7" t="s">
        <v>7662</v>
      </c>
      <c r="D203" s="7">
        <v>21312936.34</v>
      </c>
      <c r="E203" s="7">
        <v>0.09</v>
      </c>
      <c r="F203" s="7" t="s">
        <v>7692</v>
      </c>
      <c r="G203" s="7" t="s">
        <v>7693</v>
      </c>
      <c r="H203" s="7" t="s">
        <v>143</v>
      </c>
    </row>
    <row r="204" spans="1:8">
      <c r="A204" s="7" t="s">
        <v>8106</v>
      </c>
      <c r="B204" s="7" t="s">
        <v>8107</v>
      </c>
      <c r="C204" s="7" t="s">
        <v>7662</v>
      </c>
      <c r="D204" s="7">
        <v>21102162.43</v>
      </c>
      <c r="E204" s="7">
        <v>0.09</v>
      </c>
      <c r="F204" s="7" t="s">
        <v>7793</v>
      </c>
      <c r="G204" s="7" t="s">
        <v>7794</v>
      </c>
      <c r="H204" s="7" t="s">
        <v>138</v>
      </c>
    </row>
    <row r="205" spans="1:8">
      <c r="A205" s="7">
        <v>8411</v>
      </c>
      <c r="B205" s="7" t="s">
        <v>646</v>
      </c>
      <c r="C205" s="7" t="s">
        <v>7662</v>
      </c>
      <c r="D205" s="7">
        <v>21088233.190000001</v>
      </c>
      <c r="E205" s="7">
        <v>0.09</v>
      </c>
      <c r="F205" s="7" t="s">
        <v>7762</v>
      </c>
      <c r="G205" s="7" t="s">
        <v>7763</v>
      </c>
      <c r="H205" s="7" t="s">
        <v>153</v>
      </c>
    </row>
    <row r="206" spans="1:8">
      <c r="A206" s="7" t="s">
        <v>7911</v>
      </c>
      <c r="B206" s="7" t="s">
        <v>2280</v>
      </c>
      <c r="C206" s="7" t="s">
        <v>7662</v>
      </c>
      <c r="D206" s="7">
        <v>20784541.68</v>
      </c>
      <c r="E206" s="7">
        <v>0.09</v>
      </c>
      <c r="F206" s="7" t="s">
        <v>7653</v>
      </c>
      <c r="G206" s="7" t="s">
        <v>7676</v>
      </c>
      <c r="H206" s="7" t="s">
        <v>60</v>
      </c>
    </row>
    <row r="207" spans="1:8">
      <c r="A207" s="7" t="s">
        <v>8393</v>
      </c>
      <c r="B207" s="7" t="s">
        <v>885</v>
      </c>
      <c r="C207" s="7" t="s">
        <v>7662</v>
      </c>
      <c r="D207" s="7">
        <v>20702226.300000001</v>
      </c>
      <c r="E207" s="7">
        <v>0.09</v>
      </c>
      <c r="F207" s="7" t="s">
        <v>7653</v>
      </c>
      <c r="G207" s="7" t="s">
        <v>7676</v>
      </c>
      <c r="H207" s="7" t="s">
        <v>60</v>
      </c>
    </row>
    <row r="208" spans="1:8">
      <c r="A208" s="7">
        <v>8766</v>
      </c>
      <c r="B208" s="7" t="s">
        <v>1160</v>
      </c>
      <c r="C208" s="7" t="s">
        <v>7662</v>
      </c>
      <c r="D208" s="7">
        <v>20627257.32</v>
      </c>
      <c r="E208" s="7">
        <v>0.09</v>
      </c>
      <c r="F208" s="7" t="s">
        <v>7762</v>
      </c>
      <c r="G208" s="7" t="s">
        <v>7763</v>
      </c>
      <c r="H208" s="7" t="s">
        <v>153</v>
      </c>
    </row>
    <row r="209" spans="1:8">
      <c r="A209" s="7" t="s">
        <v>9681</v>
      </c>
      <c r="B209" s="7" t="s">
        <v>9682</v>
      </c>
      <c r="C209" s="7" t="s">
        <v>7662</v>
      </c>
      <c r="D209" s="7">
        <v>20309377.68</v>
      </c>
      <c r="E209" s="7">
        <v>0.09</v>
      </c>
      <c r="F209" s="7" t="s">
        <v>7653</v>
      </c>
      <c r="G209" s="7" t="s">
        <v>7654</v>
      </c>
      <c r="H209" s="7" t="s">
        <v>60</v>
      </c>
    </row>
    <row r="210" spans="1:8">
      <c r="A210" s="7" t="s">
        <v>8335</v>
      </c>
      <c r="B210" s="7" t="s">
        <v>8336</v>
      </c>
      <c r="C210" s="7" t="s">
        <v>7662</v>
      </c>
      <c r="D210" s="7">
        <v>20029511.969999999</v>
      </c>
      <c r="E210" s="7">
        <v>0.09</v>
      </c>
      <c r="F210" s="7" t="s">
        <v>7814</v>
      </c>
      <c r="G210" s="7" t="s">
        <v>7815</v>
      </c>
      <c r="H210" s="7" t="s">
        <v>158</v>
      </c>
    </row>
    <row r="211" spans="1:8">
      <c r="A211" s="7" t="s">
        <v>7929</v>
      </c>
      <c r="B211" s="7" t="s">
        <v>7930</v>
      </c>
      <c r="C211" s="7" t="s">
        <v>7662</v>
      </c>
      <c r="D211" s="7">
        <v>19899860</v>
      </c>
      <c r="E211" s="7">
        <v>0.09</v>
      </c>
      <c r="F211" s="7" t="s">
        <v>7653</v>
      </c>
      <c r="G211" s="7" t="s">
        <v>7676</v>
      </c>
      <c r="H211" s="7" t="s">
        <v>60</v>
      </c>
    </row>
    <row r="212" spans="1:8">
      <c r="A212" s="7" t="s">
        <v>8114</v>
      </c>
      <c r="B212" s="7" t="s">
        <v>1163</v>
      </c>
      <c r="C212" s="7" t="s">
        <v>7662</v>
      </c>
      <c r="D212" s="7">
        <v>19728508.16</v>
      </c>
      <c r="E212" s="7">
        <v>0.09</v>
      </c>
      <c r="F212" s="7" t="s">
        <v>8115</v>
      </c>
      <c r="G212" s="7" t="s">
        <v>8116</v>
      </c>
      <c r="H212" s="7" t="s">
        <v>215</v>
      </c>
    </row>
    <row r="213" spans="1:8">
      <c r="A213" s="7" t="s">
        <v>8086</v>
      </c>
      <c r="B213" s="7" t="s">
        <v>8087</v>
      </c>
      <c r="C213" s="7" t="s">
        <v>7662</v>
      </c>
      <c r="D213" s="7">
        <v>19595946.050000001</v>
      </c>
      <c r="E213" s="7">
        <v>0.09</v>
      </c>
      <c r="F213" s="7" t="s">
        <v>7653</v>
      </c>
      <c r="G213" s="7" t="s">
        <v>7676</v>
      </c>
      <c r="H213" s="7" t="s">
        <v>60</v>
      </c>
    </row>
    <row r="214" spans="1:8">
      <c r="A214" s="7" t="s">
        <v>8029</v>
      </c>
      <c r="B214" s="7" t="s">
        <v>423</v>
      </c>
      <c r="C214" s="7" t="s">
        <v>7662</v>
      </c>
      <c r="D214" s="7">
        <v>19568246.329999998</v>
      </c>
      <c r="E214" s="7">
        <v>0.09</v>
      </c>
      <c r="F214" s="7" t="s">
        <v>7814</v>
      </c>
      <c r="G214" s="7" t="s">
        <v>7815</v>
      </c>
      <c r="H214" s="7" t="s">
        <v>158</v>
      </c>
    </row>
    <row r="215" spans="1:8">
      <c r="A215" s="7" t="s">
        <v>7885</v>
      </c>
      <c r="B215" s="7" t="s">
        <v>7886</v>
      </c>
      <c r="C215" s="7" t="s">
        <v>7696</v>
      </c>
      <c r="D215" s="7">
        <v>21545246.149999999</v>
      </c>
      <c r="E215" s="7">
        <v>0.09</v>
      </c>
      <c r="F215" s="7" t="s">
        <v>7653</v>
      </c>
      <c r="G215" s="7" t="s">
        <v>7654</v>
      </c>
      <c r="H215" s="7" t="s">
        <v>60</v>
      </c>
    </row>
    <row r="216" spans="1:8">
      <c r="A216" s="7" t="s">
        <v>7953</v>
      </c>
      <c r="B216" s="7" t="s">
        <v>7954</v>
      </c>
      <c r="C216" s="7" t="s">
        <v>7838</v>
      </c>
      <c r="D216" s="7">
        <v>19888502.120000001</v>
      </c>
      <c r="E216" s="7">
        <v>0.09</v>
      </c>
      <c r="F216" s="7" t="s">
        <v>7653</v>
      </c>
      <c r="G216" s="7" t="s">
        <v>7654</v>
      </c>
      <c r="H216" s="7" t="s">
        <v>60</v>
      </c>
    </row>
    <row r="217" spans="1:8">
      <c r="A217" s="7">
        <v>6098</v>
      </c>
      <c r="B217" s="7" t="s">
        <v>8062</v>
      </c>
      <c r="C217" s="7" t="s">
        <v>7781</v>
      </c>
      <c r="D217" s="7">
        <v>20883628.32</v>
      </c>
      <c r="E217" s="7">
        <v>0.09</v>
      </c>
      <c r="F217" s="7" t="s">
        <v>7762</v>
      </c>
      <c r="G217" s="7" t="s">
        <v>7763</v>
      </c>
      <c r="H217" s="7" t="s">
        <v>153</v>
      </c>
    </row>
    <row r="218" spans="1:8">
      <c r="A218" s="7">
        <v>7011</v>
      </c>
      <c r="B218" s="7" t="s">
        <v>8531</v>
      </c>
      <c r="C218" s="7" t="s">
        <v>7781</v>
      </c>
      <c r="D218" s="7">
        <v>20641582.870000001</v>
      </c>
      <c r="E218" s="7">
        <v>0.09</v>
      </c>
      <c r="F218" s="7" t="s">
        <v>7762</v>
      </c>
      <c r="G218" s="7" t="s">
        <v>7763</v>
      </c>
      <c r="H218" s="7" t="s">
        <v>153</v>
      </c>
    </row>
    <row r="219" spans="1:8">
      <c r="A219" s="7" t="s">
        <v>8001</v>
      </c>
      <c r="B219" s="7" t="s">
        <v>1447</v>
      </c>
      <c r="C219" s="7" t="s">
        <v>7781</v>
      </c>
      <c r="D219" s="7">
        <v>19970286.84</v>
      </c>
      <c r="E219" s="7">
        <v>0.09</v>
      </c>
      <c r="F219" s="7" t="s">
        <v>7653</v>
      </c>
      <c r="G219" s="7" t="s">
        <v>7676</v>
      </c>
      <c r="H219" s="7" t="s">
        <v>60</v>
      </c>
    </row>
    <row r="220" spans="1:8">
      <c r="A220" s="7">
        <v>8058</v>
      </c>
      <c r="B220" s="7" t="s">
        <v>705</v>
      </c>
      <c r="C220" s="7" t="s">
        <v>7781</v>
      </c>
      <c r="D220" s="7">
        <v>19910974.780000001</v>
      </c>
      <c r="E220" s="7">
        <v>0.09</v>
      </c>
      <c r="F220" s="7" t="s">
        <v>7762</v>
      </c>
      <c r="G220" s="7" t="s">
        <v>7763</v>
      </c>
      <c r="H220" s="7" t="s">
        <v>153</v>
      </c>
    </row>
    <row r="221" spans="1:8">
      <c r="A221" s="7" t="s">
        <v>7992</v>
      </c>
      <c r="B221" s="7" t="s">
        <v>7993</v>
      </c>
      <c r="C221" s="7" t="s">
        <v>7781</v>
      </c>
      <c r="D221" s="7">
        <v>19809476.399999999</v>
      </c>
      <c r="E221" s="7">
        <v>0.09</v>
      </c>
      <c r="F221" s="7" t="s">
        <v>7653</v>
      </c>
      <c r="G221" s="7" t="s">
        <v>7676</v>
      </c>
      <c r="H221" s="7" t="s">
        <v>60</v>
      </c>
    </row>
    <row r="222" spans="1:8">
      <c r="A222" s="7" t="s">
        <v>8109</v>
      </c>
      <c r="B222" s="7" t="s">
        <v>4013</v>
      </c>
      <c r="C222" s="7" t="s">
        <v>7781</v>
      </c>
      <c r="D222" s="7">
        <v>19767595.879999999</v>
      </c>
      <c r="E222" s="7">
        <v>0.09</v>
      </c>
      <c r="F222" s="7" t="s">
        <v>7653</v>
      </c>
      <c r="G222" s="7" t="s">
        <v>7654</v>
      </c>
      <c r="H222" s="7" t="s">
        <v>60</v>
      </c>
    </row>
    <row r="223" spans="1:8">
      <c r="A223" s="7" t="s">
        <v>7935</v>
      </c>
      <c r="B223" s="7" t="s">
        <v>7936</v>
      </c>
      <c r="C223" s="7" t="s">
        <v>7781</v>
      </c>
      <c r="D223" s="7">
        <v>19618883.82</v>
      </c>
      <c r="E223" s="7">
        <v>0.09</v>
      </c>
      <c r="F223" s="7" t="s">
        <v>7653</v>
      </c>
      <c r="G223" s="7" t="s">
        <v>7676</v>
      </c>
      <c r="H223" s="7" t="s">
        <v>60</v>
      </c>
    </row>
    <row r="224" spans="1:8">
      <c r="A224" s="7" t="s">
        <v>8078</v>
      </c>
      <c r="B224" s="7" t="s">
        <v>1500</v>
      </c>
      <c r="C224" s="7" t="s">
        <v>7652</v>
      </c>
      <c r="D224" s="7">
        <v>21235507</v>
      </c>
      <c r="E224" s="7">
        <v>0.09</v>
      </c>
      <c r="F224" s="7" t="s">
        <v>7653</v>
      </c>
      <c r="G224" s="7" t="s">
        <v>7676</v>
      </c>
      <c r="H224" s="7" t="s">
        <v>60</v>
      </c>
    </row>
    <row r="225" spans="1:8">
      <c r="A225" s="7" t="s">
        <v>8012</v>
      </c>
      <c r="B225" s="7" t="s">
        <v>10077</v>
      </c>
      <c r="C225" s="7" t="s">
        <v>7652</v>
      </c>
      <c r="D225" s="7">
        <v>19739667.199999999</v>
      </c>
      <c r="E225" s="7">
        <v>0.09</v>
      </c>
      <c r="F225" s="7" t="s">
        <v>7653</v>
      </c>
      <c r="G225" s="7" t="s">
        <v>7676</v>
      </c>
      <c r="H225" s="7" t="s">
        <v>60</v>
      </c>
    </row>
    <row r="226" spans="1:8">
      <c r="A226" s="7" t="s">
        <v>8769</v>
      </c>
      <c r="B226" s="7" t="s">
        <v>8770</v>
      </c>
      <c r="C226" s="7" t="s">
        <v>7759</v>
      </c>
      <c r="D226" s="7">
        <v>20791875.039999999</v>
      </c>
      <c r="E226" s="7">
        <v>0.09</v>
      </c>
      <c r="F226" s="7" t="s">
        <v>7814</v>
      </c>
      <c r="G226" s="7" t="s">
        <v>7815</v>
      </c>
      <c r="H226" s="7" t="s">
        <v>158</v>
      </c>
    </row>
    <row r="227" spans="1:8">
      <c r="A227" s="7" t="s">
        <v>9855</v>
      </c>
      <c r="B227" s="7" t="s">
        <v>9856</v>
      </c>
      <c r="C227" s="7" t="s">
        <v>7759</v>
      </c>
      <c r="D227" s="7">
        <v>19652938.239999998</v>
      </c>
      <c r="E227" s="7">
        <v>0.09</v>
      </c>
      <c r="F227" s="7" t="s">
        <v>7653</v>
      </c>
      <c r="G227" s="7" t="s">
        <v>7676</v>
      </c>
      <c r="H227" s="7" t="s">
        <v>60</v>
      </c>
    </row>
    <row r="228" spans="1:8">
      <c r="A228" s="7" t="s">
        <v>7945</v>
      </c>
      <c r="B228" s="7" t="s">
        <v>7946</v>
      </c>
      <c r="C228" s="7" t="s">
        <v>7679</v>
      </c>
      <c r="D228" s="7">
        <v>20367804.07</v>
      </c>
      <c r="E228" s="7">
        <v>0.09</v>
      </c>
      <c r="F228" s="7" t="s">
        <v>7743</v>
      </c>
      <c r="G228" s="7" t="s">
        <v>7664</v>
      </c>
      <c r="H228" s="7" t="s">
        <v>7744</v>
      </c>
    </row>
    <row r="229" spans="1:8">
      <c r="A229" s="7" t="s">
        <v>7975</v>
      </c>
      <c r="B229" s="7" t="s">
        <v>7976</v>
      </c>
      <c r="C229" s="7" t="s">
        <v>7679</v>
      </c>
      <c r="D229" s="7">
        <v>19838720.579999998</v>
      </c>
      <c r="E229" s="7">
        <v>0.09</v>
      </c>
      <c r="F229" s="7" t="s">
        <v>7653</v>
      </c>
      <c r="G229" s="7" t="s">
        <v>7676</v>
      </c>
      <c r="H229" s="7" t="s">
        <v>60</v>
      </c>
    </row>
    <row r="230" spans="1:8">
      <c r="A230" s="7" t="s">
        <v>9264</v>
      </c>
      <c r="B230" s="7" t="s">
        <v>9265</v>
      </c>
      <c r="C230" s="7" t="s">
        <v>7667</v>
      </c>
      <c r="D230" s="7">
        <v>19086274.02</v>
      </c>
      <c r="E230" s="7">
        <v>0.08</v>
      </c>
      <c r="F230" s="7" t="s">
        <v>7653</v>
      </c>
      <c r="G230" s="7" t="s">
        <v>7676</v>
      </c>
      <c r="H230" s="7" t="s">
        <v>60</v>
      </c>
    </row>
    <row r="231" spans="1:8">
      <c r="A231" s="7" t="s">
        <v>8159</v>
      </c>
      <c r="B231" s="7" t="s">
        <v>8160</v>
      </c>
      <c r="C231" s="7" t="s">
        <v>7658</v>
      </c>
      <c r="D231" s="7">
        <v>19235688.920000002</v>
      </c>
      <c r="E231" s="7">
        <v>0.08</v>
      </c>
      <c r="F231" s="7" t="s">
        <v>7653</v>
      </c>
      <c r="G231" s="7" t="s">
        <v>7676</v>
      </c>
      <c r="H231" s="7" t="s">
        <v>60</v>
      </c>
    </row>
    <row r="232" spans="1:8">
      <c r="A232" s="7" t="s">
        <v>7979</v>
      </c>
      <c r="B232" s="7" t="s">
        <v>7980</v>
      </c>
      <c r="C232" s="7" t="s">
        <v>7658</v>
      </c>
      <c r="D232" s="7">
        <v>18884123.120000001</v>
      </c>
      <c r="E232" s="7">
        <v>0.08</v>
      </c>
      <c r="F232" s="7" t="s">
        <v>7739</v>
      </c>
      <c r="G232" s="7" t="s">
        <v>7740</v>
      </c>
      <c r="H232" s="7" t="s">
        <v>143</v>
      </c>
    </row>
    <row r="233" spans="1:8">
      <c r="A233" s="7" t="s">
        <v>8055</v>
      </c>
      <c r="B233" s="7" t="s">
        <v>2286</v>
      </c>
      <c r="C233" s="7" t="s">
        <v>7658</v>
      </c>
      <c r="D233" s="7">
        <v>18545950.079999998</v>
      </c>
      <c r="E233" s="7">
        <v>0.08</v>
      </c>
      <c r="F233" s="7" t="s">
        <v>7653</v>
      </c>
      <c r="G233" s="7" t="s">
        <v>7676</v>
      </c>
      <c r="H233" s="7" t="s">
        <v>60</v>
      </c>
    </row>
    <row r="234" spans="1:8">
      <c r="A234" s="7" t="s">
        <v>7998</v>
      </c>
      <c r="B234" s="7" t="s">
        <v>7999</v>
      </c>
      <c r="C234" s="7" t="s">
        <v>7658</v>
      </c>
      <c r="D234" s="7">
        <v>18274510.079999998</v>
      </c>
      <c r="E234" s="7">
        <v>0.08</v>
      </c>
      <c r="F234" s="7" t="s">
        <v>7653</v>
      </c>
      <c r="G234" s="7" t="s">
        <v>7654</v>
      </c>
      <c r="H234" s="7" t="s">
        <v>60</v>
      </c>
    </row>
    <row r="235" spans="1:8">
      <c r="A235" s="7" t="s">
        <v>8980</v>
      </c>
      <c r="B235" s="7" t="s">
        <v>10078</v>
      </c>
      <c r="C235" s="7" t="s">
        <v>7658</v>
      </c>
      <c r="D235" s="7">
        <v>18096290.379999999</v>
      </c>
      <c r="E235" s="7">
        <v>0.08</v>
      </c>
      <c r="F235" s="7" t="s">
        <v>8115</v>
      </c>
      <c r="G235" s="7" t="s">
        <v>7676</v>
      </c>
      <c r="H235" s="7" t="s">
        <v>60</v>
      </c>
    </row>
    <row r="236" spans="1:8">
      <c r="A236" s="7" t="s">
        <v>8112</v>
      </c>
      <c r="B236" s="7" t="s">
        <v>8113</v>
      </c>
      <c r="C236" s="7" t="s">
        <v>7682</v>
      </c>
      <c r="D236" s="7">
        <v>19030421.280000001</v>
      </c>
      <c r="E236" s="7">
        <v>0.08</v>
      </c>
      <c r="F236" s="7" t="s">
        <v>7653</v>
      </c>
      <c r="G236" s="7" t="s">
        <v>7676</v>
      </c>
      <c r="H236" s="7" t="s">
        <v>60</v>
      </c>
    </row>
    <row r="237" spans="1:8">
      <c r="A237" s="7" t="s">
        <v>7909</v>
      </c>
      <c r="B237" s="7" t="s">
        <v>7910</v>
      </c>
      <c r="C237" s="7" t="s">
        <v>7682</v>
      </c>
      <c r="D237" s="7">
        <v>18835988.449999999</v>
      </c>
      <c r="E237" s="7">
        <v>0.08</v>
      </c>
      <c r="F237" s="7" t="s">
        <v>7814</v>
      </c>
      <c r="G237" s="7" t="s">
        <v>7815</v>
      </c>
      <c r="H237" s="7" t="s">
        <v>158</v>
      </c>
    </row>
    <row r="238" spans="1:8">
      <c r="A238" s="7" t="s">
        <v>7921</v>
      </c>
      <c r="B238" s="7" t="s">
        <v>803</v>
      </c>
      <c r="C238" s="7" t="s">
        <v>7682</v>
      </c>
      <c r="D238" s="7">
        <v>18182611.199999999</v>
      </c>
      <c r="E238" s="7">
        <v>0.08</v>
      </c>
      <c r="F238" s="7" t="s">
        <v>7653</v>
      </c>
      <c r="G238" s="7" t="s">
        <v>7676</v>
      </c>
      <c r="H238" s="7" t="s">
        <v>60</v>
      </c>
    </row>
    <row r="239" spans="1:8">
      <c r="A239" s="7" t="s">
        <v>8031</v>
      </c>
      <c r="B239" s="7" t="s">
        <v>8032</v>
      </c>
      <c r="C239" s="7" t="s">
        <v>7662</v>
      </c>
      <c r="D239" s="7">
        <v>19203304.329999998</v>
      </c>
      <c r="E239" s="7">
        <v>0.08</v>
      </c>
      <c r="F239" s="7" t="s">
        <v>7721</v>
      </c>
      <c r="G239" s="7" t="s">
        <v>7722</v>
      </c>
      <c r="H239" s="7" t="s">
        <v>143</v>
      </c>
    </row>
    <row r="240" spans="1:8">
      <c r="A240" s="7" t="s">
        <v>8251</v>
      </c>
      <c r="B240" s="7" t="s">
        <v>1024</v>
      </c>
      <c r="C240" s="7" t="s">
        <v>7662</v>
      </c>
      <c r="D240" s="7">
        <v>18337618.43</v>
      </c>
      <c r="E240" s="7">
        <v>0.08</v>
      </c>
      <c r="F240" s="7" t="s">
        <v>7743</v>
      </c>
      <c r="G240" s="7" t="s">
        <v>7664</v>
      </c>
      <c r="H240" s="7" t="s">
        <v>7744</v>
      </c>
    </row>
    <row r="241" spans="1:8">
      <c r="A241" s="7" t="s">
        <v>8380</v>
      </c>
      <c r="B241" s="7" t="s">
        <v>531</v>
      </c>
      <c r="C241" s="7" t="s">
        <v>7662</v>
      </c>
      <c r="D241" s="7">
        <v>18313950.82</v>
      </c>
      <c r="E241" s="7">
        <v>0.08</v>
      </c>
      <c r="F241" s="7" t="s">
        <v>7743</v>
      </c>
      <c r="G241" s="7" t="s">
        <v>7664</v>
      </c>
      <c r="H241" s="7" t="s">
        <v>7744</v>
      </c>
    </row>
    <row r="242" spans="1:8">
      <c r="A242" s="7" t="s">
        <v>8582</v>
      </c>
      <c r="B242" s="7" t="s">
        <v>8583</v>
      </c>
      <c r="C242" s="7" t="s">
        <v>7662</v>
      </c>
      <c r="D242" s="7">
        <v>17975433.469999999</v>
      </c>
      <c r="E242" s="7">
        <v>0.08</v>
      </c>
      <c r="F242" s="7" t="s">
        <v>7692</v>
      </c>
      <c r="G242" s="7" t="s">
        <v>7693</v>
      </c>
      <c r="H242" s="7" t="s">
        <v>143</v>
      </c>
    </row>
    <row r="243" spans="1:8">
      <c r="A243" s="7" t="s">
        <v>8080</v>
      </c>
      <c r="B243" s="7" t="s">
        <v>446</v>
      </c>
      <c r="C243" s="7" t="s">
        <v>7662</v>
      </c>
      <c r="D243" s="7">
        <v>17423823.120000001</v>
      </c>
      <c r="E243" s="7">
        <v>0.08</v>
      </c>
      <c r="F243" s="7" t="s">
        <v>7653</v>
      </c>
      <c r="G243" s="7" t="s">
        <v>7676</v>
      </c>
      <c r="H243" s="7" t="s">
        <v>60</v>
      </c>
    </row>
    <row r="244" spans="1:8">
      <c r="A244" s="7" t="s">
        <v>7947</v>
      </c>
      <c r="B244" s="7" t="s">
        <v>7948</v>
      </c>
      <c r="C244" s="7" t="s">
        <v>7662</v>
      </c>
      <c r="D244" s="7">
        <v>17305644.25</v>
      </c>
      <c r="E244" s="7">
        <v>0.08</v>
      </c>
      <c r="F244" s="7" t="s">
        <v>7653</v>
      </c>
      <c r="G244" s="7" t="s">
        <v>7654</v>
      </c>
      <c r="H244" s="7" t="s">
        <v>60</v>
      </c>
    </row>
    <row r="245" spans="1:8">
      <c r="A245" s="7" t="s">
        <v>8041</v>
      </c>
      <c r="B245" s="7" t="s">
        <v>8041</v>
      </c>
      <c r="C245" s="7" t="s">
        <v>7800</v>
      </c>
      <c r="D245" s="7">
        <v>19360682.82</v>
      </c>
      <c r="E245" s="7">
        <v>0.08</v>
      </c>
      <c r="F245" s="7" t="s">
        <v>8035</v>
      </c>
      <c r="G245" s="7" t="s">
        <v>8036</v>
      </c>
      <c r="H245" s="7" t="s">
        <v>143</v>
      </c>
    </row>
    <row r="246" spans="1:8">
      <c r="A246" s="7" t="s">
        <v>8040</v>
      </c>
      <c r="B246" s="7" t="s">
        <v>1037</v>
      </c>
      <c r="C246" s="7" t="s">
        <v>7781</v>
      </c>
      <c r="D246" s="7">
        <v>18986546.699999999</v>
      </c>
      <c r="E246" s="7">
        <v>0.08</v>
      </c>
      <c r="F246" s="7" t="s">
        <v>7653</v>
      </c>
      <c r="G246" s="7" t="s">
        <v>7676</v>
      </c>
      <c r="H246" s="7" t="s">
        <v>60</v>
      </c>
    </row>
    <row r="247" spans="1:8">
      <c r="A247" s="7" t="s">
        <v>8155</v>
      </c>
      <c r="B247" s="7" t="s">
        <v>1338</v>
      </c>
      <c r="C247" s="7" t="s">
        <v>7781</v>
      </c>
      <c r="D247" s="7">
        <v>18964377.120000001</v>
      </c>
      <c r="E247" s="7">
        <v>0.08</v>
      </c>
      <c r="F247" s="7" t="s">
        <v>7743</v>
      </c>
      <c r="G247" s="7" t="s">
        <v>7664</v>
      </c>
      <c r="H247" s="7" t="s">
        <v>7744</v>
      </c>
    </row>
    <row r="248" spans="1:8">
      <c r="A248" s="7" t="s">
        <v>7914</v>
      </c>
      <c r="B248" s="7" t="s">
        <v>7915</v>
      </c>
      <c r="C248" s="7" t="s">
        <v>7781</v>
      </c>
      <c r="D248" s="7">
        <v>18769830.84</v>
      </c>
      <c r="E248" s="7">
        <v>0.08</v>
      </c>
      <c r="F248" s="7" t="s">
        <v>7814</v>
      </c>
      <c r="G248" s="7" t="s">
        <v>7815</v>
      </c>
      <c r="H248" s="7" t="s">
        <v>158</v>
      </c>
    </row>
    <row r="249" spans="1:8">
      <c r="A249" s="7">
        <v>8001</v>
      </c>
      <c r="B249" s="7" t="s">
        <v>1311</v>
      </c>
      <c r="C249" s="7" t="s">
        <v>7781</v>
      </c>
      <c r="D249" s="7">
        <v>18685576.530000001</v>
      </c>
      <c r="E249" s="7">
        <v>0.08</v>
      </c>
      <c r="F249" s="7" t="s">
        <v>7762</v>
      </c>
      <c r="G249" s="7" t="s">
        <v>7763</v>
      </c>
      <c r="H249" s="7" t="s">
        <v>153</v>
      </c>
    </row>
    <row r="250" spans="1:8">
      <c r="A250" s="7" t="s">
        <v>9646</v>
      </c>
      <c r="B250" s="7" t="s">
        <v>9647</v>
      </c>
      <c r="C250" s="7" t="s">
        <v>7781</v>
      </c>
      <c r="D250" s="7">
        <v>18085791.710000001</v>
      </c>
      <c r="E250" s="7">
        <v>0.08</v>
      </c>
      <c r="F250" s="7" t="s">
        <v>7692</v>
      </c>
      <c r="G250" s="7" t="s">
        <v>7693</v>
      </c>
      <c r="H250" s="7" t="s">
        <v>143</v>
      </c>
    </row>
    <row r="251" spans="1:8">
      <c r="A251" s="7" t="s">
        <v>8504</v>
      </c>
      <c r="B251" s="7" t="s">
        <v>8505</v>
      </c>
      <c r="C251" s="7" t="s">
        <v>7781</v>
      </c>
      <c r="D251" s="7">
        <v>17961701.460000001</v>
      </c>
      <c r="E251" s="7">
        <v>0.08</v>
      </c>
      <c r="F251" s="7" t="s">
        <v>7653</v>
      </c>
      <c r="G251" s="7" t="s">
        <v>7676</v>
      </c>
      <c r="H251" s="7" t="s">
        <v>60</v>
      </c>
    </row>
    <row r="252" spans="1:8">
      <c r="A252" s="7" t="s">
        <v>8066</v>
      </c>
      <c r="B252" s="7" t="s">
        <v>8067</v>
      </c>
      <c r="C252" s="7" t="s">
        <v>7781</v>
      </c>
      <c r="D252" s="7">
        <v>17921221.920000002</v>
      </c>
      <c r="E252" s="7">
        <v>0.08</v>
      </c>
      <c r="F252" s="7" t="s">
        <v>7653</v>
      </c>
      <c r="G252" s="7" t="s">
        <v>7676</v>
      </c>
      <c r="H252" s="7" t="s">
        <v>60</v>
      </c>
    </row>
    <row r="253" spans="1:8">
      <c r="A253" s="7" t="s">
        <v>7991</v>
      </c>
      <c r="B253" s="7" t="s">
        <v>1008</v>
      </c>
      <c r="C253" s="7" t="s">
        <v>7781</v>
      </c>
      <c r="D253" s="7">
        <v>17849882.109999999</v>
      </c>
      <c r="E253" s="7">
        <v>0.08</v>
      </c>
      <c r="F253" s="7" t="s">
        <v>7739</v>
      </c>
      <c r="G253" s="7" t="s">
        <v>7740</v>
      </c>
      <c r="H253" s="7" t="s">
        <v>143</v>
      </c>
    </row>
    <row r="254" spans="1:8">
      <c r="A254" s="7" t="s">
        <v>8207</v>
      </c>
      <c r="B254" s="7" t="s">
        <v>8208</v>
      </c>
      <c r="C254" s="7" t="s">
        <v>7781</v>
      </c>
      <c r="D254" s="7">
        <v>17466446.399999999</v>
      </c>
      <c r="E254" s="7">
        <v>0.08</v>
      </c>
      <c r="F254" s="7" t="s">
        <v>7653</v>
      </c>
      <c r="G254" s="7" t="s">
        <v>7676</v>
      </c>
      <c r="H254" s="7" t="s">
        <v>60</v>
      </c>
    </row>
    <row r="255" spans="1:8">
      <c r="A255" s="7" t="s">
        <v>8065</v>
      </c>
      <c r="B255" s="7" t="s">
        <v>999</v>
      </c>
      <c r="C255" s="7" t="s">
        <v>7781</v>
      </c>
      <c r="D255" s="7">
        <v>17329131.75</v>
      </c>
      <c r="E255" s="7">
        <v>0.08</v>
      </c>
      <c r="F255" s="7" t="s">
        <v>7653</v>
      </c>
      <c r="G255" s="7" t="s">
        <v>7676</v>
      </c>
      <c r="H255" s="7" t="s">
        <v>60</v>
      </c>
    </row>
    <row r="256" spans="1:8">
      <c r="A256" s="7" t="s">
        <v>8290</v>
      </c>
      <c r="B256" s="7" t="s">
        <v>8291</v>
      </c>
      <c r="C256" s="7" t="s">
        <v>7781</v>
      </c>
      <c r="D256" s="7">
        <v>17184034.710000001</v>
      </c>
      <c r="E256" s="7">
        <v>0.08</v>
      </c>
      <c r="F256" s="7" t="s">
        <v>7653</v>
      </c>
      <c r="G256" s="7" t="s">
        <v>7676</v>
      </c>
      <c r="H256" s="7" t="s">
        <v>60</v>
      </c>
    </row>
    <row r="257" spans="1:8">
      <c r="A257" s="7" t="s">
        <v>8039</v>
      </c>
      <c r="B257" s="7" t="s">
        <v>2455</v>
      </c>
      <c r="C257" s="7" t="s">
        <v>7652</v>
      </c>
      <c r="D257" s="7">
        <v>18523408.079999998</v>
      </c>
      <c r="E257" s="7">
        <v>0.08</v>
      </c>
      <c r="F257" s="7" t="s">
        <v>7653</v>
      </c>
      <c r="G257" s="7" t="s">
        <v>7654</v>
      </c>
      <c r="H257" s="7" t="s">
        <v>60</v>
      </c>
    </row>
    <row r="258" spans="1:8">
      <c r="A258" s="7">
        <v>2454</v>
      </c>
      <c r="B258" s="7" t="s">
        <v>2071</v>
      </c>
      <c r="C258" s="7" t="s">
        <v>7652</v>
      </c>
      <c r="D258" s="7">
        <v>18491636.510000002</v>
      </c>
      <c r="E258" s="7">
        <v>0.08</v>
      </c>
      <c r="F258" s="7" t="s">
        <v>7685</v>
      </c>
      <c r="G258" s="7" t="s">
        <v>7686</v>
      </c>
      <c r="H258" s="7" t="s">
        <v>166</v>
      </c>
    </row>
    <row r="259" spans="1:8">
      <c r="A259" s="7">
        <v>6861</v>
      </c>
      <c r="B259" s="7" t="s">
        <v>2016</v>
      </c>
      <c r="C259" s="7" t="s">
        <v>7652</v>
      </c>
      <c r="D259" s="7">
        <v>18096809.260000002</v>
      </c>
      <c r="E259" s="7">
        <v>0.08</v>
      </c>
      <c r="F259" s="7" t="s">
        <v>7762</v>
      </c>
      <c r="G259" s="7" t="s">
        <v>7763</v>
      </c>
      <c r="H259" s="7" t="s">
        <v>153</v>
      </c>
    </row>
    <row r="260" spans="1:8">
      <c r="A260" s="7" t="s">
        <v>8203</v>
      </c>
      <c r="B260" s="7" t="s">
        <v>8204</v>
      </c>
      <c r="C260" s="7" t="s">
        <v>7652</v>
      </c>
      <c r="D260" s="7">
        <v>17977699.690000001</v>
      </c>
      <c r="E260" s="7">
        <v>0.08</v>
      </c>
      <c r="F260" s="7" t="s">
        <v>7814</v>
      </c>
      <c r="G260" s="7" t="s">
        <v>7815</v>
      </c>
      <c r="H260" s="7" t="s">
        <v>158</v>
      </c>
    </row>
    <row r="261" spans="1:8">
      <c r="A261" s="7" t="s">
        <v>8070</v>
      </c>
      <c r="B261" s="7" t="s">
        <v>1263</v>
      </c>
      <c r="C261" s="7" t="s">
        <v>7759</v>
      </c>
      <c r="D261" s="7">
        <v>18462590.52</v>
      </c>
      <c r="E261" s="7">
        <v>0.08</v>
      </c>
      <c r="F261" s="7" t="s">
        <v>7653</v>
      </c>
      <c r="G261" s="7" t="s">
        <v>7676</v>
      </c>
      <c r="H261" s="7" t="s">
        <v>60</v>
      </c>
    </row>
    <row r="262" spans="1:8">
      <c r="A262" s="7" t="s">
        <v>7928</v>
      </c>
      <c r="B262" s="7" t="s">
        <v>293</v>
      </c>
      <c r="C262" s="7" t="s">
        <v>7759</v>
      </c>
      <c r="D262" s="7">
        <v>18236139.300000001</v>
      </c>
      <c r="E262" s="7">
        <v>0.08</v>
      </c>
      <c r="F262" s="7" t="s">
        <v>7743</v>
      </c>
      <c r="G262" s="7" t="s">
        <v>7664</v>
      </c>
      <c r="H262" s="7" t="s">
        <v>7744</v>
      </c>
    </row>
    <row r="263" spans="1:8">
      <c r="A263" s="7" t="s">
        <v>7874</v>
      </c>
      <c r="B263" s="7" t="s">
        <v>7875</v>
      </c>
      <c r="C263" s="7" t="s">
        <v>7679</v>
      </c>
      <c r="D263" s="7">
        <v>18966904.32</v>
      </c>
      <c r="E263" s="7">
        <v>0.08</v>
      </c>
      <c r="F263" s="7" t="s">
        <v>7653</v>
      </c>
      <c r="G263" s="7" t="s">
        <v>7676</v>
      </c>
      <c r="H263" s="7" t="s">
        <v>60</v>
      </c>
    </row>
    <row r="264" spans="1:8">
      <c r="A264" s="7" t="s">
        <v>7849</v>
      </c>
      <c r="B264" s="7" t="s">
        <v>7850</v>
      </c>
      <c r="C264" s="7" t="s">
        <v>7679</v>
      </c>
      <c r="D264" s="7">
        <v>18706743.879999999</v>
      </c>
      <c r="E264" s="7">
        <v>0.08</v>
      </c>
      <c r="F264" s="7" t="s">
        <v>7653</v>
      </c>
      <c r="G264" s="7" t="s">
        <v>7676</v>
      </c>
      <c r="H264" s="7" t="s">
        <v>60</v>
      </c>
    </row>
    <row r="265" spans="1:8">
      <c r="A265" s="7">
        <v>9433</v>
      </c>
      <c r="B265" s="7" t="s">
        <v>1227</v>
      </c>
      <c r="C265" s="7" t="s">
        <v>7667</v>
      </c>
      <c r="D265" s="7">
        <v>14894817.17</v>
      </c>
      <c r="E265" s="7">
        <v>7.0000000000000007E-2</v>
      </c>
      <c r="F265" s="7" t="s">
        <v>7762</v>
      </c>
      <c r="G265" s="7" t="s">
        <v>7763</v>
      </c>
      <c r="H265" s="7" t="s">
        <v>153</v>
      </c>
    </row>
    <row r="266" spans="1:8">
      <c r="A266" s="7" t="s">
        <v>8262</v>
      </c>
      <c r="B266" s="7" t="s">
        <v>770</v>
      </c>
      <c r="C266" s="7" t="s">
        <v>7658</v>
      </c>
      <c r="D266" s="7">
        <v>16578396.279999999</v>
      </c>
      <c r="E266" s="7">
        <v>7.0000000000000007E-2</v>
      </c>
      <c r="F266" s="7" t="s">
        <v>7793</v>
      </c>
      <c r="G266" s="7" t="s">
        <v>7794</v>
      </c>
      <c r="H266" s="7" t="s">
        <v>138</v>
      </c>
    </row>
    <row r="267" spans="1:8">
      <c r="A267" s="7" t="s">
        <v>8282</v>
      </c>
      <c r="B267" s="7" t="s">
        <v>10079</v>
      </c>
      <c r="C267" s="7" t="s">
        <v>7658</v>
      </c>
      <c r="D267" s="7">
        <v>15990666.699999999</v>
      </c>
      <c r="E267" s="7">
        <v>7.0000000000000007E-2</v>
      </c>
      <c r="F267" s="7" t="s">
        <v>8283</v>
      </c>
      <c r="G267" s="7" t="s">
        <v>8284</v>
      </c>
      <c r="H267" s="7" t="s">
        <v>8285</v>
      </c>
    </row>
    <row r="268" spans="1:8">
      <c r="A268" s="7">
        <v>3690</v>
      </c>
      <c r="B268" s="7" t="s">
        <v>7904</v>
      </c>
      <c r="C268" s="7" t="s">
        <v>7658</v>
      </c>
      <c r="D268" s="7">
        <v>15978778.470000001</v>
      </c>
      <c r="E268" s="7">
        <v>7.0000000000000007E-2</v>
      </c>
      <c r="F268" s="7" t="s">
        <v>7712</v>
      </c>
      <c r="G268" s="7" t="s">
        <v>7713</v>
      </c>
      <c r="H268" s="7" t="s">
        <v>172</v>
      </c>
    </row>
    <row r="269" spans="1:8">
      <c r="A269" s="7">
        <v>9983</v>
      </c>
      <c r="B269" s="7" t="s">
        <v>8226</v>
      </c>
      <c r="C269" s="7" t="s">
        <v>7658</v>
      </c>
      <c r="D269" s="7">
        <v>15931066.619999999</v>
      </c>
      <c r="E269" s="7">
        <v>7.0000000000000007E-2</v>
      </c>
      <c r="F269" s="7" t="s">
        <v>7762</v>
      </c>
      <c r="G269" s="7" t="s">
        <v>7763</v>
      </c>
      <c r="H269" s="7" t="s">
        <v>153</v>
      </c>
    </row>
    <row r="270" spans="1:8">
      <c r="A270" s="7" t="s">
        <v>8167</v>
      </c>
      <c r="B270" s="7" t="s">
        <v>8168</v>
      </c>
      <c r="C270" s="7" t="s">
        <v>7682</v>
      </c>
      <c r="D270" s="7">
        <v>15408295.92</v>
      </c>
      <c r="E270" s="7">
        <v>7.0000000000000007E-2</v>
      </c>
      <c r="F270" s="7" t="s">
        <v>7653</v>
      </c>
      <c r="G270" s="7" t="s">
        <v>7676</v>
      </c>
      <c r="H270" s="7" t="s">
        <v>60</v>
      </c>
    </row>
    <row r="271" spans="1:8">
      <c r="A271" s="7" t="s">
        <v>8020</v>
      </c>
      <c r="B271" s="7" t="s">
        <v>8021</v>
      </c>
      <c r="C271" s="7" t="s">
        <v>7682</v>
      </c>
      <c r="D271" s="7">
        <v>15105985.439999999</v>
      </c>
      <c r="E271" s="7">
        <v>7.0000000000000007E-2</v>
      </c>
      <c r="F271" s="7" t="s">
        <v>7653</v>
      </c>
      <c r="G271" s="7" t="s">
        <v>7676</v>
      </c>
      <c r="H271" s="7" t="s">
        <v>60</v>
      </c>
    </row>
    <row r="272" spans="1:8">
      <c r="A272" s="7" t="s">
        <v>7937</v>
      </c>
      <c r="B272" s="7" t="s">
        <v>1543</v>
      </c>
      <c r="C272" s="7" t="s">
        <v>7682</v>
      </c>
      <c r="D272" s="7">
        <v>14885073.9</v>
      </c>
      <c r="E272" s="7">
        <v>7.0000000000000007E-2</v>
      </c>
      <c r="F272" s="7" t="s">
        <v>7653</v>
      </c>
      <c r="G272" s="7" t="s">
        <v>7676</v>
      </c>
      <c r="H272" s="7" t="s">
        <v>60</v>
      </c>
    </row>
    <row r="273" spans="1:8">
      <c r="A273" s="7" t="s">
        <v>9342</v>
      </c>
      <c r="B273" s="7" t="s">
        <v>9343</v>
      </c>
      <c r="C273" s="7" t="s">
        <v>7662</v>
      </c>
      <c r="D273" s="7">
        <v>16207068.4</v>
      </c>
      <c r="E273" s="7">
        <v>7.0000000000000007E-2</v>
      </c>
      <c r="F273" s="7" t="s">
        <v>7653</v>
      </c>
      <c r="G273" s="7" t="s">
        <v>7654</v>
      </c>
      <c r="H273" s="7" t="s">
        <v>60</v>
      </c>
    </row>
    <row r="274" spans="1:8">
      <c r="A274" s="7">
        <v>388</v>
      </c>
      <c r="B274" s="7" t="s">
        <v>8180</v>
      </c>
      <c r="C274" s="7" t="s">
        <v>7662</v>
      </c>
      <c r="D274" s="7">
        <v>15984015.02</v>
      </c>
      <c r="E274" s="7">
        <v>7.0000000000000007E-2</v>
      </c>
      <c r="F274" s="7" t="s">
        <v>7851</v>
      </c>
      <c r="G274" s="7" t="s">
        <v>7713</v>
      </c>
      <c r="H274" s="7" t="s">
        <v>172</v>
      </c>
    </row>
    <row r="275" spans="1:8">
      <c r="A275" s="7" t="s">
        <v>8176</v>
      </c>
      <c r="B275" s="7" t="s">
        <v>8177</v>
      </c>
      <c r="C275" s="7" t="s">
        <v>7662</v>
      </c>
      <c r="D275" s="7">
        <v>15956364.380000001</v>
      </c>
      <c r="E275" s="7">
        <v>7.0000000000000007E-2</v>
      </c>
      <c r="F275" s="7" t="s">
        <v>7653</v>
      </c>
      <c r="G275" s="7" t="s">
        <v>7676</v>
      </c>
      <c r="H275" s="7" t="s">
        <v>60</v>
      </c>
    </row>
    <row r="276" spans="1:8">
      <c r="A276" s="7" t="s">
        <v>8094</v>
      </c>
      <c r="B276" s="7" t="s">
        <v>8095</v>
      </c>
      <c r="C276" s="7" t="s">
        <v>7662</v>
      </c>
      <c r="D276" s="7">
        <v>15895497.220000001</v>
      </c>
      <c r="E276" s="7">
        <v>7.0000000000000007E-2</v>
      </c>
      <c r="F276" s="7" t="s">
        <v>7793</v>
      </c>
      <c r="G276" s="7" t="s">
        <v>7794</v>
      </c>
      <c r="H276" s="7" t="s">
        <v>138</v>
      </c>
    </row>
    <row r="277" spans="1:8">
      <c r="A277" s="7" t="s">
        <v>8227</v>
      </c>
      <c r="B277" s="7" t="s">
        <v>8228</v>
      </c>
      <c r="C277" s="7" t="s">
        <v>7662</v>
      </c>
      <c r="D277" s="7">
        <v>15871794.4</v>
      </c>
      <c r="E277" s="7">
        <v>7.0000000000000007E-2</v>
      </c>
      <c r="F277" s="7" t="s">
        <v>7653</v>
      </c>
      <c r="G277" s="7" t="s">
        <v>7676</v>
      </c>
      <c r="H277" s="7" t="s">
        <v>60</v>
      </c>
    </row>
    <row r="278" spans="1:8">
      <c r="A278" s="7" t="s">
        <v>8341</v>
      </c>
      <c r="B278" s="7" t="s">
        <v>8342</v>
      </c>
      <c r="C278" s="7" t="s">
        <v>7662</v>
      </c>
      <c r="D278" s="7">
        <v>15588455.039999999</v>
      </c>
      <c r="E278" s="7">
        <v>7.0000000000000007E-2</v>
      </c>
      <c r="F278" s="7" t="s">
        <v>7653</v>
      </c>
      <c r="G278" s="7" t="s">
        <v>7676</v>
      </c>
      <c r="H278" s="7" t="s">
        <v>60</v>
      </c>
    </row>
    <row r="279" spans="1:8">
      <c r="A279" s="7" t="s">
        <v>8191</v>
      </c>
      <c r="B279" s="7" t="s">
        <v>8192</v>
      </c>
      <c r="C279" s="7" t="s">
        <v>7662</v>
      </c>
      <c r="D279" s="7">
        <v>15070639.279999999</v>
      </c>
      <c r="E279" s="7">
        <v>7.0000000000000007E-2</v>
      </c>
      <c r="F279" s="7" t="s">
        <v>7743</v>
      </c>
      <c r="G279" s="7" t="s">
        <v>7664</v>
      </c>
      <c r="H279" s="7" t="s">
        <v>7744</v>
      </c>
    </row>
    <row r="280" spans="1:8">
      <c r="A280" s="7" t="s">
        <v>8085</v>
      </c>
      <c r="B280" s="7" t="s">
        <v>1053</v>
      </c>
      <c r="C280" s="7" t="s">
        <v>7662</v>
      </c>
      <c r="D280" s="7">
        <v>14933717.42</v>
      </c>
      <c r="E280" s="7">
        <v>7.0000000000000007E-2</v>
      </c>
      <c r="F280" s="7" t="s">
        <v>7653</v>
      </c>
      <c r="G280" s="7" t="s">
        <v>7676</v>
      </c>
      <c r="H280" s="7" t="s">
        <v>60</v>
      </c>
    </row>
    <row r="281" spans="1:8">
      <c r="A281" s="7" t="s">
        <v>8075</v>
      </c>
      <c r="B281" s="7" t="s">
        <v>8076</v>
      </c>
      <c r="C281" s="7" t="s">
        <v>7696</v>
      </c>
      <c r="D281" s="7">
        <v>17050493.16</v>
      </c>
      <c r="E281" s="7">
        <v>7.0000000000000007E-2</v>
      </c>
      <c r="F281" s="7" t="s">
        <v>7653</v>
      </c>
      <c r="G281" s="7" t="s">
        <v>7676</v>
      </c>
      <c r="H281" s="7" t="s">
        <v>60</v>
      </c>
    </row>
    <row r="282" spans="1:8">
      <c r="A282" s="7" t="s">
        <v>7868</v>
      </c>
      <c r="B282" s="7" t="s">
        <v>401</v>
      </c>
      <c r="C282" s="7" t="s">
        <v>7696</v>
      </c>
      <c r="D282" s="7">
        <v>16663381.98</v>
      </c>
      <c r="E282" s="7">
        <v>7.0000000000000007E-2</v>
      </c>
      <c r="F282" s="7" t="s">
        <v>7743</v>
      </c>
      <c r="G282" s="7" t="s">
        <v>7664</v>
      </c>
      <c r="H282" s="7" t="s">
        <v>7744</v>
      </c>
    </row>
    <row r="283" spans="1:8">
      <c r="A283" s="7" t="s">
        <v>8249</v>
      </c>
      <c r="B283" s="7" t="s">
        <v>8250</v>
      </c>
      <c r="C283" s="7" t="s">
        <v>7838</v>
      </c>
      <c r="D283" s="7">
        <v>16218739.4</v>
      </c>
      <c r="E283" s="7">
        <v>7.0000000000000007E-2</v>
      </c>
      <c r="F283" s="7" t="s">
        <v>7653</v>
      </c>
      <c r="G283" s="7" t="s">
        <v>7676</v>
      </c>
      <c r="H283" s="7" t="s">
        <v>60</v>
      </c>
    </row>
    <row r="284" spans="1:8">
      <c r="A284" s="7" t="s">
        <v>8156</v>
      </c>
      <c r="B284" s="7" t="s">
        <v>670</v>
      </c>
      <c r="C284" s="7" t="s">
        <v>7800</v>
      </c>
      <c r="D284" s="7">
        <v>16880533.07</v>
      </c>
      <c r="E284" s="7">
        <v>7.0000000000000007E-2</v>
      </c>
      <c r="F284" s="7" t="s">
        <v>7743</v>
      </c>
      <c r="G284" s="7" t="s">
        <v>7664</v>
      </c>
      <c r="H284" s="7" t="s">
        <v>7744</v>
      </c>
    </row>
    <row r="285" spans="1:8">
      <c r="A285" s="7" t="s">
        <v>9173</v>
      </c>
      <c r="B285" s="7" t="s">
        <v>9174</v>
      </c>
      <c r="C285" s="7" t="s">
        <v>7800</v>
      </c>
      <c r="D285" s="7">
        <v>16346634.75</v>
      </c>
      <c r="E285" s="7">
        <v>7.0000000000000007E-2</v>
      </c>
      <c r="F285" s="7" t="s">
        <v>7653</v>
      </c>
      <c r="G285" s="7" t="s">
        <v>7676</v>
      </c>
      <c r="H285" s="7" t="s">
        <v>60</v>
      </c>
    </row>
    <row r="286" spans="1:8">
      <c r="A286" s="7" t="s">
        <v>7984</v>
      </c>
      <c r="B286" s="7" t="s">
        <v>1021</v>
      </c>
      <c r="C286" s="7" t="s">
        <v>7781</v>
      </c>
      <c r="D286" s="7">
        <v>16958110.469999999</v>
      </c>
      <c r="E286" s="7">
        <v>7.0000000000000007E-2</v>
      </c>
      <c r="F286" s="7" t="s">
        <v>7653</v>
      </c>
      <c r="G286" s="7" t="s">
        <v>7654</v>
      </c>
      <c r="H286" s="7" t="s">
        <v>60</v>
      </c>
    </row>
    <row r="287" spans="1:8">
      <c r="A287" s="7" t="s">
        <v>7830</v>
      </c>
      <c r="B287" s="7" t="s">
        <v>7831</v>
      </c>
      <c r="C287" s="7" t="s">
        <v>7781</v>
      </c>
      <c r="D287" s="7">
        <v>16128499.050000001</v>
      </c>
      <c r="E287" s="7">
        <v>7.0000000000000007E-2</v>
      </c>
      <c r="F287" s="7" t="s">
        <v>7653</v>
      </c>
      <c r="G287" s="7" t="s">
        <v>7676</v>
      </c>
      <c r="H287" s="7" t="s">
        <v>60</v>
      </c>
    </row>
    <row r="288" spans="1:8">
      <c r="A288" s="7">
        <v>8031</v>
      </c>
      <c r="B288" s="7" t="s">
        <v>8022</v>
      </c>
      <c r="C288" s="7" t="s">
        <v>7781</v>
      </c>
      <c r="D288" s="7">
        <v>16017822.199999999</v>
      </c>
      <c r="E288" s="7">
        <v>7.0000000000000007E-2</v>
      </c>
      <c r="F288" s="7" t="s">
        <v>7762</v>
      </c>
      <c r="G288" s="7" t="s">
        <v>7763</v>
      </c>
      <c r="H288" s="7" t="s">
        <v>153</v>
      </c>
    </row>
    <row r="289" spans="1:8">
      <c r="A289" s="7">
        <v>8035</v>
      </c>
      <c r="B289" s="7" t="s">
        <v>2246</v>
      </c>
      <c r="C289" s="7" t="s">
        <v>7652</v>
      </c>
      <c r="D289" s="7">
        <v>17137508.859999999</v>
      </c>
      <c r="E289" s="7">
        <v>7.0000000000000007E-2</v>
      </c>
      <c r="F289" s="7" t="s">
        <v>7762</v>
      </c>
      <c r="G289" s="7" t="s">
        <v>7763</v>
      </c>
      <c r="H289" s="7" t="s">
        <v>153</v>
      </c>
    </row>
    <row r="290" spans="1:8">
      <c r="A290" s="7" t="s">
        <v>8828</v>
      </c>
      <c r="B290" s="7" t="s">
        <v>8829</v>
      </c>
      <c r="C290" s="7" t="s">
        <v>7652</v>
      </c>
      <c r="D290" s="7">
        <v>16658147.4</v>
      </c>
      <c r="E290" s="7">
        <v>7.0000000000000007E-2</v>
      </c>
      <c r="F290" s="7" t="s">
        <v>7653</v>
      </c>
      <c r="G290" s="7" t="s">
        <v>7676</v>
      </c>
      <c r="H290" s="7" t="s">
        <v>60</v>
      </c>
    </row>
    <row r="291" spans="1:8">
      <c r="A291" s="7" t="s">
        <v>8101</v>
      </c>
      <c r="B291" s="7" t="s">
        <v>10080</v>
      </c>
      <c r="C291" s="7" t="s">
        <v>7652</v>
      </c>
      <c r="D291" s="7">
        <v>15704071.199999999</v>
      </c>
      <c r="E291" s="7">
        <v>7.0000000000000007E-2</v>
      </c>
      <c r="F291" s="7" t="s">
        <v>7653</v>
      </c>
      <c r="G291" s="7" t="s">
        <v>7676</v>
      </c>
      <c r="H291" s="7" t="s">
        <v>60</v>
      </c>
    </row>
    <row r="292" spans="1:8">
      <c r="A292" s="7" t="s">
        <v>8013</v>
      </c>
      <c r="B292" s="7" t="s">
        <v>8014</v>
      </c>
      <c r="C292" s="7" t="s">
        <v>7652</v>
      </c>
      <c r="D292" s="7">
        <v>15640335.84</v>
      </c>
      <c r="E292" s="7">
        <v>7.0000000000000007E-2</v>
      </c>
      <c r="F292" s="7" t="s">
        <v>7653</v>
      </c>
      <c r="G292" s="7" t="s">
        <v>7654</v>
      </c>
      <c r="H292" s="7" t="s">
        <v>60</v>
      </c>
    </row>
    <row r="293" spans="1:8">
      <c r="A293" s="7" t="s">
        <v>8388</v>
      </c>
      <c r="B293" s="7" t="s">
        <v>1133</v>
      </c>
      <c r="C293" s="7" t="s">
        <v>7652</v>
      </c>
      <c r="D293" s="7">
        <v>15375280.85</v>
      </c>
      <c r="E293" s="7">
        <v>7.0000000000000007E-2</v>
      </c>
      <c r="F293" s="7" t="s">
        <v>7653</v>
      </c>
      <c r="G293" s="7" t="s">
        <v>7676</v>
      </c>
      <c r="H293" s="7" t="s">
        <v>60</v>
      </c>
    </row>
    <row r="294" spans="1:8">
      <c r="A294" s="7" t="s">
        <v>7994</v>
      </c>
      <c r="B294" s="7" t="s">
        <v>7995</v>
      </c>
      <c r="C294" s="7" t="s">
        <v>7759</v>
      </c>
      <c r="D294" s="7">
        <v>16848844.16</v>
      </c>
      <c r="E294" s="7">
        <v>7.0000000000000007E-2</v>
      </c>
      <c r="F294" s="7" t="s">
        <v>7653</v>
      </c>
      <c r="G294" s="7" t="s">
        <v>7676</v>
      </c>
      <c r="H294" s="7" t="s">
        <v>60</v>
      </c>
    </row>
    <row r="295" spans="1:8">
      <c r="A295" s="7" t="s">
        <v>8004</v>
      </c>
      <c r="B295" s="7" t="s">
        <v>8005</v>
      </c>
      <c r="C295" s="7" t="s">
        <v>7759</v>
      </c>
      <c r="D295" s="7">
        <v>16717904.699999999</v>
      </c>
      <c r="E295" s="7">
        <v>7.0000000000000007E-2</v>
      </c>
      <c r="F295" s="7" t="s">
        <v>7653</v>
      </c>
      <c r="G295" s="7" t="s">
        <v>7676</v>
      </c>
      <c r="H295" s="7" t="s">
        <v>60</v>
      </c>
    </row>
    <row r="296" spans="1:8">
      <c r="A296" s="7" t="s">
        <v>7887</v>
      </c>
      <c r="B296" s="7" t="s">
        <v>1224</v>
      </c>
      <c r="C296" s="7" t="s">
        <v>7679</v>
      </c>
      <c r="D296" s="7">
        <v>17005599.649999999</v>
      </c>
      <c r="E296" s="7">
        <v>7.0000000000000007E-2</v>
      </c>
      <c r="F296" s="7" t="s">
        <v>7793</v>
      </c>
      <c r="G296" s="7" t="s">
        <v>7794</v>
      </c>
      <c r="H296" s="7" t="s">
        <v>138</v>
      </c>
    </row>
    <row r="297" spans="1:8">
      <c r="A297" s="7" t="s">
        <v>7847</v>
      </c>
      <c r="B297" s="7" t="s">
        <v>7848</v>
      </c>
      <c r="C297" s="7" t="s">
        <v>7679</v>
      </c>
      <c r="D297" s="7">
        <v>15934436.699999999</v>
      </c>
      <c r="E297" s="7">
        <v>7.0000000000000007E-2</v>
      </c>
      <c r="F297" s="7" t="s">
        <v>7653</v>
      </c>
      <c r="G297" s="7" t="s">
        <v>7654</v>
      </c>
      <c r="H297" s="7" t="s">
        <v>60</v>
      </c>
    </row>
    <row r="298" spans="1:8">
      <c r="A298" s="7" t="s">
        <v>8401</v>
      </c>
      <c r="B298" s="7" t="s">
        <v>8402</v>
      </c>
      <c r="C298" s="7" t="s">
        <v>7679</v>
      </c>
      <c r="D298" s="7">
        <v>15197553</v>
      </c>
      <c r="E298" s="7">
        <v>7.0000000000000007E-2</v>
      </c>
      <c r="F298" s="7" t="s">
        <v>7653</v>
      </c>
      <c r="G298" s="7" t="s">
        <v>7654</v>
      </c>
      <c r="H298" s="7" t="s">
        <v>60</v>
      </c>
    </row>
    <row r="299" spans="1:8">
      <c r="A299" s="7">
        <v>9999</v>
      </c>
      <c r="B299" s="7" t="s">
        <v>8097</v>
      </c>
      <c r="C299" s="7" t="s">
        <v>7667</v>
      </c>
      <c r="D299" s="7">
        <v>14012616.619999999</v>
      </c>
      <c r="E299" s="7">
        <v>0.06</v>
      </c>
      <c r="F299" s="7" t="s">
        <v>7712</v>
      </c>
      <c r="G299" s="7" t="s">
        <v>7713</v>
      </c>
      <c r="H299" s="7" t="s">
        <v>172</v>
      </c>
    </row>
    <row r="300" spans="1:8">
      <c r="A300" s="7">
        <v>9434</v>
      </c>
      <c r="B300" s="7" t="s">
        <v>912</v>
      </c>
      <c r="C300" s="7" t="s">
        <v>7667</v>
      </c>
      <c r="D300" s="7">
        <v>12866531.52</v>
      </c>
      <c r="E300" s="7">
        <v>0.06</v>
      </c>
      <c r="F300" s="7" t="s">
        <v>7762</v>
      </c>
      <c r="G300" s="7" t="s">
        <v>7763</v>
      </c>
      <c r="H300" s="7" t="s">
        <v>153</v>
      </c>
    </row>
    <row r="301" spans="1:8">
      <c r="A301" s="7" t="s">
        <v>8230</v>
      </c>
      <c r="B301" s="7" t="s">
        <v>8231</v>
      </c>
      <c r="C301" s="7" t="s">
        <v>7658</v>
      </c>
      <c r="D301" s="7">
        <v>14847308.77</v>
      </c>
      <c r="E301" s="7">
        <v>0.06</v>
      </c>
      <c r="F301" s="7" t="s">
        <v>8035</v>
      </c>
      <c r="G301" s="7" t="s">
        <v>8036</v>
      </c>
      <c r="H301" s="7" t="s">
        <v>143</v>
      </c>
    </row>
    <row r="302" spans="1:8">
      <c r="A302" s="7" t="s">
        <v>8016</v>
      </c>
      <c r="B302" s="7" t="s">
        <v>1822</v>
      </c>
      <c r="C302" s="7" t="s">
        <v>7658</v>
      </c>
      <c r="D302" s="7">
        <v>14839411.25</v>
      </c>
      <c r="E302" s="7">
        <v>0.06</v>
      </c>
      <c r="F302" s="7" t="s">
        <v>7653</v>
      </c>
      <c r="G302" s="7" t="s">
        <v>7676</v>
      </c>
      <c r="H302" s="7" t="s">
        <v>60</v>
      </c>
    </row>
    <row r="303" spans="1:8">
      <c r="A303" s="7" t="s">
        <v>8026</v>
      </c>
      <c r="B303" s="7" t="s">
        <v>1209</v>
      </c>
      <c r="C303" s="7" t="s">
        <v>7658</v>
      </c>
      <c r="D303" s="7">
        <v>14767621.220000001</v>
      </c>
      <c r="E303" s="7">
        <v>0.06</v>
      </c>
      <c r="F303" s="7" t="s">
        <v>7743</v>
      </c>
      <c r="G303" s="7" t="s">
        <v>7664</v>
      </c>
      <c r="H303" s="7" t="s">
        <v>7744</v>
      </c>
    </row>
    <row r="304" spans="1:8">
      <c r="A304" s="7" t="s">
        <v>8042</v>
      </c>
      <c r="B304" s="7" t="s">
        <v>8043</v>
      </c>
      <c r="C304" s="7" t="s">
        <v>7658</v>
      </c>
      <c r="D304" s="7">
        <v>14452246.890000001</v>
      </c>
      <c r="E304" s="7">
        <v>0.06</v>
      </c>
      <c r="F304" s="7" t="s">
        <v>7653</v>
      </c>
      <c r="G304" s="7" t="s">
        <v>7654</v>
      </c>
      <c r="H304" s="7" t="s">
        <v>60</v>
      </c>
    </row>
    <row r="305" spans="1:8">
      <c r="A305" s="7" t="s">
        <v>10081</v>
      </c>
      <c r="B305" s="7" t="s">
        <v>8123</v>
      </c>
      <c r="C305" s="7" t="s">
        <v>7658</v>
      </c>
      <c r="D305" s="7">
        <v>13800644</v>
      </c>
      <c r="E305" s="7">
        <v>0.06</v>
      </c>
      <c r="F305" s="7" t="s">
        <v>7653</v>
      </c>
      <c r="G305" s="7" t="s">
        <v>7676</v>
      </c>
      <c r="H305" s="7" t="s">
        <v>60</v>
      </c>
    </row>
    <row r="306" spans="1:8">
      <c r="A306" s="7" t="s">
        <v>8201</v>
      </c>
      <c r="B306" s="7" t="s">
        <v>8202</v>
      </c>
      <c r="C306" s="7" t="s">
        <v>7658</v>
      </c>
      <c r="D306" s="7">
        <v>13481976.92</v>
      </c>
      <c r="E306" s="7">
        <v>0.06</v>
      </c>
      <c r="F306" s="7" t="s">
        <v>7919</v>
      </c>
      <c r="G306" s="7" t="s">
        <v>7920</v>
      </c>
      <c r="H306" s="7" t="s">
        <v>143</v>
      </c>
    </row>
    <row r="307" spans="1:8">
      <c r="A307" s="7" t="s">
        <v>8147</v>
      </c>
      <c r="B307" s="7" t="s">
        <v>1789</v>
      </c>
      <c r="C307" s="7" t="s">
        <v>7658</v>
      </c>
      <c r="D307" s="7">
        <v>13362181.25</v>
      </c>
      <c r="E307" s="7">
        <v>0.06</v>
      </c>
      <c r="F307" s="7" t="s">
        <v>7653</v>
      </c>
      <c r="G307" s="7" t="s">
        <v>7654</v>
      </c>
      <c r="H307" s="7" t="s">
        <v>60</v>
      </c>
    </row>
    <row r="308" spans="1:8">
      <c r="A308" s="7">
        <v>1211</v>
      </c>
      <c r="B308" s="7" t="s">
        <v>8331</v>
      </c>
      <c r="C308" s="7" t="s">
        <v>7658</v>
      </c>
      <c r="D308" s="7">
        <v>13203744.16</v>
      </c>
      <c r="E308" s="7">
        <v>0.06</v>
      </c>
      <c r="F308" s="7" t="s">
        <v>7712</v>
      </c>
      <c r="G308" s="7" t="s">
        <v>7713</v>
      </c>
      <c r="H308" s="7" t="s">
        <v>172</v>
      </c>
    </row>
    <row r="309" spans="1:8">
      <c r="A309" s="7" t="s">
        <v>8323</v>
      </c>
      <c r="B309" s="7" t="s">
        <v>8324</v>
      </c>
      <c r="C309" s="7" t="s">
        <v>7682</v>
      </c>
      <c r="D309" s="7">
        <v>14493178.01</v>
      </c>
      <c r="E309" s="7">
        <v>0.06</v>
      </c>
      <c r="F309" s="7" t="s">
        <v>7814</v>
      </c>
      <c r="G309" s="7" t="s">
        <v>7815</v>
      </c>
      <c r="H309" s="7" t="s">
        <v>158</v>
      </c>
    </row>
    <row r="310" spans="1:8">
      <c r="A310" s="7" t="s">
        <v>7876</v>
      </c>
      <c r="B310" s="7" t="s">
        <v>431</v>
      </c>
      <c r="C310" s="7" t="s">
        <v>7682</v>
      </c>
      <c r="D310" s="7">
        <v>14009729.02</v>
      </c>
      <c r="E310" s="7">
        <v>0.06</v>
      </c>
      <c r="F310" s="7" t="s">
        <v>7814</v>
      </c>
      <c r="G310" s="7" t="s">
        <v>7815</v>
      </c>
      <c r="H310" s="7" t="s">
        <v>158</v>
      </c>
    </row>
    <row r="311" spans="1:8">
      <c r="A311" s="7" t="s">
        <v>8277</v>
      </c>
      <c r="B311" s="7" t="s">
        <v>4445</v>
      </c>
      <c r="C311" s="7" t="s">
        <v>7682</v>
      </c>
      <c r="D311" s="7">
        <v>13953680.720000001</v>
      </c>
      <c r="E311" s="7">
        <v>0.06</v>
      </c>
      <c r="F311" s="7" t="s">
        <v>7653</v>
      </c>
      <c r="G311" s="7" t="s">
        <v>7676</v>
      </c>
      <c r="H311" s="7" t="s">
        <v>60</v>
      </c>
    </row>
    <row r="312" spans="1:8">
      <c r="A312" s="7" t="s">
        <v>8077</v>
      </c>
      <c r="B312" s="7" t="s">
        <v>1614</v>
      </c>
      <c r="C312" s="7" t="s">
        <v>7682</v>
      </c>
      <c r="D312" s="7">
        <v>13634340.720000001</v>
      </c>
      <c r="E312" s="7">
        <v>0.06</v>
      </c>
      <c r="F312" s="7" t="s">
        <v>7653</v>
      </c>
      <c r="G312" s="7" t="s">
        <v>7676</v>
      </c>
      <c r="H312" s="7" t="s">
        <v>60</v>
      </c>
    </row>
    <row r="313" spans="1:8">
      <c r="A313" s="7" t="s">
        <v>7896</v>
      </c>
      <c r="B313" s="7" t="s">
        <v>7897</v>
      </c>
      <c r="C313" s="7" t="s">
        <v>7682</v>
      </c>
      <c r="D313" s="7">
        <v>12604777.199999999</v>
      </c>
      <c r="E313" s="7">
        <v>0.06</v>
      </c>
      <c r="F313" s="7" t="s">
        <v>7653</v>
      </c>
      <c r="G313" s="7" t="s">
        <v>7676</v>
      </c>
      <c r="H313" s="7" t="s">
        <v>60</v>
      </c>
    </row>
    <row r="314" spans="1:8">
      <c r="A314" s="7" t="s">
        <v>8356</v>
      </c>
      <c r="B314" s="7" t="s">
        <v>1723</v>
      </c>
      <c r="C314" s="7" t="s">
        <v>7662</v>
      </c>
      <c r="D314" s="7">
        <v>14781662.869999999</v>
      </c>
      <c r="E314" s="7">
        <v>0.06</v>
      </c>
      <c r="F314" s="7" t="s">
        <v>7692</v>
      </c>
      <c r="G314" s="7" t="s">
        <v>7693</v>
      </c>
      <c r="H314" s="7" t="s">
        <v>143</v>
      </c>
    </row>
    <row r="315" spans="1:8">
      <c r="A315" s="7" t="s">
        <v>8174</v>
      </c>
      <c r="B315" s="7" t="s">
        <v>8175</v>
      </c>
      <c r="C315" s="7" t="s">
        <v>7662</v>
      </c>
      <c r="D315" s="7">
        <v>14183575.560000001</v>
      </c>
      <c r="E315" s="7">
        <v>0.06</v>
      </c>
      <c r="F315" s="7" t="s">
        <v>7653</v>
      </c>
      <c r="G315" s="7" t="s">
        <v>7676</v>
      </c>
      <c r="H315" s="7" t="s">
        <v>60</v>
      </c>
    </row>
    <row r="316" spans="1:8">
      <c r="A316" s="7" t="s">
        <v>8334</v>
      </c>
      <c r="B316" s="7" t="s">
        <v>1040</v>
      </c>
      <c r="C316" s="7" t="s">
        <v>7662</v>
      </c>
      <c r="D316" s="7">
        <v>14165106.640000001</v>
      </c>
      <c r="E316" s="7">
        <v>0.06</v>
      </c>
      <c r="F316" s="7" t="s">
        <v>7814</v>
      </c>
      <c r="G316" s="7" t="s">
        <v>7815</v>
      </c>
      <c r="H316" s="7" t="s">
        <v>158</v>
      </c>
    </row>
    <row r="317" spans="1:8">
      <c r="A317" s="7" t="s">
        <v>8258</v>
      </c>
      <c r="B317" s="7" t="s">
        <v>8259</v>
      </c>
      <c r="C317" s="7" t="s">
        <v>7662</v>
      </c>
      <c r="D317" s="7">
        <v>13962794.289999999</v>
      </c>
      <c r="E317" s="7">
        <v>0.06</v>
      </c>
      <c r="F317" s="7" t="s">
        <v>8184</v>
      </c>
      <c r="G317" s="7" t="s">
        <v>8185</v>
      </c>
      <c r="H317" s="7" t="s">
        <v>194</v>
      </c>
    </row>
    <row r="318" spans="1:8">
      <c r="A318" s="7" t="s">
        <v>8474</v>
      </c>
      <c r="B318" s="7" t="s">
        <v>1130</v>
      </c>
      <c r="C318" s="7" t="s">
        <v>7662</v>
      </c>
      <c r="D318" s="7">
        <v>13530149.74</v>
      </c>
      <c r="E318" s="7">
        <v>0.06</v>
      </c>
      <c r="F318" s="7" t="s">
        <v>7704</v>
      </c>
      <c r="G318" s="7" t="s">
        <v>7705</v>
      </c>
      <c r="H318" s="7" t="s">
        <v>87</v>
      </c>
    </row>
    <row r="319" spans="1:8">
      <c r="A319" s="7">
        <v>3988</v>
      </c>
      <c r="B319" s="7" t="s">
        <v>8311</v>
      </c>
      <c r="C319" s="7" t="s">
        <v>7662</v>
      </c>
      <c r="D319" s="7">
        <v>13296675.49</v>
      </c>
      <c r="E319" s="7">
        <v>0.06</v>
      </c>
      <c r="F319" s="7" t="s">
        <v>7712</v>
      </c>
      <c r="G319" s="7" t="s">
        <v>7713</v>
      </c>
      <c r="H319" s="7" t="s">
        <v>172</v>
      </c>
    </row>
    <row r="320" spans="1:8">
      <c r="A320" s="7" t="s">
        <v>8457</v>
      </c>
      <c r="B320" s="7" t="s">
        <v>1383</v>
      </c>
      <c r="C320" s="7" t="s">
        <v>7662</v>
      </c>
      <c r="D320" s="7">
        <v>13044871.02</v>
      </c>
      <c r="E320" s="7">
        <v>0.06</v>
      </c>
      <c r="F320" s="7" t="s">
        <v>7653</v>
      </c>
      <c r="G320" s="7" t="s">
        <v>7676</v>
      </c>
      <c r="H320" s="7" t="s">
        <v>60</v>
      </c>
    </row>
    <row r="321" spans="1:8">
      <c r="A321" s="7" t="s">
        <v>8178</v>
      </c>
      <c r="B321" s="7" t="s">
        <v>8179</v>
      </c>
      <c r="C321" s="7" t="s">
        <v>7662</v>
      </c>
      <c r="D321" s="7">
        <v>13010929.09</v>
      </c>
      <c r="E321" s="7">
        <v>0.06</v>
      </c>
      <c r="F321" s="7" t="s">
        <v>7793</v>
      </c>
      <c r="G321" s="7" t="s">
        <v>7794</v>
      </c>
      <c r="H321" s="7" t="s">
        <v>138</v>
      </c>
    </row>
    <row r="322" spans="1:8">
      <c r="A322" s="7">
        <v>2318</v>
      </c>
      <c r="B322" s="7" t="s">
        <v>8165</v>
      </c>
      <c r="C322" s="7" t="s">
        <v>7662</v>
      </c>
      <c r="D322" s="7">
        <v>12983829.119999999</v>
      </c>
      <c r="E322" s="7">
        <v>0.06</v>
      </c>
      <c r="F322" s="7" t="s">
        <v>7712</v>
      </c>
      <c r="G322" s="7" t="s">
        <v>7713</v>
      </c>
      <c r="H322" s="7" t="s">
        <v>172</v>
      </c>
    </row>
    <row r="323" spans="1:8">
      <c r="A323" s="7" t="s">
        <v>8131</v>
      </c>
      <c r="B323" s="7" t="s">
        <v>8132</v>
      </c>
      <c r="C323" s="7" t="s">
        <v>7662</v>
      </c>
      <c r="D323" s="7">
        <v>12598087.800000001</v>
      </c>
      <c r="E323" s="7">
        <v>0.06</v>
      </c>
      <c r="F323" s="7" t="s">
        <v>7653</v>
      </c>
      <c r="G323" s="7" t="s">
        <v>7676</v>
      </c>
      <c r="H323" s="7" t="s">
        <v>60</v>
      </c>
    </row>
    <row r="324" spans="1:8">
      <c r="A324" s="7" t="s">
        <v>8058</v>
      </c>
      <c r="B324" s="7" t="s">
        <v>8059</v>
      </c>
      <c r="C324" s="7" t="s">
        <v>7696</v>
      </c>
      <c r="D324" s="7">
        <v>14183880.24</v>
      </c>
      <c r="E324" s="7">
        <v>0.06</v>
      </c>
      <c r="F324" s="7" t="s">
        <v>8060</v>
      </c>
      <c r="G324" s="7" t="s">
        <v>8061</v>
      </c>
      <c r="H324" s="7" t="s">
        <v>143</v>
      </c>
    </row>
    <row r="325" spans="1:8">
      <c r="A325" s="7" t="s">
        <v>8129</v>
      </c>
      <c r="B325" s="7" t="s">
        <v>8212</v>
      </c>
      <c r="C325" s="7" t="s">
        <v>7696</v>
      </c>
      <c r="D325" s="7">
        <v>14073235.550000001</v>
      </c>
      <c r="E325" s="7">
        <v>0.06</v>
      </c>
      <c r="F325" s="7" t="s">
        <v>7739</v>
      </c>
      <c r="G325" s="7" t="s">
        <v>7740</v>
      </c>
      <c r="H325" s="7" t="s">
        <v>143</v>
      </c>
    </row>
    <row r="326" spans="1:8">
      <c r="A326" s="7" t="s">
        <v>8025</v>
      </c>
      <c r="B326" s="7" t="s">
        <v>709</v>
      </c>
      <c r="C326" s="7" t="s">
        <v>7696</v>
      </c>
      <c r="D326" s="7">
        <v>13317030.960000001</v>
      </c>
      <c r="E326" s="7">
        <v>0.06</v>
      </c>
      <c r="F326" s="7" t="s">
        <v>7743</v>
      </c>
      <c r="G326" s="7" t="s">
        <v>7664</v>
      </c>
      <c r="H326" s="7" t="s">
        <v>7744</v>
      </c>
    </row>
    <row r="327" spans="1:8">
      <c r="A327" s="7" t="s">
        <v>8260</v>
      </c>
      <c r="B327" s="7" t="s">
        <v>8261</v>
      </c>
      <c r="C327" s="7" t="s">
        <v>7838</v>
      </c>
      <c r="D327" s="7">
        <v>14004805.52</v>
      </c>
      <c r="E327" s="7">
        <v>0.06</v>
      </c>
      <c r="F327" s="7" t="s">
        <v>7653</v>
      </c>
      <c r="G327" s="7" t="s">
        <v>7676</v>
      </c>
      <c r="H327" s="7" t="s">
        <v>60</v>
      </c>
    </row>
    <row r="328" spans="1:8">
      <c r="A328" s="7" t="s">
        <v>8286</v>
      </c>
      <c r="B328" s="7" t="s">
        <v>8287</v>
      </c>
      <c r="C328" s="7" t="s">
        <v>7838</v>
      </c>
      <c r="D328" s="7">
        <v>13953044.220000001</v>
      </c>
      <c r="E328" s="7">
        <v>0.06</v>
      </c>
      <c r="F328" s="7" t="s">
        <v>7653</v>
      </c>
      <c r="G328" s="7" t="s">
        <v>7676</v>
      </c>
      <c r="H328" s="7" t="s">
        <v>60</v>
      </c>
    </row>
    <row r="329" spans="1:8">
      <c r="A329" s="7" t="s">
        <v>8371</v>
      </c>
      <c r="B329" s="7" t="s">
        <v>8372</v>
      </c>
      <c r="C329" s="7" t="s">
        <v>7838</v>
      </c>
      <c r="D329" s="7">
        <v>13690088.439999999</v>
      </c>
      <c r="E329" s="7">
        <v>0.06</v>
      </c>
      <c r="F329" s="7" t="s">
        <v>7653</v>
      </c>
      <c r="G329" s="7" t="s">
        <v>7676</v>
      </c>
      <c r="H329" s="7" t="s">
        <v>60</v>
      </c>
    </row>
    <row r="330" spans="1:8">
      <c r="A330" s="7" t="s">
        <v>8172</v>
      </c>
      <c r="B330" s="7" t="s">
        <v>8173</v>
      </c>
      <c r="C330" s="7" t="s">
        <v>7800</v>
      </c>
      <c r="D330" s="7">
        <v>14461862.76</v>
      </c>
      <c r="E330" s="7">
        <v>0.06</v>
      </c>
      <c r="F330" s="7" t="s">
        <v>7653</v>
      </c>
      <c r="G330" s="7" t="s">
        <v>7654</v>
      </c>
      <c r="H330" s="7" t="s">
        <v>60</v>
      </c>
    </row>
    <row r="331" spans="1:8">
      <c r="A331" s="7" t="s">
        <v>8269</v>
      </c>
      <c r="B331" s="7" t="s">
        <v>8270</v>
      </c>
      <c r="C331" s="7" t="s">
        <v>7781</v>
      </c>
      <c r="D331" s="7">
        <v>14705563.550000001</v>
      </c>
      <c r="E331" s="7">
        <v>0.06</v>
      </c>
      <c r="F331" s="7" t="s">
        <v>7739</v>
      </c>
      <c r="G331" s="7" t="s">
        <v>7740</v>
      </c>
      <c r="H331" s="7" t="s">
        <v>143</v>
      </c>
    </row>
    <row r="332" spans="1:8">
      <c r="A332" s="7" t="s">
        <v>7971</v>
      </c>
      <c r="B332" s="7" t="s">
        <v>891</v>
      </c>
      <c r="C332" s="7" t="s">
        <v>7781</v>
      </c>
      <c r="D332" s="7">
        <v>14268384.460000001</v>
      </c>
      <c r="E332" s="7">
        <v>0.06</v>
      </c>
      <c r="F332" s="7" t="s">
        <v>7653</v>
      </c>
      <c r="G332" s="7" t="s">
        <v>7676</v>
      </c>
      <c r="H332" s="7" t="s">
        <v>60</v>
      </c>
    </row>
    <row r="333" spans="1:8">
      <c r="A333" s="7" t="s">
        <v>8933</v>
      </c>
      <c r="B333" s="7" t="s">
        <v>8934</v>
      </c>
      <c r="C333" s="7" t="s">
        <v>7781</v>
      </c>
      <c r="D333" s="7">
        <v>14171338.220000001</v>
      </c>
      <c r="E333" s="7">
        <v>0.06</v>
      </c>
      <c r="F333" s="7" t="s">
        <v>7653</v>
      </c>
      <c r="G333" s="7" t="s">
        <v>7654</v>
      </c>
      <c r="H333" s="7" t="s">
        <v>60</v>
      </c>
    </row>
    <row r="334" spans="1:8">
      <c r="A334" s="7" t="s">
        <v>8303</v>
      </c>
      <c r="B334" s="7" t="s">
        <v>1046</v>
      </c>
      <c r="C334" s="7" t="s">
        <v>7781</v>
      </c>
      <c r="D334" s="7">
        <v>14039755.289999999</v>
      </c>
      <c r="E334" s="7">
        <v>0.06</v>
      </c>
      <c r="F334" s="7" t="s">
        <v>7653</v>
      </c>
      <c r="G334" s="7" t="s">
        <v>7676</v>
      </c>
      <c r="H334" s="7" t="s">
        <v>60</v>
      </c>
    </row>
    <row r="335" spans="1:8">
      <c r="A335" s="7" t="s">
        <v>8592</v>
      </c>
      <c r="B335" s="7" t="s">
        <v>4160</v>
      </c>
      <c r="C335" s="7" t="s">
        <v>7781</v>
      </c>
      <c r="D335" s="7">
        <v>14021274.960000001</v>
      </c>
      <c r="E335" s="7">
        <v>0.06</v>
      </c>
      <c r="F335" s="7" t="s">
        <v>7653</v>
      </c>
      <c r="G335" s="7" t="s">
        <v>7676</v>
      </c>
      <c r="H335" s="7" t="s">
        <v>60</v>
      </c>
    </row>
    <row r="336" spans="1:8">
      <c r="A336" s="7" t="s">
        <v>8337</v>
      </c>
      <c r="B336" s="7" t="s">
        <v>8338</v>
      </c>
      <c r="C336" s="7" t="s">
        <v>7781</v>
      </c>
      <c r="D336" s="7">
        <v>13781070.4</v>
      </c>
      <c r="E336" s="7">
        <v>0.06</v>
      </c>
      <c r="F336" s="7" t="s">
        <v>7653</v>
      </c>
      <c r="G336" s="7" t="s">
        <v>7654</v>
      </c>
      <c r="H336" s="7" t="s">
        <v>60</v>
      </c>
    </row>
    <row r="337" spans="1:8">
      <c r="A337" s="7" t="s">
        <v>7982</v>
      </c>
      <c r="B337" s="7" t="s">
        <v>7983</v>
      </c>
      <c r="C337" s="7" t="s">
        <v>7781</v>
      </c>
      <c r="D337" s="7">
        <v>13697896.869999999</v>
      </c>
      <c r="E337" s="7">
        <v>0.06</v>
      </c>
      <c r="F337" s="7" t="s">
        <v>7814</v>
      </c>
      <c r="G337" s="7" t="s">
        <v>7815</v>
      </c>
      <c r="H337" s="7" t="s">
        <v>158</v>
      </c>
    </row>
    <row r="338" spans="1:8">
      <c r="A338" s="7" t="s">
        <v>8068</v>
      </c>
      <c r="B338" s="7" t="s">
        <v>8069</v>
      </c>
      <c r="C338" s="7" t="s">
        <v>7781</v>
      </c>
      <c r="D338" s="7">
        <v>13655103.5</v>
      </c>
      <c r="E338" s="7">
        <v>0.06</v>
      </c>
      <c r="F338" s="7" t="s">
        <v>7653</v>
      </c>
      <c r="G338" s="7" t="s">
        <v>7676</v>
      </c>
      <c r="H338" s="7" t="s">
        <v>60</v>
      </c>
    </row>
    <row r="339" spans="1:8">
      <c r="A339" s="7" t="s">
        <v>8229</v>
      </c>
      <c r="B339" s="7" t="s">
        <v>1509</v>
      </c>
      <c r="C339" s="7" t="s">
        <v>7781</v>
      </c>
      <c r="D339" s="7">
        <v>13375524.039999999</v>
      </c>
      <c r="E339" s="7">
        <v>0.06</v>
      </c>
      <c r="F339" s="7" t="s">
        <v>7743</v>
      </c>
      <c r="G339" s="7" t="s">
        <v>7664</v>
      </c>
      <c r="H339" s="7" t="s">
        <v>7744</v>
      </c>
    </row>
    <row r="340" spans="1:8">
      <c r="A340" s="7" t="s">
        <v>8307</v>
      </c>
      <c r="B340" s="7" t="s">
        <v>8308</v>
      </c>
      <c r="C340" s="7" t="s">
        <v>7781</v>
      </c>
      <c r="D340" s="7">
        <v>13331489.84</v>
      </c>
      <c r="E340" s="7">
        <v>0.06</v>
      </c>
      <c r="F340" s="7" t="s">
        <v>7653</v>
      </c>
      <c r="G340" s="7" t="s">
        <v>7676</v>
      </c>
      <c r="H340" s="7" t="s">
        <v>60</v>
      </c>
    </row>
    <row r="341" spans="1:8">
      <c r="A341" s="7" t="s">
        <v>8586</v>
      </c>
      <c r="B341" s="7" t="s">
        <v>2401</v>
      </c>
      <c r="C341" s="7" t="s">
        <v>7781</v>
      </c>
      <c r="D341" s="7">
        <v>13282711.359999999</v>
      </c>
      <c r="E341" s="7">
        <v>0.06</v>
      </c>
      <c r="F341" s="7" t="s">
        <v>7653</v>
      </c>
      <c r="G341" s="7" t="s">
        <v>7676</v>
      </c>
      <c r="H341" s="7" t="s">
        <v>60</v>
      </c>
    </row>
    <row r="342" spans="1:8">
      <c r="A342" s="7" t="s">
        <v>8133</v>
      </c>
      <c r="B342" s="7" t="s">
        <v>1516</v>
      </c>
      <c r="C342" s="7" t="s">
        <v>7781</v>
      </c>
      <c r="D342" s="7">
        <v>13066326.199999999</v>
      </c>
      <c r="E342" s="7">
        <v>0.06</v>
      </c>
      <c r="F342" s="7" t="s">
        <v>7653</v>
      </c>
      <c r="G342" s="7" t="s">
        <v>7654</v>
      </c>
      <c r="H342" s="7" t="s">
        <v>60</v>
      </c>
    </row>
    <row r="343" spans="1:8">
      <c r="A343" s="7" t="s">
        <v>8254</v>
      </c>
      <c r="B343" s="7" t="s">
        <v>8255</v>
      </c>
      <c r="C343" s="7" t="s">
        <v>7781</v>
      </c>
      <c r="D343" s="7">
        <v>12620672.699999999</v>
      </c>
      <c r="E343" s="7">
        <v>0.06</v>
      </c>
      <c r="F343" s="7" t="s">
        <v>7653</v>
      </c>
      <c r="G343" s="7" t="s">
        <v>7676</v>
      </c>
      <c r="H343" s="7" t="s">
        <v>60</v>
      </c>
    </row>
    <row r="344" spans="1:8">
      <c r="A344" s="7">
        <v>6857</v>
      </c>
      <c r="B344" s="7" t="s">
        <v>5801</v>
      </c>
      <c r="C344" s="7" t="s">
        <v>7652</v>
      </c>
      <c r="D344" s="7">
        <v>14655957.73</v>
      </c>
      <c r="E344" s="7">
        <v>0.06</v>
      </c>
      <c r="F344" s="7" t="s">
        <v>7762</v>
      </c>
      <c r="G344" s="7" t="s">
        <v>7763</v>
      </c>
      <c r="H344" s="7" t="s">
        <v>153</v>
      </c>
    </row>
    <row r="345" spans="1:8">
      <c r="A345" s="7" t="s">
        <v>8088</v>
      </c>
      <c r="B345" s="7" t="s">
        <v>8089</v>
      </c>
      <c r="C345" s="7" t="s">
        <v>7652</v>
      </c>
      <c r="D345" s="7">
        <v>14446885.6</v>
      </c>
      <c r="E345" s="7">
        <v>0.06</v>
      </c>
      <c r="F345" s="7" t="s">
        <v>7653</v>
      </c>
      <c r="G345" s="7" t="s">
        <v>7654</v>
      </c>
      <c r="H345" s="7" t="s">
        <v>60</v>
      </c>
    </row>
    <row r="346" spans="1:8">
      <c r="A346" s="7" t="s">
        <v>8053</v>
      </c>
      <c r="B346" s="7" t="s">
        <v>8054</v>
      </c>
      <c r="C346" s="7" t="s">
        <v>7652</v>
      </c>
      <c r="D346" s="7">
        <v>13698222.060000001</v>
      </c>
      <c r="E346" s="7">
        <v>0.06</v>
      </c>
      <c r="F346" s="7" t="s">
        <v>7653</v>
      </c>
      <c r="G346" s="7" t="s">
        <v>7654</v>
      </c>
      <c r="H346" s="7" t="s">
        <v>60</v>
      </c>
    </row>
    <row r="347" spans="1:8">
      <c r="A347" s="7" t="s">
        <v>8121</v>
      </c>
      <c r="B347" s="7" t="s">
        <v>8122</v>
      </c>
      <c r="C347" s="7" t="s">
        <v>7652</v>
      </c>
      <c r="D347" s="7">
        <v>13618494.300000001</v>
      </c>
      <c r="E347" s="7">
        <v>0.06</v>
      </c>
      <c r="F347" s="7" t="s">
        <v>7653</v>
      </c>
      <c r="G347" s="7" t="s">
        <v>7654</v>
      </c>
      <c r="H347" s="7" t="s">
        <v>60</v>
      </c>
    </row>
    <row r="348" spans="1:8">
      <c r="A348" s="7" t="s">
        <v>7943</v>
      </c>
      <c r="B348" s="7" t="s">
        <v>7944</v>
      </c>
      <c r="C348" s="7" t="s">
        <v>7652</v>
      </c>
      <c r="D348" s="7">
        <v>13446371.939999999</v>
      </c>
      <c r="E348" s="7">
        <v>0.06</v>
      </c>
      <c r="F348" s="7" t="s">
        <v>7653</v>
      </c>
      <c r="G348" s="7" t="s">
        <v>7654</v>
      </c>
      <c r="H348" s="7" t="s">
        <v>60</v>
      </c>
    </row>
    <row r="349" spans="1:8">
      <c r="A349" s="7" t="s">
        <v>8100</v>
      </c>
      <c r="B349" s="7" t="s">
        <v>1995</v>
      </c>
      <c r="C349" s="7" t="s">
        <v>7652</v>
      </c>
      <c r="D349" s="7">
        <v>12838694.76</v>
      </c>
      <c r="E349" s="7">
        <v>0.06</v>
      </c>
      <c r="F349" s="7" t="s">
        <v>7692</v>
      </c>
      <c r="G349" s="7" t="s">
        <v>7693</v>
      </c>
      <c r="H349" s="7" t="s">
        <v>143</v>
      </c>
    </row>
    <row r="350" spans="1:8">
      <c r="A350" s="7" t="s">
        <v>8545</v>
      </c>
      <c r="B350" s="7" t="s">
        <v>8546</v>
      </c>
      <c r="C350" s="7" t="s">
        <v>7759</v>
      </c>
      <c r="D350" s="7">
        <v>13668090.949999999</v>
      </c>
      <c r="E350" s="7">
        <v>0.06</v>
      </c>
      <c r="F350" s="7" t="s">
        <v>7814</v>
      </c>
      <c r="G350" s="7" t="s">
        <v>7815</v>
      </c>
      <c r="H350" s="7" t="s">
        <v>158</v>
      </c>
    </row>
    <row r="351" spans="1:8">
      <c r="A351" s="7">
        <v>4063</v>
      </c>
      <c r="B351" s="7" t="s">
        <v>7942</v>
      </c>
      <c r="C351" s="7" t="s">
        <v>7759</v>
      </c>
      <c r="D351" s="7">
        <v>13015354.689999999</v>
      </c>
      <c r="E351" s="7">
        <v>0.06</v>
      </c>
      <c r="F351" s="7" t="s">
        <v>7762</v>
      </c>
      <c r="G351" s="7" t="s">
        <v>7763</v>
      </c>
      <c r="H351" s="7" t="s">
        <v>153</v>
      </c>
    </row>
    <row r="352" spans="1:8">
      <c r="A352" s="7" t="s">
        <v>8081</v>
      </c>
      <c r="B352" s="7" t="s">
        <v>8082</v>
      </c>
      <c r="C352" s="7" t="s">
        <v>7759</v>
      </c>
      <c r="D352" s="7">
        <v>12814879.51</v>
      </c>
      <c r="E352" s="7">
        <v>0.06</v>
      </c>
      <c r="F352" s="7" t="s">
        <v>7692</v>
      </c>
      <c r="G352" s="7" t="s">
        <v>7693</v>
      </c>
      <c r="H352" s="7" t="s">
        <v>143</v>
      </c>
    </row>
    <row r="353" spans="1:8">
      <c r="A353" s="7" t="s">
        <v>8125</v>
      </c>
      <c r="B353" s="7" t="s">
        <v>8126</v>
      </c>
      <c r="C353" s="7" t="s">
        <v>7679</v>
      </c>
      <c r="D353" s="7">
        <v>14074202.07</v>
      </c>
      <c r="E353" s="7">
        <v>0.06</v>
      </c>
      <c r="F353" s="7" t="s">
        <v>7704</v>
      </c>
      <c r="G353" s="7" t="s">
        <v>7705</v>
      </c>
      <c r="H353" s="7" t="s">
        <v>87</v>
      </c>
    </row>
    <row r="354" spans="1:8">
      <c r="A354" s="7" t="s">
        <v>8294</v>
      </c>
      <c r="B354" s="7" t="s">
        <v>8295</v>
      </c>
      <c r="C354" s="7" t="s">
        <v>7679</v>
      </c>
      <c r="D354" s="7">
        <v>14016579.300000001</v>
      </c>
      <c r="E354" s="7">
        <v>0.06</v>
      </c>
      <c r="F354" s="7" t="s">
        <v>7653</v>
      </c>
      <c r="G354" s="7" t="s">
        <v>7676</v>
      </c>
      <c r="H354" s="7" t="s">
        <v>60</v>
      </c>
    </row>
    <row r="355" spans="1:8">
      <c r="A355" s="7" t="s">
        <v>8153</v>
      </c>
      <c r="B355" s="7" t="s">
        <v>8154</v>
      </c>
      <c r="C355" s="7" t="s">
        <v>7679</v>
      </c>
      <c r="D355" s="7">
        <v>13874786.1</v>
      </c>
      <c r="E355" s="7">
        <v>0.06</v>
      </c>
      <c r="F355" s="7" t="s">
        <v>7653</v>
      </c>
      <c r="G355" s="7" t="s">
        <v>7654</v>
      </c>
      <c r="H355" s="7" t="s">
        <v>60</v>
      </c>
    </row>
    <row r="356" spans="1:8">
      <c r="A356" s="7" t="s">
        <v>7912</v>
      </c>
      <c r="B356" s="7" t="s">
        <v>7913</v>
      </c>
      <c r="C356" s="7" t="s">
        <v>7679</v>
      </c>
      <c r="D356" s="7">
        <v>13540967.35</v>
      </c>
      <c r="E356" s="7">
        <v>0.06</v>
      </c>
      <c r="F356" s="7" t="s">
        <v>7653</v>
      </c>
      <c r="G356" s="7" t="s">
        <v>7676</v>
      </c>
      <c r="H356" s="7" t="s">
        <v>60</v>
      </c>
    </row>
    <row r="357" spans="1:8">
      <c r="A357" s="7" t="s">
        <v>8063</v>
      </c>
      <c r="B357" s="7" t="s">
        <v>2530</v>
      </c>
      <c r="C357" s="7" t="s">
        <v>7679</v>
      </c>
      <c r="D357" s="7">
        <v>13319678.84</v>
      </c>
      <c r="E357" s="7">
        <v>0.06</v>
      </c>
      <c r="F357" s="7" t="s">
        <v>7653</v>
      </c>
      <c r="G357" s="7" t="s">
        <v>7676</v>
      </c>
      <c r="H357" s="7" t="s">
        <v>60</v>
      </c>
    </row>
    <row r="358" spans="1:8">
      <c r="A358" s="7" t="s">
        <v>8320</v>
      </c>
      <c r="B358" s="7" t="s">
        <v>3609</v>
      </c>
      <c r="C358" s="7" t="s">
        <v>7667</v>
      </c>
      <c r="D358" s="7">
        <v>11417541.300000001</v>
      </c>
      <c r="E358" s="7">
        <v>0.05</v>
      </c>
      <c r="F358" s="7" t="s">
        <v>7653</v>
      </c>
      <c r="G358" s="7" t="s">
        <v>7654</v>
      </c>
      <c r="H358" s="7" t="s">
        <v>60</v>
      </c>
    </row>
    <row r="359" spans="1:8">
      <c r="A359" s="7" t="s">
        <v>8469</v>
      </c>
      <c r="B359" s="7" t="s">
        <v>8470</v>
      </c>
      <c r="C359" s="7" t="s">
        <v>7667</v>
      </c>
      <c r="D359" s="7">
        <v>10607341.85</v>
      </c>
      <c r="E359" s="7">
        <v>0.05</v>
      </c>
      <c r="F359" s="7" t="s">
        <v>7653</v>
      </c>
      <c r="G359" s="7" t="s">
        <v>7654</v>
      </c>
      <c r="H359" s="7" t="s">
        <v>60</v>
      </c>
    </row>
    <row r="360" spans="1:8">
      <c r="A360" s="7">
        <v>9961</v>
      </c>
      <c r="B360" s="7" t="s">
        <v>8569</v>
      </c>
      <c r="C360" s="7" t="s">
        <v>7658</v>
      </c>
      <c r="D360" s="7">
        <v>12331364.529999999</v>
      </c>
      <c r="E360" s="7">
        <v>0.05</v>
      </c>
      <c r="F360" s="7" t="s">
        <v>7712</v>
      </c>
      <c r="G360" s="7" t="s">
        <v>7713</v>
      </c>
      <c r="H360" s="7" t="s">
        <v>172</v>
      </c>
    </row>
    <row r="361" spans="1:8">
      <c r="A361" s="7" t="s">
        <v>8195</v>
      </c>
      <c r="B361" s="7" t="s">
        <v>8196</v>
      </c>
      <c r="C361" s="7" t="s">
        <v>7658</v>
      </c>
      <c r="D361" s="7">
        <v>12309116.960000001</v>
      </c>
      <c r="E361" s="7">
        <v>0.05</v>
      </c>
      <c r="F361" s="7" t="s">
        <v>7653</v>
      </c>
      <c r="G361" s="7" t="s">
        <v>7676</v>
      </c>
      <c r="H361" s="7" t="s">
        <v>60</v>
      </c>
    </row>
    <row r="362" spans="1:8">
      <c r="A362" s="7" t="s">
        <v>8145</v>
      </c>
      <c r="B362" s="7" t="s">
        <v>8146</v>
      </c>
      <c r="C362" s="7" t="s">
        <v>7658</v>
      </c>
      <c r="D362" s="7">
        <v>12171196.439999999</v>
      </c>
      <c r="E362" s="7">
        <v>0.05</v>
      </c>
      <c r="F362" s="7" t="s">
        <v>7653</v>
      </c>
      <c r="G362" s="7" t="s">
        <v>7676</v>
      </c>
      <c r="H362" s="7" t="s">
        <v>60</v>
      </c>
    </row>
    <row r="363" spans="1:8">
      <c r="A363" s="7" t="s">
        <v>10082</v>
      </c>
      <c r="B363" s="7" t="s">
        <v>10083</v>
      </c>
      <c r="C363" s="7" t="s">
        <v>7658</v>
      </c>
      <c r="D363" s="7">
        <v>12106991.16</v>
      </c>
      <c r="E363" s="7">
        <v>0.05</v>
      </c>
      <c r="F363" s="7" t="s">
        <v>7653</v>
      </c>
      <c r="G363" s="7" t="s">
        <v>7676</v>
      </c>
      <c r="H363" s="7" t="s">
        <v>60</v>
      </c>
    </row>
    <row r="364" spans="1:8">
      <c r="A364" s="7">
        <v>7267</v>
      </c>
      <c r="B364" s="7" t="s">
        <v>8011</v>
      </c>
      <c r="C364" s="7" t="s">
        <v>7658</v>
      </c>
      <c r="D364" s="7">
        <v>11682275.720000001</v>
      </c>
      <c r="E364" s="7">
        <v>0.05</v>
      </c>
      <c r="F364" s="7" t="s">
        <v>7762</v>
      </c>
      <c r="G364" s="7" t="s">
        <v>7763</v>
      </c>
      <c r="H364" s="7" t="s">
        <v>153</v>
      </c>
    </row>
    <row r="365" spans="1:8">
      <c r="A365" s="7" t="s">
        <v>8108</v>
      </c>
      <c r="B365" s="7" t="s">
        <v>550</v>
      </c>
      <c r="C365" s="7" t="s">
        <v>7658</v>
      </c>
      <c r="D365" s="7">
        <v>11343577.039999999</v>
      </c>
      <c r="E365" s="7">
        <v>0.05</v>
      </c>
      <c r="F365" s="7" t="s">
        <v>7653</v>
      </c>
      <c r="G365" s="7" t="s">
        <v>7676</v>
      </c>
      <c r="H365" s="7" t="s">
        <v>60</v>
      </c>
    </row>
    <row r="366" spans="1:8">
      <c r="A366" s="7" t="s">
        <v>8506</v>
      </c>
      <c r="B366" s="7" t="s">
        <v>574</v>
      </c>
      <c r="C366" s="7" t="s">
        <v>7658</v>
      </c>
      <c r="D366" s="7">
        <v>11078403.16</v>
      </c>
      <c r="E366" s="7">
        <v>0.05</v>
      </c>
      <c r="F366" s="7" t="s">
        <v>7653</v>
      </c>
      <c r="G366" s="7" t="s">
        <v>7654</v>
      </c>
      <c r="H366" s="7" t="s">
        <v>60</v>
      </c>
    </row>
    <row r="367" spans="1:8">
      <c r="A367" s="7" t="s">
        <v>7996</v>
      </c>
      <c r="B367" s="7" t="s">
        <v>7997</v>
      </c>
      <c r="C367" s="7" t="s">
        <v>7658</v>
      </c>
      <c r="D367" s="7">
        <v>10767221.470000001</v>
      </c>
      <c r="E367" s="7">
        <v>0.05</v>
      </c>
      <c r="F367" s="7" t="s">
        <v>7692</v>
      </c>
      <c r="G367" s="7" t="s">
        <v>7693</v>
      </c>
      <c r="H367" s="7" t="s">
        <v>143</v>
      </c>
    </row>
    <row r="368" spans="1:8">
      <c r="A368" s="7" t="s">
        <v>8676</v>
      </c>
      <c r="B368" s="7" t="s">
        <v>8677</v>
      </c>
      <c r="C368" s="7" t="s">
        <v>7658</v>
      </c>
      <c r="D368" s="7">
        <v>10511966.880000001</v>
      </c>
      <c r="E368" s="7">
        <v>0.05</v>
      </c>
      <c r="F368" s="7" t="s">
        <v>7653</v>
      </c>
      <c r="G368" s="7" t="s">
        <v>7676</v>
      </c>
      <c r="H368" s="7" t="s">
        <v>60</v>
      </c>
    </row>
    <row r="369" spans="1:8">
      <c r="A369" s="7" t="s">
        <v>8366</v>
      </c>
      <c r="B369" s="7" t="s">
        <v>2587</v>
      </c>
      <c r="C369" s="7" t="s">
        <v>7682</v>
      </c>
      <c r="D369" s="7">
        <v>12133062.76</v>
      </c>
      <c r="E369" s="7">
        <v>0.05</v>
      </c>
      <c r="F369" s="7" t="s">
        <v>7653</v>
      </c>
      <c r="G369" s="7" t="s">
        <v>7676</v>
      </c>
      <c r="H369" s="7" t="s">
        <v>60</v>
      </c>
    </row>
    <row r="370" spans="1:8">
      <c r="A370" s="7" t="s">
        <v>8369</v>
      </c>
      <c r="B370" s="7" t="s">
        <v>8370</v>
      </c>
      <c r="C370" s="7" t="s">
        <v>7682</v>
      </c>
      <c r="D370" s="7">
        <v>11404229.76</v>
      </c>
      <c r="E370" s="7">
        <v>0.05</v>
      </c>
      <c r="F370" s="7" t="s">
        <v>7653</v>
      </c>
      <c r="G370" s="7" t="s">
        <v>7654</v>
      </c>
      <c r="H370" s="7" t="s">
        <v>60</v>
      </c>
    </row>
    <row r="371" spans="1:8">
      <c r="A371" s="7" t="s">
        <v>8429</v>
      </c>
      <c r="B371" s="7" t="s">
        <v>8430</v>
      </c>
      <c r="C371" s="7" t="s">
        <v>7682</v>
      </c>
      <c r="D371" s="7">
        <v>10807790.720000001</v>
      </c>
      <c r="E371" s="7">
        <v>0.05</v>
      </c>
      <c r="F371" s="7" t="s">
        <v>7653</v>
      </c>
      <c r="G371" s="7" t="s">
        <v>7676</v>
      </c>
      <c r="H371" s="7" t="s">
        <v>60</v>
      </c>
    </row>
    <row r="372" spans="1:8">
      <c r="A372" s="7" t="s">
        <v>8197</v>
      </c>
      <c r="B372" s="7" t="s">
        <v>8197</v>
      </c>
      <c r="C372" s="7" t="s">
        <v>7682</v>
      </c>
      <c r="D372" s="7">
        <v>10728720.25</v>
      </c>
      <c r="E372" s="7">
        <v>0.05</v>
      </c>
      <c r="F372" s="7" t="s">
        <v>8035</v>
      </c>
      <c r="G372" s="7" t="s">
        <v>8036</v>
      </c>
      <c r="H372" s="7" t="s">
        <v>143</v>
      </c>
    </row>
    <row r="373" spans="1:8">
      <c r="A373" s="7" t="s">
        <v>8211</v>
      </c>
      <c r="B373" s="7" t="s">
        <v>595</v>
      </c>
      <c r="C373" s="7" t="s">
        <v>7662</v>
      </c>
      <c r="D373" s="7">
        <v>12290394.720000001</v>
      </c>
      <c r="E373" s="7">
        <v>0.05</v>
      </c>
      <c r="F373" s="7" t="s">
        <v>7653</v>
      </c>
      <c r="G373" s="7" t="s">
        <v>7676</v>
      </c>
      <c r="H373" s="7" t="s">
        <v>60</v>
      </c>
    </row>
    <row r="374" spans="1:8">
      <c r="A374" s="7" t="s">
        <v>8596</v>
      </c>
      <c r="B374" s="7" t="s">
        <v>1756</v>
      </c>
      <c r="C374" s="7" t="s">
        <v>7662</v>
      </c>
      <c r="D374" s="7">
        <v>12119467.27</v>
      </c>
      <c r="E374" s="7">
        <v>0.05</v>
      </c>
      <c r="F374" s="7" t="s">
        <v>7814</v>
      </c>
      <c r="G374" s="7" t="s">
        <v>7815</v>
      </c>
      <c r="H374" s="7" t="s">
        <v>158</v>
      </c>
    </row>
    <row r="375" spans="1:8">
      <c r="A375" s="7">
        <v>1398</v>
      </c>
      <c r="B375" s="7" t="s">
        <v>8319</v>
      </c>
      <c r="C375" s="7" t="s">
        <v>7662</v>
      </c>
      <c r="D375" s="7">
        <v>12108152.710000001</v>
      </c>
      <c r="E375" s="7">
        <v>0.05</v>
      </c>
      <c r="F375" s="7" t="s">
        <v>7712</v>
      </c>
      <c r="G375" s="7" t="s">
        <v>7713</v>
      </c>
      <c r="H375" s="7" t="s">
        <v>172</v>
      </c>
    </row>
    <row r="376" spans="1:8">
      <c r="A376" s="7" t="s">
        <v>8083</v>
      </c>
      <c r="B376" s="7" t="s">
        <v>8084</v>
      </c>
      <c r="C376" s="7" t="s">
        <v>7662</v>
      </c>
      <c r="D376" s="7">
        <v>11976642.02</v>
      </c>
      <c r="E376" s="7">
        <v>0.05</v>
      </c>
      <c r="F376" s="7" t="s">
        <v>7653</v>
      </c>
      <c r="G376" s="7" t="s">
        <v>7676</v>
      </c>
      <c r="H376" s="7" t="s">
        <v>60</v>
      </c>
    </row>
    <row r="377" spans="1:8">
      <c r="A377" s="7" t="s">
        <v>8580</v>
      </c>
      <c r="B377" s="7" t="s">
        <v>8581</v>
      </c>
      <c r="C377" s="7" t="s">
        <v>7662</v>
      </c>
      <c r="D377" s="7">
        <v>11960018.710000001</v>
      </c>
      <c r="E377" s="7">
        <v>0.05</v>
      </c>
      <c r="F377" s="7" t="s">
        <v>7739</v>
      </c>
      <c r="G377" s="7" t="s">
        <v>7740</v>
      </c>
      <c r="H377" s="7" t="s">
        <v>143</v>
      </c>
    </row>
    <row r="378" spans="1:8">
      <c r="A378" s="7" t="s">
        <v>8414</v>
      </c>
      <c r="B378" s="7" t="s">
        <v>8415</v>
      </c>
      <c r="C378" s="7" t="s">
        <v>7662</v>
      </c>
      <c r="D378" s="7">
        <v>11763544.74</v>
      </c>
      <c r="E378" s="7">
        <v>0.05</v>
      </c>
      <c r="F378" s="7" t="s">
        <v>7653</v>
      </c>
      <c r="G378" s="7" t="s">
        <v>7676</v>
      </c>
      <c r="H378" s="7" t="s">
        <v>60</v>
      </c>
    </row>
    <row r="379" spans="1:8">
      <c r="A379" s="7" t="s">
        <v>9864</v>
      </c>
      <c r="B379" s="7" t="s">
        <v>8299</v>
      </c>
      <c r="C379" s="7" t="s">
        <v>7662</v>
      </c>
      <c r="D379" s="7">
        <v>11695493.5</v>
      </c>
      <c r="E379" s="7">
        <v>0.05</v>
      </c>
      <c r="F379" s="7" t="s">
        <v>8491</v>
      </c>
      <c r="G379" s="7" t="s">
        <v>8492</v>
      </c>
      <c r="H379" s="7" t="s">
        <v>143</v>
      </c>
    </row>
    <row r="380" spans="1:8">
      <c r="A380" s="7" t="s">
        <v>8559</v>
      </c>
      <c r="B380" s="7" t="s">
        <v>5135</v>
      </c>
      <c r="C380" s="7" t="s">
        <v>7662</v>
      </c>
      <c r="D380" s="7">
        <v>11642216.779999999</v>
      </c>
      <c r="E380" s="7">
        <v>0.05</v>
      </c>
      <c r="F380" s="7" t="s">
        <v>7743</v>
      </c>
      <c r="G380" s="7" t="s">
        <v>7664</v>
      </c>
      <c r="H380" s="7" t="s">
        <v>7744</v>
      </c>
    </row>
    <row r="381" spans="1:8">
      <c r="A381" s="7" t="s">
        <v>8672</v>
      </c>
      <c r="B381" s="7" t="s">
        <v>8673</v>
      </c>
      <c r="C381" s="7" t="s">
        <v>7662</v>
      </c>
      <c r="D381" s="7">
        <v>11535184.82</v>
      </c>
      <c r="E381" s="7">
        <v>0.05</v>
      </c>
      <c r="F381" s="7" t="s">
        <v>7743</v>
      </c>
      <c r="G381" s="7" t="s">
        <v>7664</v>
      </c>
      <c r="H381" s="7" t="s">
        <v>7744</v>
      </c>
    </row>
    <row r="382" spans="1:8">
      <c r="A382" s="7" t="s">
        <v>8788</v>
      </c>
      <c r="B382" s="7" t="s">
        <v>8789</v>
      </c>
      <c r="C382" s="7" t="s">
        <v>7662</v>
      </c>
      <c r="D382" s="7">
        <v>11128068.17</v>
      </c>
      <c r="E382" s="7">
        <v>0.05</v>
      </c>
      <c r="F382" s="7" t="s">
        <v>7919</v>
      </c>
      <c r="G382" s="7" t="s">
        <v>7920</v>
      </c>
      <c r="H382" s="7" t="s">
        <v>143</v>
      </c>
    </row>
    <row r="383" spans="1:8">
      <c r="A383" s="7" t="s">
        <v>8714</v>
      </c>
      <c r="B383" s="7" t="s">
        <v>8715</v>
      </c>
      <c r="C383" s="7" t="s">
        <v>7662</v>
      </c>
      <c r="D383" s="7">
        <v>10832563.84</v>
      </c>
      <c r="E383" s="7">
        <v>0.05</v>
      </c>
      <c r="F383" s="7" t="s">
        <v>7721</v>
      </c>
      <c r="G383" s="7" t="s">
        <v>7722</v>
      </c>
      <c r="H383" s="7" t="s">
        <v>143</v>
      </c>
    </row>
    <row r="384" spans="1:8">
      <c r="A384" s="7" t="s">
        <v>8403</v>
      </c>
      <c r="B384" s="7" t="s">
        <v>377</v>
      </c>
      <c r="C384" s="7" t="s">
        <v>7662</v>
      </c>
      <c r="D384" s="7">
        <v>10722106.52</v>
      </c>
      <c r="E384" s="7">
        <v>0.05</v>
      </c>
      <c r="F384" s="7" t="s">
        <v>7743</v>
      </c>
      <c r="G384" s="7" t="s">
        <v>7664</v>
      </c>
      <c r="H384" s="7" t="s">
        <v>7744</v>
      </c>
    </row>
    <row r="385" spans="1:8">
      <c r="A385" s="7" t="s">
        <v>8538</v>
      </c>
      <c r="B385" s="7" t="s">
        <v>8539</v>
      </c>
      <c r="C385" s="7" t="s">
        <v>7662</v>
      </c>
      <c r="D385" s="7">
        <v>10621622.689999999</v>
      </c>
      <c r="E385" s="7">
        <v>0.05</v>
      </c>
      <c r="F385" s="7" t="s">
        <v>7653</v>
      </c>
      <c r="G385" s="7" t="s">
        <v>7654</v>
      </c>
      <c r="H385" s="7" t="s">
        <v>60</v>
      </c>
    </row>
    <row r="386" spans="1:8">
      <c r="A386" s="7" t="s">
        <v>8235</v>
      </c>
      <c r="B386" s="7" t="s">
        <v>824</v>
      </c>
      <c r="C386" s="7" t="s">
        <v>7662</v>
      </c>
      <c r="D386" s="7">
        <v>10621882.310000001</v>
      </c>
      <c r="E386" s="7">
        <v>0.05</v>
      </c>
      <c r="F386" s="7" t="s">
        <v>7653</v>
      </c>
      <c r="G386" s="7" t="s">
        <v>7676</v>
      </c>
      <c r="H386" s="7" t="s">
        <v>60</v>
      </c>
    </row>
    <row r="387" spans="1:8">
      <c r="A387" s="7" t="s">
        <v>8434</v>
      </c>
      <c r="B387" s="7" t="s">
        <v>10085</v>
      </c>
      <c r="C387" s="7" t="s">
        <v>7662</v>
      </c>
      <c r="D387" s="7">
        <v>10390946.43</v>
      </c>
      <c r="E387" s="7">
        <v>0.05</v>
      </c>
      <c r="F387" s="7" t="s">
        <v>7653</v>
      </c>
      <c r="G387" s="7" t="s">
        <v>7676</v>
      </c>
      <c r="H387" s="7" t="s">
        <v>60</v>
      </c>
    </row>
    <row r="388" spans="1:8">
      <c r="A388" s="7" t="s">
        <v>10086</v>
      </c>
      <c r="B388" s="7" t="s">
        <v>8427</v>
      </c>
      <c r="C388" s="7" t="s">
        <v>7662</v>
      </c>
      <c r="D388" s="7">
        <v>10383821.91</v>
      </c>
      <c r="E388" s="7">
        <v>0.05</v>
      </c>
      <c r="F388" s="7" t="s">
        <v>7653</v>
      </c>
      <c r="G388" s="7" t="s">
        <v>7676</v>
      </c>
      <c r="H388" s="7" t="s">
        <v>60</v>
      </c>
    </row>
    <row r="389" spans="1:8">
      <c r="A389" s="7" t="s">
        <v>8347</v>
      </c>
      <c r="B389" s="7" t="s">
        <v>8348</v>
      </c>
      <c r="C389" s="7" t="s">
        <v>7662</v>
      </c>
      <c r="D389" s="7">
        <v>10382118.310000001</v>
      </c>
      <c r="E389" s="7">
        <v>0.05</v>
      </c>
      <c r="F389" s="7" t="s">
        <v>8115</v>
      </c>
      <c r="G389" s="7" t="s">
        <v>8116</v>
      </c>
      <c r="H389" s="7" t="s">
        <v>215</v>
      </c>
    </row>
    <row r="390" spans="1:8">
      <c r="A390" s="7" t="s">
        <v>8271</v>
      </c>
      <c r="B390" s="7" t="s">
        <v>8272</v>
      </c>
      <c r="C390" s="7" t="s">
        <v>7696</v>
      </c>
      <c r="D390" s="7">
        <v>12005822.4</v>
      </c>
      <c r="E390" s="7">
        <v>0.05</v>
      </c>
      <c r="F390" s="7" t="s">
        <v>7653</v>
      </c>
      <c r="G390" s="7" t="s">
        <v>7676</v>
      </c>
      <c r="H390" s="7" t="s">
        <v>60</v>
      </c>
    </row>
    <row r="391" spans="1:8">
      <c r="A391" s="7" t="s">
        <v>8052</v>
      </c>
      <c r="B391" s="7" t="s">
        <v>2476</v>
      </c>
      <c r="C391" s="7" t="s">
        <v>7696</v>
      </c>
      <c r="D391" s="7">
        <v>11986953.57</v>
      </c>
      <c r="E391" s="7">
        <v>0.05</v>
      </c>
      <c r="F391" s="7" t="s">
        <v>7653</v>
      </c>
      <c r="G391" s="7" t="s">
        <v>7654</v>
      </c>
      <c r="H391" s="7" t="s">
        <v>60</v>
      </c>
    </row>
    <row r="392" spans="1:8">
      <c r="A392" s="7" t="s">
        <v>7985</v>
      </c>
      <c r="B392" s="7" t="s">
        <v>674</v>
      </c>
      <c r="C392" s="7" t="s">
        <v>7696</v>
      </c>
      <c r="D392" s="7">
        <v>11508872.439999999</v>
      </c>
      <c r="E392" s="7">
        <v>0.05</v>
      </c>
      <c r="F392" s="7" t="s">
        <v>7653</v>
      </c>
      <c r="G392" s="7" t="s">
        <v>7676</v>
      </c>
      <c r="H392" s="7" t="s">
        <v>60</v>
      </c>
    </row>
    <row r="393" spans="1:8">
      <c r="A393" s="7" t="s">
        <v>8118</v>
      </c>
      <c r="B393" s="7" t="s">
        <v>8119</v>
      </c>
      <c r="C393" s="7" t="s">
        <v>7696</v>
      </c>
      <c r="D393" s="7">
        <v>11392805.84</v>
      </c>
      <c r="E393" s="7">
        <v>0.05</v>
      </c>
      <c r="F393" s="7" t="s">
        <v>7653</v>
      </c>
      <c r="G393" s="7" t="s">
        <v>7654</v>
      </c>
      <c r="H393" s="7" t="s">
        <v>60</v>
      </c>
    </row>
    <row r="394" spans="1:8">
      <c r="A394" s="7" t="s">
        <v>8246</v>
      </c>
      <c r="B394" s="7" t="s">
        <v>1299</v>
      </c>
      <c r="C394" s="7" t="s">
        <v>7696</v>
      </c>
      <c r="D394" s="7">
        <v>10706786.550000001</v>
      </c>
      <c r="E394" s="7">
        <v>0.05</v>
      </c>
      <c r="F394" s="7" t="s">
        <v>7653</v>
      </c>
      <c r="G394" s="7" t="s">
        <v>7676</v>
      </c>
      <c r="H394" s="7" t="s">
        <v>60</v>
      </c>
    </row>
    <row r="395" spans="1:8">
      <c r="A395" s="7">
        <v>2914</v>
      </c>
      <c r="B395" s="7" t="s">
        <v>996</v>
      </c>
      <c r="C395" s="7" t="s">
        <v>7696</v>
      </c>
      <c r="D395" s="7">
        <v>10683894.380000001</v>
      </c>
      <c r="E395" s="7">
        <v>0.05</v>
      </c>
      <c r="F395" s="7" t="s">
        <v>7762</v>
      </c>
      <c r="G395" s="7" t="s">
        <v>7763</v>
      </c>
      <c r="H395" s="7" t="s">
        <v>153</v>
      </c>
    </row>
    <row r="396" spans="1:8">
      <c r="A396" s="7" t="s">
        <v>8501</v>
      </c>
      <c r="B396" s="7" t="s">
        <v>598</v>
      </c>
      <c r="C396" s="7" t="s">
        <v>7696</v>
      </c>
      <c r="D396" s="7">
        <v>10556452.35</v>
      </c>
      <c r="E396" s="7">
        <v>0.05</v>
      </c>
      <c r="F396" s="7" t="s">
        <v>7743</v>
      </c>
      <c r="G396" s="7" t="s">
        <v>7664</v>
      </c>
      <c r="H396" s="7" t="s">
        <v>7744</v>
      </c>
    </row>
    <row r="397" spans="1:8">
      <c r="A397" s="7" t="s">
        <v>8163</v>
      </c>
      <c r="B397" s="7" t="s">
        <v>8164</v>
      </c>
      <c r="C397" s="7" t="s">
        <v>7838</v>
      </c>
      <c r="D397" s="7">
        <v>10872455.039999999</v>
      </c>
      <c r="E397" s="7">
        <v>0.05</v>
      </c>
      <c r="F397" s="7" t="s">
        <v>7653</v>
      </c>
      <c r="G397" s="7" t="s">
        <v>7676</v>
      </c>
      <c r="H397" s="7" t="s">
        <v>60</v>
      </c>
    </row>
    <row r="398" spans="1:8">
      <c r="A398" s="7" t="s">
        <v>8141</v>
      </c>
      <c r="B398" s="7" t="s">
        <v>8142</v>
      </c>
      <c r="C398" s="7" t="s">
        <v>7838</v>
      </c>
      <c r="D398" s="7">
        <v>10592347.5</v>
      </c>
      <c r="E398" s="7">
        <v>0.05</v>
      </c>
      <c r="F398" s="7" t="s">
        <v>7653</v>
      </c>
      <c r="G398" s="7" t="s">
        <v>7676</v>
      </c>
      <c r="H398" s="7" t="s">
        <v>60</v>
      </c>
    </row>
    <row r="399" spans="1:8">
      <c r="A399" s="7" t="s">
        <v>8451</v>
      </c>
      <c r="B399" s="7" t="s">
        <v>8452</v>
      </c>
      <c r="C399" s="7" t="s">
        <v>7838</v>
      </c>
      <c r="D399" s="7">
        <v>10491103.65</v>
      </c>
      <c r="E399" s="7">
        <v>0.05</v>
      </c>
      <c r="F399" s="7" t="s">
        <v>7793</v>
      </c>
      <c r="G399" s="7" t="s">
        <v>7794</v>
      </c>
      <c r="H399" s="7" t="s">
        <v>138</v>
      </c>
    </row>
    <row r="400" spans="1:8">
      <c r="A400" s="7" t="s">
        <v>8161</v>
      </c>
      <c r="B400" s="7" t="s">
        <v>8162</v>
      </c>
      <c r="C400" s="7" t="s">
        <v>7800</v>
      </c>
      <c r="D400" s="7">
        <v>12269709.359999999</v>
      </c>
      <c r="E400" s="7">
        <v>0.05</v>
      </c>
      <c r="F400" s="7" t="s">
        <v>7653</v>
      </c>
      <c r="G400" s="7" t="s">
        <v>7676</v>
      </c>
      <c r="H400" s="7" t="s">
        <v>60</v>
      </c>
    </row>
    <row r="401" spans="1:8">
      <c r="A401" s="7" t="s">
        <v>8238</v>
      </c>
      <c r="B401" s="7" t="s">
        <v>8239</v>
      </c>
      <c r="C401" s="7" t="s">
        <v>7800</v>
      </c>
      <c r="D401" s="7">
        <v>11953435.939999999</v>
      </c>
      <c r="E401" s="7">
        <v>0.05</v>
      </c>
      <c r="F401" s="7" t="s">
        <v>7653</v>
      </c>
      <c r="G401" s="7" t="s">
        <v>7676</v>
      </c>
      <c r="H401" s="7" t="s">
        <v>60</v>
      </c>
    </row>
    <row r="402" spans="1:8">
      <c r="A402" s="7" t="s">
        <v>8148</v>
      </c>
      <c r="B402" s="7" t="s">
        <v>930</v>
      </c>
      <c r="C402" s="7" t="s">
        <v>7800</v>
      </c>
      <c r="D402" s="7">
        <v>11327203.119999999</v>
      </c>
      <c r="E402" s="7">
        <v>0.05</v>
      </c>
      <c r="F402" s="7" t="s">
        <v>7653</v>
      </c>
      <c r="G402" s="7" t="s">
        <v>7654</v>
      </c>
      <c r="H402" s="7" t="s">
        <v>60</v>
      </c>
    </row>
    <row r="403" spans="1:8">
      <c r="A403" s="7" t="s">
        <v>8297</v>
      </c>
      <c r="B403" s="7" t="s">
        <v>1738</v>
      </c>
      <c r="C403" s="7" t="s">
        <v>7800</v>
      </c>
      <c r="D403" s="7">
        <v>10870920.880000001</v>
      </c>
      <c r="E403" s="7">
        <v>0.05</v>
      </c>
      <c r="F403" s="7" t="s">
        <v>7653</v>
      </c>
      <c r="G403" s="7" t="s">
        <v>7654</v>
      </c>
      <c r="H403" s="7" t="s">
        <v>60</v>
      </c>
    </row>
    <row r="404" spans="1:8">
      <c r="A404" s="7" t="s">
        <v>8268</v>
      </c>
      <c r="B404" s="7" t="s">
        <v>1807</v>
      </c>
      <c r="C404" s="7" t="s">
        <v>7781</v>
      </c>
      <c r="D404" s="7">
        <v>12401624.560000001</v>
      </c>
      <c r="E404" s="7">
        <v>0.05</v>
      </c>
      <c r="F404" s="7" t="s">
        <v>7653</v>
      </c>
      <c r="G404" s="7" t="s">
        <v>7676</v>
      </c>
      <c r="H404" s="7" t="s">
        <v>60</v>
      </c>
    </row>
    <row r="405" spans="1:8">
      <c r="A405" s="7" t="s">
        <v>8464</v>
      </c>
      <c r="B405" s="7" t="s">
        <v>8465</v>
      </c>
      <c r="C405" s="7" t="s">
        <v>7781</v>
      </c>
      <c r="D405" s="7">
        <v>12335902.4</v>
      </c>
      <c r="E405" s="7">
        <v>0.05</v>
      </c>
      <c r="F405" s="7" t="s">
        <v>8184</v>
      </c>
      <c r="G405" s="7" t="s">
        <v>8185</v>
      </c>
      <c r="H405" s="7" t="s">
        <v>194</v>
      </c>
    </row>
    <row r="406" spans="1:8">
      <c r="A406" s="7" t="s">
        <v>8225</v>
      </c>
      <c r="B406" s="7" t="s">
        <v>9859</v>
      </c>
      <c r="C406" s="7" t="s">
        <v>7781</v>
      </c>
      <c r="D406" s="7">
        <v>12251894.289999999</v>
      </c>
      <c r="E406" s="7">
        <v>0.05</v>
      </c>
      <c r="F406" s="7" t="s">
        <v>7653</v>
      </c>
      <c r="G406" s="7" t="s">
        <v>7676</v>
      </c>
      <c r="H406" s="7" t="s">
        <v>60</v>
      </c>
    </row>
    <row r="407" spans="1:8">
      <c r="A407" s="7" t="s">
        <v>8127</v>
      </c>
      <c r="B407" s="7" t="s">
        <v>8128</v>
      </c>
      <c r="C407" s="7" t="s">
        <v>7781</v>
      </c>
      <c r="D407" s="7">
        <v>12091976.800000001</v>
      </c>
      <c r="E407" s="7">
        <v>0.05</v>
      </c>
      <c r="F407" s="7" t="s">
        <v>7692</v>
      </c>
      <c r="G407" s="7" t="s">
        <v>7693</v>
      </c>
      <c r="H407" s="7" t="s">
        <v>143</v>
      </c>
    </row>
    <row r="408" spans="1:8">
      <c r="A408" s="7">
        <v>6503</v>
      </c>
      <c r="B408" s="7" t="s">
        <v>1302</v>
      </c>
      <c r="C408" s="7" t="s">
        <v>7781</v>
      </c>
      <c r="D408" s="7">
        <v>12087371.439999999</v>
      </c>
      <c r="E408" s="7">
        <v>0.05</v>
      </c>
      <c r="F408" s="7" t="s">
        <v>7762</v>
      </c>
      <c r="G408" s="7" t="s">
        <v>7763</v>
      </c>
      <c r="H408" s="7" t="s">
        <v>153</v>
      </c>
    </row>
    <row r="409" spans="1:8">
      <c r="A409" s="7" t="s">
        <v>8158</v>
      </c>
      <c r="B409" s="7" t="s">
        <v>2150</v>
      </c>
      <c r="C409" s="7" t="s">
        <v>7781</v>
      </c>
      <c r="D409" s="7">
        <v>11817779.16</v>
      </c>
      <c r="E409" s="7">
        <v>0.05</v>
      </c>
      <c r="F409" s="7" t="s">
        <v>7653</v>
      </c>
      <c r="G409" s="7" t="s">
        <v>7654</v>
      </c>
      <c r="H409" s="7" t="s">
        <v>60</v>
      </c>
    </row>
    <row r="410" spans="1:8">
      <c r="A410" s="7" t="s">
        <v>8182</v>
      </c>
      <c r="B410" s="7" t="s">
        <v>8183</v>
      </c>
      <c r="C410" s="7" t="s">
        <v>7781</v>
      </c>
      <c r="D410" s="7">
        <v>11610500.310000001</v>
      </c>
      <c r="E410" s="7">
        <v>0.05</v>
      </c>
      <c r="F410" s="7" t="s">
        <v>8184</v>
      </c>
      <c r="G410" s="7" t="s">
        <v>8185</v>
      </c>
      <c r="H410" s="7" t="s">
        <v>194</v>
      </c>
    </row>
    <row r="411" spans="1:8">
      <c r="A411" s="7" t="s">
        <v>8344</v>
      </c>
      <c r="B411" s="7" t="s">
        <v>2572</v>
      </c>
      <c r="C411" s="7" t="s">
        <v>7781</v>
      </c>
      <c r="D411" s="7">
        <v>11309670.58</v>
      </c>
      <c r="E411" s="7">
        <v>0.05</v>
      </c>
      <c r="F411" s="7" t="s">
        <v>7739</v>
      </c>
      <c r="G411" s="7" t="s">
        <v>7740</v>
      </c>
      <c r="H411" s="7" t="s">
        <v>143</v>
      </c>
    </row>
    <row r="412" spans="1:8">
      <c r="A412" s="7" t="s">
        <v>8329</v>
      </c>
      <c r="B412" s="7" t="s">
        <v>8329</v>
      </c>
      <c r="C412" s="7" t="s">
        <v>7781</v>
      </c>
      <c r="D412" s="7">
        <v>11292551.359999999</v>
      </c>
      <c r="E412" s="7">
        <v>0.05</v>
      </c>
      <c r="F412" s="7" t="s">
        <v>7707</v>
      </c>
      <c r="G412" s="7" t="s">
        <v>7708</v>
      </c>
      <c r="H412" s="7" t="s">
        <v>176</v>
      </c>
    </row>
    <row r="413" spans="1:8">
      <c r="A413" s="7" t="s">
        <v>8169</v>
      </c>
      <c r="B413" s="7" t="s">
        <v>8170</v>
      </c>
      <c r="C413" s="7" t="s">
        <v>7781</v>
      </c>
      <c r="D413" s="7">
        <v>11251286.880000001</v>
      </c>
      <c r="E413" s="7">
        <v>0.05</v>
      </c>
      <c r="F413" s="7" t="s">
        <v>7653</v>
      </c>
      <c r="G413" s="7" t="s">
        <v>7654</v>
      </c>
      <c r="H413" s="7" t="s">
        <v>60</v>
      </c>
    </row>
    <row r="414" spans="1:8">
      <c r="A414" s="7" t="s">
        <v>9867</v>
      </c>
      <c r="B414" s="7" t="s">
        <v>9868</v>
      </c>
      <c r="C414" s="7" t="s">
        <v>7781</v>
      </c>
      <c r="D414" s="7">
        <v>11108691.789999999</v>
      </c>
      <c r="E414" s="7">
        <v>0.05</v>
      </c>
      <c r="F414" s="7" t="s">
        <v>7653</v>
      </c>
      <c r="G414" s="7" t="s">
        <v>7676</v>
      </c>
      <c r="H414" s="7" t="s">
        <v>60</v>
      </c>
    </row>
    <row r="415" spans="1:8">
      <c r="A415" s="7" t="s">
        <v>8190</v>
      </c>
      <c r="B415" s="7" t="s">
        <v>1946</v>
      </c>
      <c r="C415" s="7" t="s">
        <v>7781</v>
      </c>
      <c r="D415" s="7">
        <v>10829461.199999999</v>
      </c>
      <c r="E415" s="7">
        <v>0.05</v>
      </c>
      <c r="F415" s="7" t="s">
        <v>7653</v>
      </c>
      <c r="G415" s="7" t="s">
        <v>7676</v>
      </c>
      <c r="H415" s="7" t="s">
        <v>60</v>
      </c>
    </row>
    <row r="416" spans="1:8">
      <c r="A416" s="7">
        <v>6701</v>
      </c>
      <c r="B416" s="7" t="s">
        <v>3742</v>
      </c>
      <c r="C416" s="7" t="s">
        <v>7652</v>
      </c>
      <c r="D416" s="7">
        <v>11379950.699999999</v>
      </c>
      <c r="E416" s="7">
        <v>0.05</v>
      </c>
      <c r="F416" s="7" t="s">
        <v>7762</v>
      </c>
      <c r="G416" s="7" t="s">
        <v>7763</v>
      </c>
      <c r="H416" s="7" t="s">
        <v>153</v>
      </c>
    </row>
    <row r="417" spans="1:8">
      <c r="A417" s="7">
        <v>2308</v>
      </c>
      <c r="B417" s="7" t="s">
        <v>3805</v>
      </c>
      <c r="C417" s="7" t="s">
        <v>7652</v>
      </c>
      <c r="D417" s="7">
        <v>11011281.75</v>
      </c>
      <c r="E417" s="7">
        <v>0.05</v>
      </c>
      <c r="F417" s="7" t="s">
        <v>7685</v>
      </c>
      <c r="G417" s="7" t="s">
        <v>7686</v>
      </c>
      <c r="H417" s="7" t="s">
        <v>166</v>
      </c>
    </row>
    <row r="418" spans="1:8">
      <c r="A418" s="7">
        <v>6702</v>
      </c>
      <c r="B418" s="7" t="s">
        <v>2156</v>
      </c>
      <c r="C418" s="7" t="s">
        <v>7652</v>
      </c>
      <c r="D418" s="7">
        <v>10848969.17</v>
      </c>
      <c r="E418" s="7">
        <v>0.05</v>
      </c>
      <c r="F418" s="7" t="s">
        <v>7762</v>
      </c>
      <c r="G418" s="7" t="s">
        <v>7763</v>
      </c>
      <c r="H418" s="7" t="s">
        <v>153</v>
      </c>
    </row>
    <row r="419" spans="1:8">
      <c r="A419" s="7" t="s">
        <v>8304</v>
      </c>
      <c r="B419" s="7" t="s">
        <v>8305</v>
      </c>
      <c r="C419" s="7" t="s">
        <v>7652</v>
      </c>
      <c r="D419" s="7">
        <v>10835939.4</v>
      </c>
      <c r="E419" s="7">
        <v>0.05</v>
      </c>
      <c r="F419" s="7" t="s">
        <v>7653</v>
      </c>
      <c r="G419" s="7" t="s">
        <v>7654</v>
      </c>
      <c r="H419" s="7" t="s">
        <v>60</v>
      </c>
    </row>
    <row r="420" spans="1:8">
      <c r="A420" s="7" t="s">
        <v>9860</v>
      </c>
      <c r="B420" s="7" t="s">
        <v>8120</v>
      </c>
      <c r="C420" s="7" t="s">
        <v>7652</v>
      </c>
      <c r="D420" s="7">
        <v>10497081.74</v>
      </c>
      <c r="E420" s="7">
        <v>0.05</v>
      </c>
      <c r="F420" s="7" t="s">
        <v>7726</v>
      </c>
      <c r="G420" s="7" t="s">
        <v>7727</v>
      </c>
      <c r="H420" s="7" t="s">
        <v>148</v>
      </c>
    </row>
    <row r="421" spans="1:8">
      <c r="A421" s="7" t="s">
        <v>8357</v>
      </c>
      <c r="B421" s="7" t="s">
        <v>8358</v>
      </c>
      <c r="C421" s="7" t="s">
        <v>7759</v>
      </c>
      <c r="D421" s="7">
        <v>12414346.560000001</v>
      </c>
      <c r="E421" s="7">
        <v>0.05</v>
      </c>
      <c r="F421" s="7" t="s">
        <v>7653</v>
      </c>
      <c r="G421" s="7" t="s">
        <v>7676</v>
      </c>
      <c r="H421" s="7" t="s">
        <v>60</v>
      </c>
    </row>
    <row r="422" spans="1:8">
      <c r="A422" s="7" t="s">
        <v>8551</v>
      </c>
      <c r="B422" s="7" t="s">
        <v>8552</v>
      </c>
      <c r="C422" s="7" t="s">
        <v>7759</v>
      </c>
      <c r="D422" s="7">
        <v>11125022.869999999</v>
      </c>
      <c r="E422" s="7">
        <v>0.05</v>
      </c>
      <c r="F422" s="7" t="s">
        <v>7704</v>
      </c>
      <c r="G422" s="7" t="s">
        <v>7705</v>
      </c>
      <c r="H422" s="7" t="s">
        <v>87</v>
      </c>
    </row>
    <row r="423" spans="1:8">
      <c r="A423" s="7" t="s">
        <v>8458</v>
      </c>
      <c r="B423" s="7" t="s">
        <v>10084</v>
      </c>
      <c r="C423" s="7" t="s">
        <v>7759</v>
      </c>
      <c r="D423" s="7">
        <v>10729952.050000001</v>
      </c>
      <c r="E423" s="7">
        <v>0.05</v>
      </c>
      <c r="F423" s="7" t="s">
        <v>7814</v>
      </c>
      <c r="G423" s="7" t="s">
        <v>7815</v>
      </c>
      <c r="H423" s="7" t="s">
        <v>158</v>
      </c>
    </row>
    <row r="424" spans="1:8">
      <c r="A424" s="7" t="s">
        <v>8009</v>
      </c>
      <c r="B424" s="7" t="s">
        <v>8010</v>
      </c>
      <c r="C424" s="7" t="s">
        <v>7759</v>
      </c>
      <c r="D424" s="7">
        <v>10588796.23</v>
      </c>
      <c r="E424" s="7">
        <v>0.05</v>
      </c>
      <c r="F424" s="7" t="s">
        <v>7743</v>
      </c>
      <c r="G424" s="7" t="s">
        <v>7664</v>
      </c>
      <c r="H424" s="7" t="s">
        <v>7744</v>
      </c>
    </row>
    <row r="425" spans="1:8">
      <c r="A425" s="7" t="s">
        <v>8339</v>
      </c>
      <c r="B425" s="7" t="s">
        <v>8340</v>
      </c>
      <c r="C425" s="7" t="s">
        <v>7759</v>
      </c>
      <c r="D425" s="7">
        <v>10369355.48</v>
      </c>
      <c r="E425" s="7">
        <v>0.05</v>
      </c>
      <c r="F425" s="7" t="s">
        <v>7653</v>
      </c>
      <c r="G425" s="7" t="s">
        <v>7676</v>
      </c>
      <c r="H425" s="7" t="s">
        <v>60</v>
      </c>
    </row>
    <row r="426" spans="1:8">
      <c r="A426" s="7" t="s">
        <v>8377</v>
      </c>
      <c r="B426" s="7" t="s">
        <v>8378</v>
      </c>
      <c r="C426" s="7" t="s">
        <v>7679</v>
      </c>
      <c r="D426" s="7">
        <v>12192623.83</v>
      </c>
      <c r="E426" s="7">
        <v>0.05</v>
      </c>
      <c r="F426" s="7" t="s">
        <v>8060</v>
      </c>
      <c r="G426" s="7" t="s">
        <v>8061</v>
      </c>
      <c r="H426" s="7" t="s">
        <v>143</v>
      </c>
    </row>
    <row r="427" spans="1:8">
      <c r="A427" s="7">
        <v>4502</v>
      </c>
      <c r="B427" s="7" t="s">
        <v>8136</v>
      </c>
      <c r="C427" s="7" t="s">
        <v>7679</v>
      </c>
      <c r="D427" s="7">
        <v>11167326.640000001</v>
      </c>
      <c r="E427" s="7">
        <v>0.05</v>
      </c>
      <c r="F427" s="7" t="s">
        <v>7762</v>
      </c>
      <c r="G427" s="7" t="s">
        <v>7763</v>
      </c>
      <c r="H427" s="7" t="s">
        <v>153</v>
      </c>
    </row>
    <row r="428" spans="1:8">
      <c r="A428" s="7">
        <v>7741</v>
      </c>
      <c r="B428" s="7" t="s">
        <v>2159</v>
      </c>
      <c r="C428" s="7" t="s">
        <v>7679</v>
      </c>
      <c r="D428" s="7">
        <v>11002262.210000001</v>
      </c>
      <c r="E428" s="7">
        <v>0.05</v>
      </c>
      <c r="F428" s="7" t="s">
        <v>7762</v>
      </c>
      <c r="G428" s="7" t="s">
        <v>7763</v>
      </c>
      <c r="H428" s="7" t="s">
        <v>153</v>
      </c>
    </row>
    <row r="429" spans="1:8">
      <c r="A429" s="7" t="s">
        <v>8493</v>
      </c>
      <c r="B429" s="7" t="s">
        <v>8494</v>
      </c>
      <c r="C429" s="7" t="s">
        <v>7679</v>
      </c>
      <c r="D429" s="7">
        <v>10959919.560000001</v>
      </c>
      <c r="E429" s="7">
        <v>0.05</v>
      </c>
      <c r="F429" s="7" t="s">
        <v>7653</v>
      </c>
      <c r="G429" s="7" t="s">
        <v>7676</v>
      </c>
      <c r="H429" s="7" t="s">
        <v>60</v>
      </c>
    </row>
    <row r="430" spans="1:8">
      <c r="A430" s="7" t="s">
        <v>8655</v>
      </c>
      <c r="B430" s="7" t="s">
        <v>8656</v>
      </c>
      <c r="C430" s="7" t="s">
        <v>7679</v>
      </c>
      <c r="D430" s="7">
        <v>10844063.5</v>
      </c>
      <c r="E430" s="7">
        <v>0.05</v>
      </c>
      <c r="F430" s="7" t="s">
        <v>7743</v>
      </c>
      <c r="G430" s="7" t="s">
        <v>7664</v>
      </c>
      <c r="H430" s="7" t="s">
        <v>7744</v>
      </c>
    </row>
    <row r="431" spans="1:8">
      <c r="A431" s="7" t="s">
        <v>7981</v>
      </c>
      <c r="B431" s="7" t="s">
        <v>1575</v>
      </c>
      <c r="C431" s="7" t="s">
        <v>7679</v>
      </c>
      <c r="D431" s="7">
        <v>10392901.140000001</v>
      </c>
      <c r="E431" s="7">
        <v>0.05</v>
      </c>
      <c r="F431" s="7" t="s">
        <v>7653</v>
      </c>
      <c r="G431" s="7" t="s">
        <v>7676</v>
      </c>
      <c r="H431" s="7" t="s">
        <v>60</v>
      </c>
    </row>
    <row r="432" spans="1:8">
      <c r="A432" s="7" t="s">
        <v>8351</v>
      </c>
      <c r="B432" s="7" t="s">
        <v>1584</v>
      </c>
      <c r="C432" s="7" t="s">
        <v>7679</v>
      </c>
      <c r="D432" s="7">
        <v>10344672.6</v>
      </c>
      <c r="E432" s="7">
        <v>0.05</v>
      </c>
      <c r="F432" s="7" t="s">
        <v>7653</v>
      </c>
      <c r="G432" s="7" t="s">
        <v>7676</v>
      </c>
      <c r="H432" s="7" t="s">
        <v>60</v>
      </c>
    </row>
    <row r="433" spans="1:8">
      <c r="A433" s="7">
        <v>9432</v>
      </c>
      <c r="B433" s="7" t="s">
        <v>10087</v>
      </c>
      <c r="C433" s="7" t="s">
        <v>7667</v>
      </c>
      <c r="D433" s="7">
        <v>10120432.859999999</v>
      </c>
      <c r="E433" s="7">
        <v>0.04</v>
      </c>
      <c r="F433" s="7" t="s">
        <v>7762</v>
      </c>
      <c r="G433" s="7" t="s">
        <v>7763</v>
      </c>
      <c r="H433" s="7" t="s">
        <v>153</v>
      </c>
    </row>
    <row r="434" spans="1:8">
      <c r="A434" s="7" t="s">
        <v>8525</v>
      </c>
      <c r="B434" s="7" t="s">
        <v>8526</v>
      </c>
      <c r="C434" s="7" t="s">
        <v>7667</v>
      </c>
      <c r="D434" s="7">
        <v>8506092.9000000004</v>
      </c>
      <c r="E434" s="7">
        <v>0.04</v>
      </c>
      <c r="F434" s="7" t="s">
        <v>7721</v>
      </c>
      <c r="G434" s="7" t="s">
        <v>7722</v>
      </c>
      <c r="H434" s="7" t="s">
        <v>143</v>
      </c>
    </row>
    <row r="435" spans="1:8">
      <c r="A435" s="7" t="s">
        <v>8665</v>
      </c>
      <c r="B435" s="7" t="s">
        <v>8666</v>
      </c>
      <c r="C435" s="7" t="s">
        <v>7658</v>
      </c>
      <c r="D435" s="7">
        <v>10135894.560000001</v>
      </c>
      <c r="E435" s="7">
        <v>0.04</v>
      </c>
      <c r="F435" s="7" t="s">
        <v>7814</v>
      </c>
      <c r="G435" s="7" t="s">
        <v>7815</v>
      </c>
      <c r="H435" s="7" t="s">
        <v>158</v>
      </c>
    </row>
    <row r="436" spans="1:8">
      <c r="A436" s="7" t="s">
        <v>8708</v>
      </c>
      <c r="B436" s="7" t="s">
        <v>3540</v>
      </c>
      <c r="C436" s="7" t="s">
        <v>7658</v>
      </c>
      <c r="D436" s="7">
        <v>9861500.3900000006</v>
      </c>
      <c r="E436" s="7">
        <v>0.04</v>
      </c>
      <c r="F436" s="7" t="s">
        <v>7653</v>
      </c>
      <c r="G436" s="7" t="s">
        <v>7676</v>
      </c>
      <c r="H436" s="7" t="s">
        <v>60</v>
      </c>
    </row>
    <row r="437" spans="1:8">
      <c r="A437" s="7">
        <v>9618</v>
      </c>
      <c r="B437" s="7" t="s">
        <v>8198</v>
      </c>
      <c r="C437" s="7" t="s">
        <v>7658</v>
      </c>
      <c r="D437" s="7">
        <v>9046315.5600000005</v>
      </c>
      <c r="E437" s="7">
        <v>0.04</v>
      </c>
      <c r="F437" s="7" t="s">
        <v>7712</v>
      </c>
      <c r="G437" s="7" t="s">
        <v>7713</v>
      </c>
      <c r="H437" s="7" t="s">
        <v>172</v>
      </c>
    </row>
    <row r="438" spans="1:8">
      <c r="A438" s="7" t="s">
        <v>8359</v>
      </c>
      <c r="B438" s="7" t="s">
        <v>8360</v>
      </c>
      <c r="C438" s="7" t="s">
        <v>7658</v>
      </c>
      <c r="D438" s="7">
        <v>8642517.4299999997</v>
      </c>
      <c r="E438" s="7">
        <v>0.04</v>
      </c>
      <c r="F438" s="7" t="s">
        <v>7919</v>
      </c>
      <c r="G438" s="7" t="s">
        <v>7920</v>
      </c>
      <c r="H438" s="7" t="s">
        <v>143</v>
      </c>
    </row>
    <row r="439" spans="1:8">
      <c r="A439" s="7" t="s">
        <v>8501</v>
      </c>
      <c r="B439" s="7" t="s">
        <v>8621</v>
      </c>
      <c r="C439" s="7" t="s">
        <v>7658</v>
      </c>
      <c r="D439" s="7">
        <v>8588068.9600000009</v>
      </c>
      <c r="E439" s="7">
        <v>0.04</v>
      </c>
      <c r="F439" s="7" t="s">
        <v>7653</v>
      </c>
      <c r="G439" s="7" t="s">
        <v>7654</v>
      </c>
      <c r="H439" s="7" t="s">
        <v>60</v>
      </c>
    </row>
    <row r="440" spans="1:8">
      <c r="A440" s="7" t="s">
        <v>9861</v>
      </c>
      <c r="B440" s="7" t="s">
        <v>8365</v>
      </c>
      <c r="C440" s="7" t="s">
        <v>7658</v>
      </c>
      <c r="D440" s="7">
        <v>8161984.1799999997</v>
      </c>
      <c r="E440" s="7">
        <v>0.04</v>
      </c>
      <c r="F440" s="7" t="s">
        <v>7726</v>
      </c>
      <c r="G440" s="7" t="s">
        <v>7727</v>
      </c>
      <c r="H440" s="7" t="s">
        <v>148</v>
      </c>
    </row>
    <row r="441" spans="1:8">
      <c r="A441" s="7" t="s">
        <v>8312</v>
      </c>
      <c r="B441" s="7" t="s">
        <v>8313</v>
      </c>
      <c r="C441" s="7" t="s">
        <v>7658</v>
      </c>
      <c r="D441" s="7">
        <v>8056746.2800000003</v>
      </c>
      <c r="E441" s="7">
        <v>0.04</v>
      </c>
      <c r="F441" s="7" t="s">
        <v>7692</v>
      </c>
      <c r="G441" s="7" t="s">
        <v>7693</v>
      </c>
      <c r="H441" s="7" t="s">
        <v>143</v>
      </c>
    </row>
    <row r="442" spans="1:8">
      <c r="A442" s="7" t="s">
        <v>8876</v>
      </c>
      <c r="B442" s="7" t="s">
        <v>8877</v>
      </c>
      <c r="C442" s="7" t="s">
        <v>7658</v>
      </c>
      <c r="D442" s="7">
        <v>8013681.4800000004</v>
      </c>
      <c r="E442" s="7">
        <v>0.04</v>
      </c>
      <c r="F442" s="7" t="s">
        <v>7653</v>
      </c>
      <c r="G442" s="7" t="s">
        <v>7654</v>
      </c>
      <c r="H442" s="7" t="s">
        <v>60</v>
      </c>
    </row>
    <row r="443" spans="1:8">
      <c r="A443" s="7" t="s">
        <v>8079</v>
      </c>
      <c r="B443" s="7" t="s">
        <v>265</v>
      </c>
      <c r="C443" s="7" t="s">
        <v>7682</v>
      </c>
      <c r="D443" s="7">
        <v>8987416.1500000004</v>
      </c>
      <c r="E443" s="7">
        <v>0.04</v>
      </c>
      <c r="F443" s="7" t="s">
        <v>7653</v>
      </c>
      <c r="G443" s="7" t="s">
        <v>7676</v>
      </c>
      <c r="H443" s="7" t="s">
        <v>60</v>
      </c>
    </row>
    <row r="444" spans="1:8">
      <c r="A444" s="7" t="s">
        <v>8045</v>
      </c>
      <c r="B444" s="7" t="s">
        <v>8046</v>
      </c>
      <c r="C444" s="7" t="s">
        <v>7682</v>
      </c>
      <c r="D444" s="7">
        <v>8889915.7899999991</v>
      </c>
      <c r="E444" s="7">
        <v>0.04</v>
      </c>
      <c r="F444" s="7" t="s">
        <v>7793</v>
      </c>
      <c r="G444" s="7" t="s">
        <v>7794</v>
      </c>
      <c r="H444" s="7" t="s">
        <v>138</v>
      </c>
    </row>
    <row r="445" spans="1:8">
      <c r="A445" s="7" t="s">
        <v>9035</v>
      </c>
      <c r="B445" s="7" t="s">
        <v>2228</v>
      </c>
      <c r="C445" s="7" t="s">
        <v>7682</v>
      </c>
      <c r="D445" s="7">
        <v>8461437.3100000005</v>
      </c>
      <c r="E445" s="7">
        <v>0.04</v>
      </c>
      <c r="F445" s="7" t="s">
        <v>7814</v>
      </c>
      <c r="G445" s="7" t="s">
        <v>7815</v>
      </c>
      <c r="H445" s="7" t="s">
        <v>158</v>
      </c>
    </row>
    <row r="446" spans="1:8">
      <c r="A446" s="7" t="s">
        <v>8585</v>
      </c>
      <c r="B446" s="7" t="s">
        <v>1212</v>
      </c>
      <c r="C446" s="7" t="s">
        <v>7662</v>
      </c>
      <c r="D446" s="7">
        <v>9948577.3499999996</v>
      </c>
      <c r="E446" s="7">
        <v>0.04</v>
      </c>
      <c r="F446" s="7" t="s">
        <v>8035</v>
      </c>
      <c r="G446" s="7" t="s">
        <v>8036</v>
      </c>
      <c r="H446" s="7" t="s">
        <v>143</v>
      </c>
    </row>
    <row r="447" spans="1:8">
      <c r="A447" s="7" t="s">
        <v>9171</v>
      </c>
      <c r="B447" s="7" t="s">
        <v>9172</v>
      </c>
      <c r="C447" s="7" t="s">
        <v>7662</v>
      </c>
      <c r="D447" s="7">
        <v>9816788.5800000001</v>
      </c>
      <c r="E447" s="7">
        <v>0.04</v>
      </c>
      <c r="F447" s="7" t="s">
        <v>7814</v>
      </c>
      <c r="G447" s="7" t="s">
        <v>7815</v>
      </c>
      <c r="H447" s="7" t="s">
        <v>158</v>
      </c>
    </row>
    <row r="448" spans="1:8">
      <c r="A448" s="7" t="s">
        <v>8273</v>
      </c>
      <c r="B448" s="7" t="s">
        <v>8274</v>
      </c>
      <c r="C448" s="7" t="s">
        <v>7662</v>
      </c>
      <c r="D448" s="7">
        <v>9612173.3399999999</v>
      </c>
      <c r="E448" s="7">
        <v>0.04</v>
      </c>
      <c r="F448" s="7" t="s">
        <v>7653</v>
      </c>
      <c r="G448" s="7" t="s">
        <v>7676</v>
      </c>
      <c r="H448" s="7" t="s">
        <v>60</v>
      </c>
    </row>
    <row r="449" spans="1:8">
      <c r="A449" s="7" t="s">
        <v>8532</v>
      </c>
      <c r="B449" s="7" t="s">
        <v>8533</v>
      </c>
      <c r="C449" s="7" t="s">
        <v>7662</v>
      </c>
      <c r="D449" s="7">
        <v>9526407.0399999991</v>
      </c>
      <c r="E449" s="7">
        <v>0.04</v>
      </c>
      <c r="F449" s="7" t="s">
        <v>7653</v>
      </c>
      <c r="G449" s="7" t="s">
        <v>7676</v>
      </c>
      <c r="H449" s="7" t="s">
        <v>60</v>
      </c>
    </row>
    <row r="450" spans="1:8">
      <c r="A450" s="7" t="s">
        <v>8090</v>
      </c>
      <c r="B450" s="7" t="s">
        <v>8091</v>
      </c>
      <c r="C450" s="7" t="s">
        <v>7662</v>
      </c>
      <c r="D450" s="7">
        <v>9392585.3699999992</v>
      </c>
      <c r="E450" s="7">
        <v>0.04</v>
      </c>
      <c r="F450" s="7" t="s">
        <v>8092</v>
      </c>
      <c r="G450" s="7" t="s">
        <v>8093</v>
      </c>
      <c r="H450" s="7" t="s">
        <v>219</v>
      </c>
    </row>
    <row r="451" spans="1:8">
      <c r="A451" s="7" t="s">
        <v>10088</v>
      </c>
      <c r="B451" s="7" t="s">
        <v>1251</v>
      </c>
      <c r="C451" s="7" t="s">
        <v>7662</v>
      </c>
      <c r="D451" s="7">
        <v>9310588.4199999999</v>
      </c>
      <c r="E451" s="7">
        <v>0.04</v>
      </c>
      <c r="F451" s="7" t="s">
        <v>8115</v>
      </c>
      <c r="G451" s="7" t="s">
        <v>8116</v>
      </c>
      <c r="H451" s="7" t="s">
        <v>215</v>
      </c>
    </row>
    <row r="452" spans="1:8">
      <c r="A452" s="7" t="s">
        <v>8618</v>
      </c>
      <c r="B452" s="7" t="s">
        <v>1777</v>
      </c>
      <c r="C452" s="7" t="s">
        <v>7662</v>
      </c>
      <c r="D452" s="7">
        <v>9197028.5399999991</v>
      </c>
      <c r="E452" s="7">
        <v>0.04</v>
      </c>
      <c r="F452" s="7" t="s">
        <v>7653</v>
      </c>
      <c r="G452" s="7" t="s">
        <v>7654</v>
      </c>
      <c r="H452" s="7" t="s">
        <v>60</v>
      </c>
    </row>
    <row r="453" spans="1:8">
      <c r="A453" s="7" t="s">
        <v>8235</v>
      </c>
      <c r="B453" s="7" t="s">
        <v>842</v>
      </c>
      <c r="C453" s="7" t="s">
        <v>7662</v>
      </c>
      <c r="D453" s="7">
        <v>9118677.7899999991</v>
      </c>
      <c r="E453" s="7">
        <v>0.04</v>
      </c>
      <c r="F453" s="7" t="s">
        <v>7743</v>
      </c>
      <c r="G453" s="7" t="s">
        <v>7664</v>
      </c>
      <c r="H453" s="7" t="s">
        <v>7744</v>
      </c>
    </row>
    <row r="454" spans="1:8">
      <c r="A454" s="7" t="s">
        <v>8967</v>
      </c>
      <c r="B454" s="7" t="s">
        <v>2638</v>
      </c>
      <c r="C454" s="7" t="s">
        <v>7662</v>
      </c>
      <c r="D454" s="7">
        <v>9084682.0399999991</v>
      </c>
      <c r="E454" s="7">
        <v>0.04</v>
      </c>
      <c r="F454" s="7" t="s">
        <v>7814</v>
      </c>
      <c r="G454" s="7" t="s">
        <v>7815</v>
      </c>
      <c r="H454" s="7" t="s">
        <v>158</v>
      </c>
    </row>
    <row r="455" spans="1:8">
      <c r="A455" s="7">
        <v>8725</v>
      </c>
      <c r="B455" s="7" t="s">
        <v>8826</v>
      </c>
      <c r="C455" s="7" t="s">
        <v>7662</v>
      </c>
      <c r="D455" s="7">
        <v>8793800.1799999997</v>
      </c>
      <c r="E455" s="7">
        <v>0.04</v>
      </c>
      <c r="F455" s="7" t="s">
        <v>7762</v>
      </c>
      <c r="G455" s="7" t="s">
        <v>7763</v>
      </c>
      <c r="H455" s="7" t="s">
        <v>153</v>
      </c>
    </row>
    <row r="456" spans="1:8">
      <c r="A456" s="7">
        <v>105560</v>
      </c>
      <c r="B456" s="7" t="s">
        <v>1674</v>
      </c>
      <c r="C456" s="7" t="s">
        <v>7662</v>
      </c>
      <c r="D456" s="7">
        <v>8246742.7699999996</v>
      </c>
      <c r="E456" s="7">
        <v>0.04</v>
      </c>
      <c r="F456" s="7" t="s">
        <v>7726</v>
      </c>
      <c r="G456" s="7" t="s">
        <v>7727</v>
      </c>
      <c r="H456" s="7" t="s">
        <v>148</v>
      </c>
    </row>
    <row r="457" spans="1:8">
      <c r="A457" s="7" t="s">
        <v>8723</v>
      </c>
      <c r="B457" s="7" t="s">
        <v>8724</v>
      </c>
      <c r="C457" s="7" t="s">
        <v>7662</v>
      </c>
      <c r="D457" s="7">
        <v>8227777.9400000004</v>
      </c>
      <c r="E457" s="7">
        <v>0.04</v>
      </c>
      <c r="F457" s="7" t="s">
        <v>7707</v>
      </c>
      <c r="G457" s="7" t="s">
        <v>7708</v>
      </c>
      <c r="H457" s="7" t="s">
        <v>176</v>
      </c>
    </row>
    <row r="458" spans="1:8">
      <c r="A458" s="7" t="s">
        <v>8390</v>
      </c>
      <c r="B458" s="7" t="s">
        <v>1744</v>
      </c>
      <c r="C458" s="7" t="s">
        <v>7662</v>
      </c>
      <c r="D458" s="7">
        <v>8208058.7000000002</v>
      </c>
      <c r="E458" s="7">
        <v>0.04</v>
      </c>
      <c r="F458" s="7" t="s">
        <v>7814</v>
      </c>
      <c r="G458" s="7" t="s">
        <v>7815</v>
      </c>
      <c r="H458" s="7" t="s">
        <v>158</v>
      </c>
    </row>
    <row r="459" spans="1:8">
      <c r="A459" s="7" t="s">
        <v>8762</v>
      </c>
      <c r="B459" s="7" t="s">
        <v>8763</v>
      </c>
      <c r="C459" s="7" t="s">
        <v>7662</v>
      </c>
      <c r="D459" s="7">
        <v>8049674.0700000003</v>
      </c>
      <c r="E459" s="7">
        <v>0.04</v>
      </c>
      <c r="F459" s="7" t="s">
        <v>8060</v>
      </c>
      <c r="G459" s="7" t="s">
        <v>8061</v>
      </c>
      <c r="H459" s="7" t="s">
        <v>143</v>
      </c>
    </row>
    <row r="460" spans="1:8">
      <c r="A460" s="7" t="s">
        <v>8435</v>
      </c>
      <c r="B460" s="7" t="s">
        <v>8436</v>
      </c>
      <c r="C460" s="7" t="s">
        <v>7662</v>
      </c>
      <c r="D460" s="7">
        <v>8038836.7599999998</v>
      </c>
      <c r="E460" s="7">
        <v>0.04</v>
      </c>
      <c r="F460" s="7" t="s">
        <v>8437</v>
      </c>
      <c r="G460" s="7" t="s">
        <v>8438</v>
      </c>
      <c r="H460" s="7" t="s">
        <v>8439</v>
      </c>
    </row>
    <row r="461" spans="1:8">
      <c r="A461" s="7" t="s">
        <v>8205</v>
      </c>
      <c r="B461" s="7" t="s">
        <v>8206</v>
      </c>
      <c r="C461" s="7" t="s">
        <v>7696</v>
      </c>
      <c r="D461" s="7">
        <v>10256022.85</v>
      </c>
      <c r="E461" s="7">
        <v>0.04</v>
      </c>
      <c r="F461" s="7" t="s">
        <v>7814</v>
      </c>
      <c r="G461" s="7" t="s">
        <v>7815</v>
      </c>
      <c r="H461" s="7" t="s">
        <v>158</v>
      </c>
    </row>
    <row r="462" spans="1:8">
      <c r="A462" s="7" t="s">
        <v>8507</v>
      </c>
      <c r="B462" s="7" t="s">
        <v>8508</v>
      </c>
      <c r="C462" s="7" t="s">
        <v>7696</v>
      </c>
      <c r="D462" s="7">
        <v>9496482.7300000004</v>
      </c>
      <c r="E462" s="7">
        <v>0.04</v>
      </c>
      <c r="F462" s="7" t="s">
        <v>7721</v>
      </c>
      <c r="G462" s="7" t="s">
        <v>7722</v>
      </c>
      <c r="H462" s="7" t="s">
        <v>143</v>
      </c>
    </row>
    <row r="463" spans="1:8">
      <c r="A463" s="7" t="s">
        <v>8446</v>
      </c>
      <c r="B463" s="7" t="s">
        <v>8447</v>
      </c>
      <c r="C463" s="7" t="s">
        <v>7696</v>
      </c>
      <c r="D463" s="7">
        <v>9400539.5199999996</v>
      </c>
      <c r="E463" s="7">
        <v>0.04</v>
      </c>
      <c r="F463" s="7" t="s">
        <v>7653</v>
      </c>
      <c r="G463" s="7" t="s">
        <v>7676</v>
      </c>
      <c r="H463" s="7" t="s">
        <v>60</v>
      </c>
    </row>
    <row r="464" spans="1:8">
      <c r="A464" s="7" t="s">
        <v>8517</v>
      </c>
      <c r="B464" s="7" t="s">
        <v>8518</v>
      </c>
      <c r="C464" s="7" t="s">
        <v>7696</v>
      </c>
      <c r="D464" s="7">
        <v>8945364.8900000006</v>
      </c>
      <c r="E464" s="7">
        <v>0.04</v>
      </c>
      <c r="F464" s="7" t="s">
        <v>7743</v>
      </c>
      <c r="G464" s="7" t="s">
        <v>7664</v>
      </c>
      <c r="H464" s="7" t="s">
        <v>7744</v>
      </c>
    </row>
    <row r="465" spans="1:8">
      <c r="A465" s="7" t="s">
        <v>8751</v>
      </c>
      <c r="B465" s="7" t="s">
        <v>8752</v>
      </c>
      <c r="C465" s="7" t="s">
        <v>7696</v>
      </c>
      <c r="D465" s="7">
        <v>8708125.6500000004</v>
      </c>
      <c r="E465" s="7">
        <v>0.04</v>
      </c>
      <c r="F465" s="7" t="s">
        <v>7653</v>
      </c>
      <c r="G465" s="7" t="s">
        <v>7654</v>
      </c>
      <c r="H465" s="7" t="s">
        <v>60</v>
      </c>
    </row>
    <row r="466" spans="1:8">
      <c r="A466" s="7" t="s">
        <v>8137</v>
      </c>
      <c r="B466" s="7" t="s">
        <v>8138</v>
      </c>
      <c r="C466" s="7" t="s">
        <v>7696</v>
      </c>
      <c r="D466" s="7">
        <v>8687930.75</v>
      </c>
      <c r="E466" s="7">
        <v>0.04</v>
      </c>
      <c r="F466" s="7" t="s">
        <v>7653</v>
      </c>
      <c r="G466" s="7" t="s">
        <v>7676</v>
      </c>
      <c r="H466" s="7" t="s">
        <v>60</v>
      </c>
    </row>
    <row r="467" spans="1:8">
      <c r="A467" s="7" t="s">
        <v>8321</v>
      </c>
      <c r="B467" s="7" t="s">
        <v>8322</v>
      </c>
      <c r="C467" s="7" t="s">
        <v>7838</v>
      </c>
      <c r="D467" s="7">
        <v>9615830.6400000006</v>
      </c>
      <c r="E467" s="7">
        <v>0.04</v>
      </c>
      <c r="F467" s="7" t="s">
        <v>7653</v>
      </c>
      <c r="G467" s="7" t="s">
        <v>7654</v>
      </c>
      <c r="H467" s="7" t="s">
        <v>60</v>
      </c>
    </row>
    <row r="468" spans="1:8">
      <c r="A468" s="7" t="s">
        <v>8373</v>
      </c>
      <c r="B468" s="7" t="s">
        <v>8374</v>
      </c>
      <c r="C468" s="7" t="s">
        <v>7800</v>
      </c>
      <c r="D468" s="7">
        <v>9917989.9199999999</v>
      </c>
      <c r="E468" s="7">
        <v>0.04</v>
      </c>
      <c r="F468" s="7" t="s">
        <v>7653</v>
      </c>
      <c r="G468" s="7" t="s">
        <v>7676</v>
      </c>
      <c r="H468" s="7" t="s">
        <v>60</v>
      </c>
    </row>
    <row r="469" spans="1:8">
      <c r="A469" s="7" t="s">
        <v>8411</v>
      </c>
      <c r="B469" s="7" t="s">
        <v>8412</v>
      </c>
      <c r="C469" s="7" t="s">
        <v>7800</v>
      </c>
      <c r="D469" s="7">
        <v>9442040.7100000009</v>
      </c>
      <c r="E469" s="7">
        <v>0.04</v>
      </c>
      <c r="F469" s="7" t="s">
        <v>7692</v>
      </c>
      <c r="G469" s="7" t="s">
        <v>7693</v>
      </c>
      <c r="H469" s="7" t="s">
        <v>143</v>
      </c>
    </row>
    <row r="470" spans="1:8">
      <c r="A470" s="7" t="s">
        <v>8391</v>
      </c>
      <c r="B470" s="7" t="s">
        <v>8392</v>
      </c>
      <c r="C470" s="7" t="s">
        <v>7800</v>
      </c>
      <c r="D470" s="7">
        <v>8833778.4800000004</v>
      </c>
      <c r="E470" s="7">
        <v>0.04</v>
      </c>
      <c r="F470" s="7" t="s">
        <v>7739</v>
      </c>
      <c r="G470" s="7" t="s">
        <v>7740</v>
      </c>
      <c r="H470" s="7" t="s">
        <v>143</v>
      </c>
    </row>
    <row r="471" spans="1:8">
      <c r="A471" s="7" t="s">
        <v>8716</v>
      </c>
      <c r="B471" s="7" t="s">
        <v>1880</v>
      </c>
      <c r="C471" s="7" t="s">
        <v>7800</v>
      </c>
      <c r="D471" s="7">
        <v>8743971.9399999995</v>
      </c>
      <c r="E471" s="7">
        <v>0.04</v>
      </c>
      <c r="F471" s="7" t="s">
        <v>7653</v>
      </c>
      <c r="G471" s="7" t="s">
        <v>7676</v>
      </c>
      <c r="H471" s="7" t="s">
        <v>60</v>
      </c>
    </row>
    <row r="472" spans="1:8">
      <c r="A472" s="7" t="s">
        <v>8565</v>
      </c>
      <c r="B472" s="7" t="s">
        <v>1317</v>
      </c>
      <c r="C472" s="7" t="s">
        <v>7800</v>
      </c>
      <c r="D472" s="7">
        <v>8722825.1999999993</v>
      </c>
      <c r="E472" s="7">
        <v>0.04</v>
      </c>
      <c r="F472" s="7" t="s">
        <v>7653</v>
      </c>
      <c r="G472" s="7" t="s">
        <v>7676</v>
      </c>
      <c r="H472" s="7" t="s">
        <v>60</v>
      </c>
    </row>
    <row r="473" spans="1:8">
      <c r="A473" s="7" t="s">
        <v>8425</v>
      </c>
      <c r="B473" s="7" t="s">
        <v>8426</v>
      </c>
      <c r="C473" s="7" t="s">
        <v>7800</v>
      </c>
      <c r="D473" s="7">
        <v>8155448.7999999998</v>
      </c>
      <c r="E473" s="7">
        <v>0.04</v>
      </c>
      <c r="F473" s="7" t="s">
        <v>7653</v>
      </c>
      <c r="G473" s="7" t="s">
        <v>7676</v>
      </c>
      <c r="H473" s="7" t="s">
        <v>60</v>
      </c>
    </row>
    <row r="474" spans="1:8">
      <c r="A474" s="7" t="s">
        <v>8555</v>
      </c>
      <c r="B474" s="7" t="s">
        <v>8556</v>
      </c>
      <c r="C474" s="7" t="s">
        <v>7781</v>
      </c>
      <c r="D474" s="7">
        <v>10149725.66</v>
      </c>
      <c r="E474" s="7">
        <v>0.04</v>
      </c>
      <c r="F474" s="7" t="s">
        <v>7653</v>
      </c>
      <c r="G474" s="7" t="s">
        <v>7676</v>
      </c>
      <c r="H474" s="7" t="s">
        <v>60</v>
      </c>
    </row>
    <row r="475" spans="1:8">
      <c r="A475" s="7" t="s">
        <v>8316</v>
      </c>
      <c r="B475" s="7" t="s">
        <v>2729</v>
      </c>
      <c r="C475" s="7" t="s">
        <v>7781</v>
      </c>
      <c r="D475" s="7">
        <v>9564471.9299999997</v>
      </c>
      <c r="E475" s="7">
        <v>0.04</v>
      </c>
      <c r="F475" s="7" t="s">
        <v>7653</v>
      </c>
      <c r="G475" s="7" t="s">
        <v>7676</v>
      </c>
      <c r="H475" s="7" t="s">
        <v>60</v>
      </c>
    </row>
    <row r="476" spans="1:8">
      <c r="A476" s="7" t="s">
        <v>8256</v>
      </c>
      <c r="B476" s="7" t="s">
        <v>8257</v>
      </c>
      <c r="C476" s="7" t="s">
        <v>7781</v>
      </c>
      <c r="D476" s="7">
        <v>9345070.3499999996</v>
      </c>
      <c r="E476" s="7">
        <v>0.04</v>
      </c>
      <c r="F476" s="7" t="s">
        <v>7653</v>
      </c>
      <c r="G476" s="7" t="s">
        <v>7676</v>
      </c>
      <c r="H476" s="7" t="s">
        <v>60</v>
      </c>
    </row>
    <row r="477" spans="1:8">
      <c r="A477" s="7" t="s">
        <v>8278</v>
      </c>
      <c r="B477" s="7" t="s">
        <v>8279</v>
      </c>
      <c r="C477" s="7" t="s">
        <v>7781</v>
      </c>
      <c r="D477" s="7">
        <v>9233925</v>
      </c>
      <c r="E477" s="7">
        <v>0.04</v>
      </c>
      <c r="F477" s="7" t="s">
        <v>7653</v>
      </c>
      <c r="G477" s="7" t="s">
        <v>7654</v>
      </c>
      <c r="H477" s="7" t="s">
        <v>60</v>
      </c>
    </row>
    <row r="478" spans="1:8">
      <c r="A478" s="7">
        <v>8002</v>
      </c>
      <c r="B478" s="7" t="s">
        <v>1868</v>
      </c>
      <c r="C478" s="7" t="s">
        <v>7781</v>
      </c>
      <c r="D478" s="7">
        <v>8560782.6600000001</v>
      </c>
      <c r="E478" s="7">
        <v>0.04</v>
      </c>
      <c r="F478" s="7" t="s">
        <v>7762</v>
      </c>
      <c r="G478" s="7" t="s">
        <v>7763</v>
      </c>
      <c r="H478" s="7" t="s">
        <v>153</v>
      </c>
    </row>
    <row r="479" spans="1:8">
      <c r="A479" s="7" t="s">
        <v>8332</v>
      </c>
      <c r="B479" s="7" t="s">
        <v>8333</v>
      </c>
      <c r="C479" s="7" t="s">
        <v>7781</v>
      </c>
      <c r="D479" s="7">
        <v>8469975.1799999997</v>
      </c>
      <c r="E479" s="7">
        <v>0.04</v>
      </c>
      <c r="F479" s="7" t="s">
        <v>7743</v>
      </c>
      <c r="G479" s="7" t="s">
        <v>7664</v>
      </c>
      <c r="H479" s="7" t="s">
        <v>7744</v>
      </c>
    </row>
    <row r="480" spans="1:8">
      <c r="A480" s="7" t="s">
        <v>8667</v>
      </c>
      <c r="B480" s="7" t="s">
        <v>4046</v>
      </c>
      <c r="C480" s="7" t="s">
        <v>7781</v>
      </c>
      <c r="D480" s="7">
        <v>8430263.0999999996</v>
      </c>
      <c r="E480" s="7">
        <v>0.04</v>
      </c>
      <c r="F480" s="7" t="s">
        <v>7653</v>
      </c>
      <c r="G480" s="7" t="s">
        <v>7676</v>
      </c>
      <c r="H480" s="7" t="s">
        <v>60</v>
      </c>
    </row>
    <row r="481" spans="1:8">
      <c r="A481" s="7" t="s">
        <v>8495</v>
      </c>
      <c r="B481" s="7" t="s">
        <v>8496</v>
      </c>
      <c r="C481" s="7" t="s">
        <v>7781</v>
      </c>
      <c r="D481" s="7">
        <v>8170810.8399999999</v>
      </c>
      <c r="E481" s="7">
        <v>0.04</v>
      </c>
      <c r="F481" s="7" t="s">
        <v>7653</v>
      </c>
      <c r="G481" s="7" t="s">
        <v>7676</v>
      </c>
      <c r="H481" s="7" t="s">
        <v>60</v>
      </c>
    </row>
    <row r="482" spans="1:8">
      <c r="A482" s="7" t="s">
        <v>8647</v>
      </c>
      <c r="B482" s="7" t="s">
        <v>8648</v>
      </c>
      <c r="C482" s="7" t="s">
        <v>7652</v>
      </c>
      <c r="D482" s="7">
        <v>9949322.8800000008</v>
      </c>
      <c r="E482" s="7">
        <v>0.04</v>
      </c>
      <c r="F482" s="7" t="s">
        <v>7653</v>
      </c>
      <c r="G482" s="7" t="s">
        <v>7676</v>
      </c>
      <c r="H482" s="7" t="s">
        <v>60</v>
      </c>
    </row>
    <row r="483" spans="1:8">
      <c r="A483" s="7" t="s">
        <v>8567</v>
      </c>
      <c r="B483" s="7" t="s">
        <v>8568</v>
      </c>
      <c r="C483" s="7" t="s">
        <v>7652</v>
      </c>
      <c r="D483" s="7">
        <v>9682864.0999999996</v>
      </c>
      <c r="E483" s="7">
        <v>0.04</v>
      </c>
      <c r="F483" s="7" t="s">
        <v>7653</v>
      </c>
      <c r="G483" s="7" t="s">
        <v>7654</v>
      </c>
      <c r="H483" s="7" t="s">
        <v>60</v>
      </c>
    </row>
    <row r="484" spans="1:8">
      <c r="A484" s="7" t="s">
        <v>8983</v>
      </c>
      <c r="B484" s="7" t="s">
        <v>8984</v>
      </c>
      <c r="C484" s="7" t="s">
        <v>7652</v>
      </c>
      <c r="D484" s="7">
        <v>9455589</v>
      </c>
      <c r="E484" s="7">
        <v>0.04</v>
      </c>
      <c r="F484" s="7" t="s">
        <v>7653</v>
      </c>
      <c r="G484" s="7" t="s">
        <v>7654</v>
      </c>
      <c r="H484" s="7" t="s">
        <v>60</v>
      </c>
    </row>
    <row r="485" spans="1:8">
      <c r="A485" s="7" t="s">
        <v>8619</v>
      </c>
      <c r="B485" s="7" t="s">
        <v>8620</v>
      </c>
      <c r="C485" s="7" t="s">
        <v>7652</v>
      </c>
      <c r="D485" s="7">
        <v>9440112.2400000002</v>
      </c>
      <c r="E485" s="7">
        <v>0.04</v>
      </c>
      <c r="F485" s="7" t="s">
        <v>7653</v>
      </c>
      <c r="G485" s="7" t="s">
        <v>7676</v>
      </c>
      <c r="H485" s="7" t="s">
        <v>60</v>
      </c>
    </row>
    <row r="486" spans="1:8">
      <c r="A486" s="7" t="s">
        <v>8240</v>
      </c>
      <c r="B486" s="7" t="s">
        <v>8241</v>
      </c>
      <c r="C486" s="7" t="s">
        <v>7652</v>
      </c>
      <c r="D486" s="7">
        <v>9356235.8800000008</v>
      </c>
      <c r="E486" s="7">
        <v>0.04</v>
      </c>
      <c r="F486" s="7" t="s">
        <v>7653</v>
      </c>
      <c r="G486" s="7" t="s">
        <v>7654</v>
      </c>
      <c r="H486" s="7" t="s">
        <v>60</v>
      </c>
    </row>
    <row r="487" spans="1:8">
      <c r="A487" s="7" t="s">
        <v>8266</v>
      </c>
      <c r="B487" s="7" t="s">
        <v>8267</v>
      </c>
      <c r="C487" s="7" t="s">
        <v>7652</v>
      </c>
      <c r="D487" s="7">
        <v>8701071.4600000009</v>
      </c>
      <c r="E487" s="7">
        <v>0.04</v>
      </c>
      <c r="F487" s="7" t="s">
        <v>7653</v>
      </c>
      <c r="G487" s="7" t="s">
        <v>7676</v>
      </c>
      <c r="H487" s="7" t="s">
        <v>60</v>
      </c>
    </row>
    <row r="488" spans="1:8">
      <c r="A488" s="7" t="s">
        <v>8157</v>
      </c>
      <c r="B488" s="7" t="s">
        <v>2984</v>
      </c>
      <c r="C488" s="7" t="s">
        <v>7652</v>
      </c>
      <c r="D488" s="7">
        <v>8438511.5999999996</v>
      </c>
      <c r="E488" s="7">
        <v>0.04</v>
      </c>
      <c r="F488" s="7" t="s">
        <v>7653</v>
      </c>
      <c r="G488" s="7" t="s">
        <v>7654</v>
      </c>
      <c r="H488" s="7" t="s">
        <v>60</v>
      </c>
    </row>
    <row r="489" spans="1:8">
      <c r="A489" s="7" t="s">
        <v>8796</v>
      </c>
      <c r="B489" s="7" t="s">
        <v>2346</v>
      </c>
      <c r="C489" s="7" t="s">
        <v>7652</v>
      </c>
      <c r="D489" s="7">
        <v>8192802.0199999996</v>
      </c>
      <c r="E489" s="7">
        <v>0.04</v>
      </c>
      <c r="F489" s="7" t="s">
        <v>7653</v>
      </c>
      <c r="G489" s="7" t="s">
        <v>7654</v>
      </c>
      <c r="H489" s="7" t="s">
        <v>60</v>
      </c>
    </row>
    <row r="490" spans="1:8">
      <c r="A490" s="7" t="s">
        <v>8352</v>
      </c>
      <c r="B490" s="7" t="s">
        <v>8353</v>
      </c>
      <c r="C490" s="7" t="s">
        <v>7759</v>
      </c>
      <c r="D490" s="7">
        <v>10115412.18</v>
      </c>
      <c r="E490" s="7">
        <v>0.04</v>
      </c>
      <c r="F490" s="7" t="s">
        <v>7653</v>
      </c>
      <c r="G490" s="7" t="s">
        <v>7676</v>
      </c>
      <c r="H490" s="7" t="s">
        <v>60</v>
      </c>
    </row>
    <row r="491" spans="1:8">
      <c r="A491" s="7" t="s">
        <v>9162</v>
      </c>
      <c r="B491" s="7" t="s">
        <v>9880</v>
      </c>
      <c r="C491" s="7" t="s">
        <v>7759</v>
      </c>
      <c r="D491" s="7">
        <v>10009444.33</v>
      </c>
      <c r="E491" s="7">
        <v>0.04</v>
      </c>
      <c r="F491" s="7" t="s">
        <v>8283</v>
      </c>
      <c r="G491" s="7" t="s">
        <v>8284</v>
      </c>
      <c r="H491" s="7" t="s">
        <v>8285</v>
      </c>
    </row>
    <row r="492" spans="1:8">
      <c r="A492" s="7" t="s">
        <v>8386</v>
      </c>
      <c r="B492" s="7" t="s">
        <v>8387</v>
      </c>
      <c r="C492" s="7" t="s">
        <v>7759</v>
      </c>
      <c r="D492" s="7">
        <v>9377603.7699999996</v>
      </c>
      <c r="E492" s="7">
        <v>0.04</v>
      </c>
      <c r="F492" s="7" t="s">
        <v>7814</v>
      </c>
      <c r="G492" s="7" t="s">
        <v>7815</v>
      </c>
      <c r="H492" s="7" t="s">
        <v>158</v>
      </c>
    </row>
    <row r="493" spans="1:8">
      <c r="A493" s="7" t="s">
        <v>8650</v>
      </c>
      <c r="B493" s="7" t="s">
        <v>1762</v>
      </c>
      <c r="C493" s="7" t="s">
        <v>7759</v>
      </c>
      <c r="D493" s="7">
        <v>9290182.5399999991</v>
      </c>
      <c r="E493" s="7">
        <v>0.04</v>
      </c>
      <c r="F493" s="7" t="s">
        <v>7814</v>
      </c>
      <c r="G493" s="7" t="s">
        <v>7815</v>
      </c>
      <c r="H493" s="7" t="s">
        <v>158</v>
      </c>
    </row>
    <row r="494" spans="1:8">
      <c r="A494" s="7" t="s">
        <v>8349</v>
      </c>
      <c r="B494" s="7" t="s">
        <v>8350</v>
      </c>
      <c r="C494" s="7" t="s">
        <v>7759</v>
      </c>
      <c r="D494" s="7">
        <v>9097174.5399999991</v>
      </c>
      <c r="E494" s="7">
        <v>0.04</v>
      </c>
      <c r="F494" s="7" t="s">
        <v>7704</v>
      </c>
      <c r="G494" s="7" t="s">
        <v>7705</v>
      </c>
      <c r="H494" s="7" t="s">
        <v>87</v>
      </c>
    </row>
    <row r="495" spans="1:8">
      <c r="A495" s="7" t="s">
        <v>8149</v>
      </c>
      <c r="B495" s="7" t="s">
        <v>8150</v>
      </c>
      <c r="C495" s="7" t="s">
        <v>7759</v>
      </c>
      <c r="D495" s="7">
        <v>8570607.9499999993</v>
      </c>
      <c r="E495" s="7">
        <v>0.04</v>
      </c>
      <c r="F495" s="7" t="s">
        <v>7704</v>
      </c>
      <c r="G495" s="7" t="s">
        <v>7705</v>
      </c>
      <c r="H495" s="7" t="s">
        <v>87</v>
      </c>
    </row>
    <row r="496" spans="1:8">
      <c r="A496" s="7" t="s">
        <v>8302</v>
      </c>
      <c r="B496" s="7" t="s">
        <v>454</v>
      </c>
      <c r="C496" s="7" t="s">
        <v>7759</v>
      </c>
      <c r="D496" s="7">
        <v>8448960.2799999993</v>
      </c>
      <c r="E496" s="7">
        <v>0.04</v>
      </c>
      <c r="F496" s="7" t="s">
        <v>7743</v>
      </c>
      <c r="G496" s="7" t="s">
        <v>7664</v>
      </c>
      <c r="H496" s="7" t="s">
        <v>7744</v>
      </c>
    </row>
    <row r="497" spans="1:8">
      <c r="A497" s="7" t="s">
        <v>8064</v>
      </c>
      <c r="B497" s="7" t="s">
        <v>1638</v>
      </c>
      <c r="C497" s="7" t="s">
        <v>7759</v>
      </c>
      <c r="D497" s="7">
        <v>8366760</v>
      </c>
      <c r="E497" s="7">
        <v>0.04</v>
      </c>
      <c r="F497" s="7" t="s">
        <v>7653</v>
      </c>
      <c r="G497" s="7" t="s">
        <v>7676</v>
      </c>
      <c r="H497" s="7" t="s">
        <v>60</v>
      </c>
    </row>
    <row r="498" spans="1:8">
      <c r="A498" s="7" t="s">
        <v>9324</v>
      </c>
      <c r="B498" s="7" t="s">
        <v>9916</v>
      </c>
      <c r="C498" s="7" t="s">
        <v>7759</v>
      </c>
      <c r="D498" s="7">
        <v>8121379.0099999998</v>
      </c>
      <c r="E498" s="7">
        <v>0.04</v>
      </c>
      <c r="F498" s="7" t="s">
        <v>7692</v>
      </c>
      <c r="G498" s="7" t="s">
        <v>7693</v>
      </c>
      <c r="H498" s="7" t="s">
        <v>143</v>
      </c>
    </row>
    <row r="499" spans="1:8">
      <c r="A499" s="7" t="s">
        <v>8151</v>
      </c>
      <c r="B499" s="7" t="s">
        <v>8152</v>
      </c>
      <c r="C499" s="7" t="s">
        <v>7759</v>
      </c>
      <c r="D499" s="7">
        <v>8018809.3700000001</v>
      </c>
      <c r="E499" s="7">
        <v>0.04</v>
      </c>
      <c r="F499" s="7" t="s">
        <v>7653</v>
      </c>
      <c r="G499" s="7" t="s">
        <v>7676</v>
      </c>
      <c r="H499" s="7" t="s">
        <v>60</v>
      </c>
    </row>
    <row r="500" spans="1:8">
      <c r="A500" s="7">
        <v>4568</v>
      </c>
      <c r="B500" s="7" t="s">
        <v>8049</v>
      </c>
      <c r="C500" s="7" t="s">
        <v>7679</v>
      </c>
      <c r="D500" s="7">
        <v>10179714.35</v>
      </c>
      <c r="E500" s="7">
        <v>0.04</v>
      </c>
      <c r="F500" s="7" t="s">
        <v>7762</v>
      </c>
      <c r="G500" s="7" t="s">
        <v>7763</v>
      </c>
      <c r="H500" s="7" t="s">
        <v>153</v>
      </c>
    </row>
    <row r="501" spans="1:8">
      <c r="A501" s="7" t="s">
        <v>8300</v>
      </c>
      <c r="B501" s="7" t="s">
        <v>8301</v>
      </c>
      <c r="C501" s="7" t="s">
        <v>7679</v>
      </c>
      <c r="D501" s="7">
        <v>10139098.9</v>
      </c>
      <c r="E501" s="7">
        <v>0.04</v>
      </c>
      <c r="F501" s="7" t="s">
        <v>7653</v>
      </c>
      <c r="G501" s="7" t="s">
        <v>7676</v>
      </c>
      <c r="H501" s="7" t="s">
        <v>60</v>
      </c>
    </row>
    <row r="502" spans="1:8">
      <c r="A502" s="7" t="s">
        <v>8188</v>
      </c>
      <c r="B502" s="7" t="s">
        <v>8189</v>
      </c>
      <c r="C502" s="7" t="s">
        <v>7679</v>
      </c>
      <c r="D502" s="7">
        <v>9595511.4000000004</v>
      </c>
      <c r="E502" s="7">
        <v>0.04</v>
      </c>
      <c r="F502" s="7" t="s">
        <v>7704</v>
      </c>
      <c r="G502" s="7" t="s">
        <v>7705</v>
      </c>
      <c r="H502" s="7" t="s">
        <v>87</v>
      </c>
    </row>
    <row r="503" spans="1:8">
      <c r="A503" s="7" t="s">
        <v>8181</v>
      </c>
      <c r="B503" s="7" t="s">
        <v>1503</v>
      </c>
      <c r="C503" s="7" t="s">
        <v>7679</v>
      </c>
      <c r="D503" s="7">
        <v>9276558.4800000004</v>
      </c>
      <c r="E503" s="7">
        <v>0.04</v>
      </c>
      <c r="F503" s="7" t="s">
        <v>7653</v>
      </c>
      <c r="G503" s="7" t="s">
        <v>7676</v>
      </c>
      <c r="H503" s="7" t="s">
        <v>60</v>
      </c>
    </row>
    <row r="504" spans="1:8">
      <c r="A504" s="7" t="s">
        <v>8047</v>
      </c>
      <c r="B504" s="7" t="s">
        <v>8048</v>
      </c>
      <c r="C504" s="7" t="s">
        <v>7679</v>
      </c>
      <c r="D504" s="7">
        <v>8522934.2400000002</v>
      </c>
      <c r="E504" s="7">
        <v>0.04</v>
      </c>
      <c r="F504" s="7" t="s">
        <v>7692</v>
      </c>
      <c r="G504" s="7" t="s">
        <v>7693</v>
      </c>
      <c r="H504" s="7" t="s">
        <v>143</v>
      </c>
    </row>
    <row r="505" spans="1:8">
      <c r="A505" s="7" t="s">
        <v>8186</v>
      </c>
      <c r="B505" s="7" t="s">
        <v>8187</v>
      </c>
      <c r="C505" s="7" t="s">
        <v>7679</v>
      </c>
      <c r="D505" s="7">
        <v>8297698.4000000004</v>
      </c>
      <c r="E505" s="7">
        <v>0.04</v>
      </c>
      <c r="F505" s="7" t="s">
        <v>7653</v>
      </c>
      <c r="G505" s="7" t="s">
        <v>7676</v>
      </c>
      <c r="H505" s="7" t="s">
        <v>60</v>
      </c>
    </row>
    <row r="506" spans="1:8">
      <c r="A506" s="7" t="s">
        <v>9678</v>
      </c>
      <c r="B506" s="7" t="s">
        <v>9679</v>
      </c>
      <c r="C506" s="7" t="s">
        <v>7667</v>
      </c>
      <c r="D506" s="7">
        <v>7617783.0700000003</v>
      </c>
      <c r="E506" s="7">
        <v>0.03</v>
      </c>
      <c r="F506" s="7" t="s">
        <v>7739</v>
      </c>
      <c r="G506" s="7" t="s">
        <v>7740</v>
      </c>
      <c r="H506" s="7" t="s">
        <v>143</v>
      </c>
    </row>
    <row r="507" spans="1:8">
      <c r="A507" s="7">
        <v>9888</v>
      </c>
      <c r="B507" s="7" t="s">
        <v>8117</v>
      </c>
      <c r="C507" s="7" t="s">
        <v>7667</v>
      </c>
      <c r="D507" s="7">
        <v>7274799.0700000003</v>
      </c>
      <c r="E507" s="7">
        <v>0.03</v>
      </c>
      <c r="F507" s="7" t="s">
        <v>7712</v>
      </c>
      <c r="G507" s="7" t="s">
        <v>7713</v>
      </c>
      <c r="H507" s="7" t="s">
        <v>172</v>
      </c>
    </row>
    <row r="508" spans="1:8">
      <c r="A508" s="7" t="s">
        <v>9438</v>
      </c>
      <c r="B508" s="7" t="s">
        <v>9439</v>
      </c>
      <c r="C508" s="7" t="s">
        <v>7667</v>
      </c>
      <c r="D508" s="7">
        <v>6679374.6799999997</v>
      </c>
      <c r="E508" s="7">
        <v>0.03</v>
      </c>
      <c r="F508" s="7" t="s">
        <v>8115</v>
      </c>
      <c r="G508" s="7" t="s">
        <v>8116</v>
      </c>
      <c r="H508" s="7" t="s">
        <v>215</v>
      </c>
    </row>
    <row r="509" spans="1:8">
      <c r="A509" s="7" t="s">
        <v>8244</v>
      </c>
      <c r="B509" s="7" t="s">
        <v>8245</v>
      </c>
      <c r="C509" s="7" t="s">
        <v>7667</v>
      </c>
      <c r="D509" s="7">
        <v>6667228.2599999998</v>
      </c>
      <c r="E509" s="7">
        <v>0.03</v>
      </c>
      <c r="F509" s="7" t="s">
        <v>7653</v>
      </c>
      <c r="G509" s="7" t="s">
        <v>7654</v>
      </c>
      <c r="H509" s="7" t="s">
        <v>60</v>
      </c>
    </row>
    <row r="510" spans="1:8">
      <c r="A510" s="7" t="s">
        <v>8701</v>
      </c>
      <c r="B510" s="7" t="s">
        <v>8702</v>
      </c>
      <c r="C510" s="7" t="s">
        <v>7667</v>
      </c>
      <c r="D510" s="7">
        <v>6634023.2400000002</v>
      </c>
      <c r="E510" s="7">
        <v>0.03</v>
      </c>
      <c r="F510" s="7" t="s">
        <v>7653</v>
      </c>
      <c r="G510" s="7" t="s">
        <v>7676</v>
      </c>
      <c r="H510" s="7" t="s">
        <v>60</v>
      </c>
    </row>
    <row r="511" spans="1:8">
      <c r="A511" s="7" t="s">
        <v>8102</v>
      </c>
      <c r="B511" s="7" t="s">
        <v>8103</v>
      </c>
      <c r="C511" s="7" t="s">
        <v>7667</v>
      </c>
      <c r="D511" s="7">
        <v>6500501.2800000003</v>
      </c>
      <c r="E511" s="7">
        <v>0.03</v>
      </c>
      <c r="F511" s="7" t="s">
        <v>7653</v>
      </c>
      <c r="G511" s="7" t="s">
        <v>7654</v>
      </c>
      <c r="H511" s="7" t="s">
        <v>60</v>
      </c>
    </row>
    <row r="512" spans="1:8">
      <c r="A512" s="7">
        <v>2412</v>
      </c>
      <c r="B512" s="7" t="s">
        <v>8839</v>
      </c>
      <c r="C512" s="7" t="s">
        <v>7667</v>
      </c>
      <c r="D512" s="7">
        <v>6400273.8899999997</v>
      </c>
      <c r="E512" s="7">
        <v>0.03</v>
      </c>
      <c r="F512" s="7" t="s">
        <v>7685</v>
      </c>
      <c r="G512" s="7" t="s">
        <v>7686</v>
      </c>
      <c r="H512" s="7" t="s">
        <v>166</v>
      </c>
    </row>
    <row r="513" spans="1:8">
      <c r="A513" s="7" t="s">
        <v>10098</v>
      </c>
      <c r="B513" s="7" t="s">
        <v>10099</v>
      </c>
      <c r="C513" s="7" t="s">
        <v>7667</v>
      </c>
      <c r="D513" s="7">
        <v>6220876.1399999997</v>
      </c>
      <c r="E513" s="7">
        <v>0.03</v>
      </c>
      <c r="F513" s="7" t="s">
        <v>7653</v>
      </c>
      <c r="G513" s="7" t="s">
        <v>7676</v>
      </c>
      <c r="H513" s="7" t="s">
        <v>60</v>
      </c>
    </row>
    <row r="514" spans="1:8">
      <c r="A514" s="7" t="s">
        <v>8547</v>
      </c>
      <c r="B514" s="7" t="s">
        <v>8548</v>
      </c>
      <c r="C514" s="7" t="s">
        <v>7667</v>
      </c>
      <c r="D514" s="7">
        <v>6180004.04</v>
      </c>
      <c r="E514" s="7">
        <v>0.03</v>
      </c>
      <c r="F514" s="7" t="s">
        <v>7653</v>
      </c>
      <c r="G514" s="7" t="s">
        <v>7654</v>
      </c>
      <c r="H514" s="7" t="s">
        <v>60</v>
      </c>
    </row>
    <row r="515" spans="1:8">
      <c r="A515" s="7" t="s">
        <v>8542</v>
      </c>
      <c r="B515" s="7" t="s">
        <v>156</v>
      </c>
      <c r="C515" s="7" t="s">
        <v>7667</v>
      </c>
      <c r="D515" s="7">
        <v>6162556.6200000001</v>
      </c>
      <c r="E515" s="7">
        <v>0.03</v>
      </c>
      <c r="F515" s="7" t="s">
        <v>7743</v>
      </c>
      <c r="G515" s="7" t="s">
        <v>7664</v>
      </c>
      <c r="H515" s="7" t="s">
        <v>7744</v>
      </c>
    </row>
    <row r="516" spans="1:8">
      <c r="A516" s="7" t="s">
        <v>8820</v>
      </c>
      <c r="B516" s="7" t="s">
        <v>8821</v>
      </c>
      <c r="C516" s="7" t="s">
        <v>7667</v>
      </c>
      <c r="D516" s="7">
        <v>5983330.7599999998</v>
      </c>
      <c r="E516" s="7">
        <v>0.03</v>
      </c>
      <c r="F516" s="7" t="s">
        <v>8643</v>
      </c>
      <c r="G516" s="7" t="s">
        <v>8644</v>
      </c>
      <c r="H516" s="7" t="s">
        <v>234</v>
      </c>
    </row>
    <row r="517" spans="1:8">
      <c r="A517" s="7" t="s">
        <v>8908</v>
      </c>
      <c r="B517" s="7" t="s">
        <v>10102</v>
      </c>
      <c r="C517" s="7" t="s">
        <v>7667</v>
      </c>
      <c r="D517" s="7">
        <v>5970305.9699999997</v>
      </c>
      <c r="E517" s="7">
        <v>0.03</v>
      </c>
      <c r="F517" s="7" t="s">
        <v>7653</v>
      </c>
      <c r="G517" s="7" t="s">
        <v>7654</v>
      </c>
      <c r="H517" s="7" t="s">
        <v>60</v>
      </c>
    </row>
    <row r="518" spans="1:8">
      <c r="A518" s="7" t="s">
        <v>9884</v>
      </c>
      <c r="B518" s="7" t="s">
        <v>8500</v>
      </c>
      <c r="C518" s="7" t="s">
        <v>7667</v>
      </c>
      <c r="D518" s="7">
        <v>5884130.1200000001</v>
      </c>
      <c r="E518" s="7">
        <v>0.03</v>
      </c>
      <c r="F518" s="7" t="s">
        <v>7726</v>
      </c>
      <c r="G518" s="7" t="s">
        <v>7727</v>
      </c>
      <c r="H518" s="7" t="s">
        <v>148</v>
      </c>
    </row>
    <row r="519" spans="1:8">
      <c r="A519" s="7" t="s">
        <v>8792</v>
      </c>
      <c r="B519" s="7" t="s">
        <v>8793</v>
      </c>
      <c r="C519" s="7" t="s">
        <v>7667</v>
      </c>
      <c r="D519" s="7">
        <v>5750008.04</v>
      </c>
      <c r="E519" s="7">
        <v>0.03</v>
      </c>
      <c r="F519" s="7" t="s">
        <v>7653</v>
      </c>
      <c r="G519" s="7" t="s">
        <v>7676</v>
      </c>
      <c r="H519" s="7" t="s">
        <v>60</v>
      </c>
    </row>
    <row r="520" spans="1:8">
      <c r="A520" s="7" t="s">
        <v>8704</v>
      </c>
      <c r="B520" s="7" t="s">
        <v>8705</v>
      </c>
      <c r="C520" s="7" t="s">
        <v>7658</v>
      </c>
      <c r="D520" s="7">
        <v>7810217.5199999996</v>
      </c>
      <c r="E520" s="7">
        <v>0.03</v>
      </c>
      <c r="F520" s="7" t="s">
        <v>7653</v>
      </c>
      <c r="G520" s="7" t="s">
        <v>7676</v>
      </c>
      <c r="H520" s="7" t="s">
        <v>60</v>
      </c>
    </row>
    <row r="521" spans="1:8">
      <c r="A521" s="7" t="s">
        <v>8288</v>
      </c>
      <c r="B521" s="7" t="s">
        <v>8289</v>
      </c>
      <c r="C521" s="7" t="s">
        <v>7658</v>
      </c>
      <c r="D521" s="7">
        <v>7767940.3099999996</v>
      </c>
      <c r="E521" s="7">
        <v>0.03</v>
      </c>
      <c r="F521" s="7" t="s">
        <v>7692</v>
      </c>
      <c r="G521" s="7" t="s">
        <v>7693</v>
      </c>
      <c r="H521" s="7" t="s">
        <v>143</v>
      </c>
    </row>
    <row r="522" spans="1:8">
      <c r="A522" s="7" t="s">
        <v>9209</v>
      </c>
      <c r="B522" s="7" t="s">
        <v>1632</v>
      </c>
      <c r="C522" s="7" t="s">
        <v>7658</v>
      </c>
      <c r="D522" s="7">
        <v>7635913.7999999998</v>
      </c>
      <c r="E522" s="7">
        <v>0.03</v>
      </c>
      <c r="F522" s="7" t="s">
        <v>7653</v>
      </c>
      <c r="G522" s="7" t="s">
        <v>7676</v>
      </c>
      <c r="H522" s="7" t="s">
        <v>60</v>
      </c>
    </row>
    <row r="523" spans="1:8">
      <c r="A523" s="7" t="s">
        <v>8398</v>
      </c>
      <c r="B523" s="7" t="s">
        <v>9862</v>
      </c>
      <c r="C523" s="7" t="s">
        <v>7658</v>
      </c>
      <c r="D523" s="7">
        <v>7601564.5899999999</v>
      </c>
      <c r="E523" s="7">
        <v>0.03</v>
      </c>
      <c r="F523" s="7" t="s">
        <v>7739</v>
      </c>
      <c r="G523" s="7" t="s">
        <v>7740</v>
      </c>
      <c r="H523" s="7" t="s">
        <v>143</v>
      </c>
    </row>
    <row r="524" spans="1:8">
      <c r="A524" s="7" t="s">
        <v>8457</v>
      </c>
      <c r="B524" s="7" t="s">
        <v>8785</v>
      </c>
      <c r="C524" s="7" t="s">
        <v>7658</v>
      </c>
      <c r="D524" s="7">
        <v>7380944.6799999997</v>
      </c>
      <c r="E524" s="7">
        <v>0.03</v>
      </c>
      <c r="F524" s="7" t="s">
        <v>7793</v>
      </c>
      <c r="G524" s="7" t="s">
        <v>7794</v>
      </c>
      <c r="H524" s="7" t="s">
        <v>138</v>
      </c>
    </row>
    <row r="525" spans="1:8">
      <c r="A525" s="7" t="s">
        <v>9863</v>
      </c>
      <c r="B525" s="7" t="s">
        <v>8564</v>
      </c>
      <c r="C525" s="7" t="s">
        <v>7658</v>
      </c>
      <c r="D525" s="7">
        <v>7247059.0899999999</v>
      </c>
      <c r="E525" s="7">
        <v>0.03</v>
      </c>
      <c r="F525" s="7" t="s">
        <v>7726</v>
      </c>
      <c r="G525" s="7" t="s">
        <v>7727</v>
      </c>
      <c r="H525" s="7" t="s">
        <v>148</v>
      </c>
    </row>
    <row r="526" spans="1:8">
      <c r="A526" s="7" t="s">
        <v>8651</v>
      </c>
      <c r="B526" s="7" t="s">
        <v>2999</v>
      </c>
      <c r="C526" s="7" t="s">
        <v>7658</v>
      </c>
      <c r="D526" s="7">
        <v>6984782.2599999998</v>
      </c>
      <c r="E526" s="7">
        <v>0.03</v>
      </c>
      <c r="F526" s="7" t="s">
        <v>7653</v>
      </c>
      <c r="G526" s="7" t="s">
        <v>7676</v>
      </c>
      <c r="H526" s="7" t="s">
        <v>60</v>
      </c>
    </row>
    <row r="527" spans="1:8">
      <c r="A527" s="7">
        <v>5108</v>
      </c>
      <c r="B527" s="7" t="s">
        <v>1456</v>
      </c>
      <c r="C527" s="7" t="s">
        <v>7658</v>
      </c>
      <c r="D527" s="7">
        <v>6942522.8799999999</v>
      </c>
      <c r="E527" s="7">
        <v>0.03</v>
      </c>
      <c r="F527" s="7" t="s">
        <v>7762</v>
      </c>
      <c r="G527" s="7" t="s">
        <v>7763</v>
      </c>
      <c r="H527" s="7" t="s">
        <v>153</v>
      </c>
    </row>
    <row r="528" spans="1:8">
      <c r="A528" s="7" t="s">
        <v>8306</v>
      </c>
      <c r="B528" s="7" t="s">
        <v>10092</v>
      </c>
      <c r="C528" s="7" t="s">
        <v>7658</v>
      </c>
      <c r="D528" s="7">
        <v>6788439.5199999996</v>
      </c>
      <c r="E528" s="7">
        <v>0.03</v>
      </c>
      <c r="F528" s="7" t="s">
        <v>7653</v>
      </c>
      <c r="G528" s="7" t="s">
        <v>7676</v>
      </c>
      <c r="H528" s="7" t="s">
        <v>60</v>
      </c>
    </row>
    <row r="529" spans="1:8">
      <c r="A529" s="7" t="s">
        <v>8421</v>
      </c>
      <c r="B529" s="7" t="s">
        <v>8422</v>
      </c>
      <c r="C529" s="7" t="s">
        <v>7658</v>
      </c>
      <c r="D529" s="7">
        <v>6721999.96</v>
      </c>
      <c r="E529" s="7">
        <v>0.03</v>
      </c>
      <c r="F529" s="7" t="s">
        <v>7653</v>
      </c>
      <c r="G529" s="7" t="s">
        <v>7654</v>
      </c>
      <c r="H529" s="7" t="s">
        <v>60</v>
      </c>
    </row>
    <row r="530" spans="1:8">
      <c r="A530" s="7">
        <v>7269</v>
      </c>
      <c r="B530" s="7" t="s">
        <v>2614</v>
      </c>
      <c r="C530" s="7" t="s">
        <v>7658</v>
      </c>
      <c r="D530" s="7">
        <v>6221578.8200000003</v>
      </c>
      <c r="E530" s="7">
        <v>0.03</v>
      </c>
      <c r="F530" s="7" t="s">
        <v>7762</v>
      </c>
      <c r="G530" s="7" t="s">
        <v>7763</v>
      </c>
      <c r="H530" s="7" t="s">
        <v>153</v>
      </c>
    </row>
    <row r="531" spans="1:8">
      <c r="A531" s="7" t="s">
        <v>8472</v>
      </c>
      <c r="B531" s="7" t="s">
        <v>8473</v>
      </c>
      <c r="C531" s="7" t="s">
        <v>7658</v>
      </c>
      <c r="D531" s="7">
        <v>6181492.6299999999</v>
      </c>
      <c r="E531" s="7">
        <v>0.03</v>
      </c>
      <c r="F531" s="7" t="s">
        <v>7692</v>
      </c>
      <c r="G531" s="7" t="s">
        <v>7693</v>
      </c>
      <c r="H531" s="7" t="s">
        <v>143</v>
      </c>
    </row>
    <row r="532" spans="1:8">
      <c r="A532" s="7" t="s">
        <v>8124</v>
      </c>
      <c r="B532" s="7" t="s">
        <v>3035</v>
      </c>
      <c r="C532" s="7" t="s">
        <v>7658</v>
      </c>
      <c r="D532" s="7">
        <v>6168870.5199999996</v>
      </c>
      <c r="E532" s="7">
        <v>0.03</v>
      </c>
      <c r="F532" s="7" t="s">
        <v>7653</v>
      </c>
      <c r="G532" s="7" t="s">
        <v>7654</v>
      </c>
      <c r="H532" s="7" t="s">
        <v>60</v>
      </c>
    </row>
    <row r="533" spans="1:8">
      <c r="A533" s="7" t="s">
        <v>9885</v>
      </c>
      <c r="B533" s="7" t="s">
        <v>9886</v>
      </c>
      <c r="C533" s="7" t="s">
        <v>7658</v>
      </c>
      <c r="D533" s="7">
        <v>6121988.3200000003</v>
      </c>
      <c r="E533" s="7">
        <v>0.03</v>
      </c>
      <c r="F533" s="7" t="s">
        <v>7653</v>
      </c>
      <c r="G533" s="7" t="s">
        <v>7676</v>
      </c>
      <c r="H533" s="7" t="s">
        <v>60</v>
      </c>
    </row>
    <row r="534" spans="1:8">
      <c r="A534" s="7">
        <v>6902</v>
      </c>
      <c r="B534" s="7" t="s">
        <v>1392</v>
      </c>
      <c r="C534" s="7" t="s">
        <v>7658</v>
      </c>
      <c r="D534" s="7">
        <v>6061027.1100000003</v>
      </c>
      <c r="E534" s="7">
        <v>0.03</v>
      </c>
      <c r="F534" s="7" t="s">
        <v>7762</v>
      </c>
      <c r="G534" s="7" t="s">
        <v>7763</v>
      </c>
      <c r="H534" s="7" t="s">
        <v>153</v>
      </c>
    </row>
    <row r="535" spans="1:8">
      <c r="A535" s="7" t="s">
        <v>8624</v>
      </c>
      <c r="B535" s="7" t="s">
        <v>1151</v>
      </c>
      <c r="C535" s="7" t="s">
        <v>7658</v>
      </c>
      <c r="D535" s="7">
        <v>6030118.7300000004</v>
      </c>
      <c r="E535" s="7">
        <v>0.03</v>
      </c>
      <c r="F535" s="7" t="s">
        <v>7653</v>
      </c>
      <c r="G535" s="7" t="s">
        <v>7676</v>
      </c>
      <c r="H535" s="7" t="s">
        <v>60</v>
      </c>
    </row>
    <row r="536" spans="1:8">
      <c r="A536" s="7" t="s">
        <v>8453</v>
      </c>
      <c r="B536" s="7" t="s">
        <v>8454</v>
      </c>
      <c r="C536" s="7" t="s">
        <v>7658</v>
      </c>
      <c r="D536" s="7">
        <v>5921113.8399999999</v>
      </c>
      <c r="E536" s="7">
        <v>0.03</v>
      </c>
      <c r="F536" s="7" t="s">
        <v>7653</v>
      </c>
      <c r="G536" s="7" t="s">
        <v>7676</v>
      </c>
      <c r="H536" s="7" t="s">
        <v>60</v>
      </c>
    </row>
    <row r="537" spans="1:8">
      <c r="A537" s="7">
        <v>5802</v>
      </c>
      <c r="B537" s="7" t="s">
        <v>9200</v>
      </c>
      <c r="C537" s="7" t="s">
        <v>7658</v>
      </c>
      <c r="D537" s="7">
        <v>5847979.2000000002</v>
      </c>
      <c r="E537" s="7">
        <v>0.03</v>
      </c>
      <c r="F537" s="7" t="s">
        <v>7762</v>
      </c>
      <c r="G537" s="7" t="s">
        <v>7763</v>
      </c>
      <c r="H537" s="7" t="s">
        <v>153</v>
      </c>
    </row>
    <row r="538" spans="1:8">
      <c r="A538" s="7">
        <v>6752</v>
      </c>
      <c r="B538" s="7" t="s">
        <v>8416</v>
      </c>
      <c r="C538" s="7" t="s">
        <v>7658</v>
      </c>
      <c r="D538" s="7">
        <v>5830435.2199999997</v>
      </c>
      <c r="E538" s="7">
        <v>0.03</v>
      </c>
      <c r="F538" s="7" t="s">
        <v>7762</v>
      </c>
      <c r="G538" s="7" t="s">
        <v>7763</v>
      </c>
      <c r="H538" s="7" t="s">
        <v>153</v>
      </c>
    </row>
    <row r="539" spans="1:8">
      <c r="A539" s="7" t="s">
        <v>9214</v>
      </c>
      <c r="B539" s="7" t="s">
        <v>2774</v>
      </c>
      <c r="C539" s="7" t="s">
        <v>7682</v>
      </c>
      <c r="D539" s="7">
        <v>7789063.1399999997</v>
      </c>
      <c r="E539" s="7">
        <v>0.03</v>
      </c>
      <c r="F539" s="7" t="s">
        <v>7653</v>
      </c>
      <c r="G539" s="7" t="s">
        <v>7676</v>
      </c>
      <c r="H539" s="7" t="s">
        <v>60</v>
      </c>
    </row>
    <row r="540" spans="1:8">
      <c r="A540" s="7" t="s">
        <v>8345</v>
      </c>
      <c r="B540" s="7" t="s">
        <v>8346</v>
      </c>
      <c r="C540" s="7" t="s">
        <v>7682</v>
      </c>
      <c r="D540" s="7">
        <v>7319611.9800000004</v>
      </c>
      <c r="E540" s="7">
        <v>0.03</v>
      </c>
      <c r="F540" s="7" t="s">
        <v>7653</v>
      </c>
      <c r="G540" s="7" t="s">
        <v>7654</v>
      </c>
      <c r="H540" s="7" t="s">
        <v>60</v>
      </c>
    </row>
    <row r="541" spans="1:8">
      <c r="A541" s="7" t="s">
        <v>8233</v>
      </c>
      <c r="B541" s="7" t="s">
        <v>8234</v>
      </c>
      <c r="C541" s="7" t="s">
        <v>7682</v>
      </c>
      <c r="D541" s="7">
        <v>6538373.3399999999</v>
      </c>
      <c r="E541" s="7">
        <v>0.03</v>
      </c>
      <c r="F541" s="7" t="s">
        <v>7653</v>
      </c>
      <c r="G541" s="7" t="s">
        <v>7676</v>
      </c>
      <c r="H541" s="7" t="s">
        <v>60</v>
      </c>
    </row>
    <row r="542" spans="1:8">
      <c r="A542" s="7" t="s">
        <v>8361</v>
      </c>
      <c r="B542" s="7" t="s">
        <v>827</v>
      </c>
      <c r="C542" s="7" t="s">
        <v>7682</v>
      </c>
      <c r="D542" s="7">
        <v>6108596.7599999998</v>
      </c>
      <c r="E542" s="7">
        <v>0.03</v>
      </c>
      <c r="F542" s="7" t="s">
        <v>7814</v>
      </c>
      <c r="G542" s="7" t="s">
        <v>7815</v>
      </c>
      <c r="H542" s="7" t="s">
        <v>158</v>
      </c>
    </row>
    <row r="543" spans="1:8">
      <c r="A543" s="7">
        <v>2891</v>
      </c>
      <c r="B543" s="7" t="s">
        <v>8809</v>
      </c>
      <c r="C543" s="7" t="s">
        <v>7662</v>
      </c>
      <c r="D543" s="7">
        <v>7908812.6799999997</v>
      </c>
      <c r="E543" s="7">
        <v>0.03</v>
      </c>
      <c r="F543" s="7" t="s">
        <v>7685</v>
      </c>
      <c r="G543" s="7" t="s">
        <v>7686</v>
      </c>
      <c r="H543" s="7" t="s">
        <v>166</v>
      </c>
    </row>
    <row r="544" spans="1:8">
      <c r="A544" s="7" t="s">
        <v>8410</v>
      </c>
      <c r="B544" s="7" t="s">
        <v>3814</v>
      </c>
      <c r="C544" s="7" t="s">
        <v>7662</v>
      </c>
      <c r="D544" s="7">
        <v>7798180.0800000001</v>
      </c>
      <c r="E544" s="7">
        <v>0.03</v>
      </c>
      <c r="F544" s="7" t="s">
        <v>7653</v>
      </c>
      <c r="G544" s="7" t="s">
        <v>7654</v>
      </c>
      <c r="H544" s="7" t="s">
        <v>60</v>
      </c>
    </row>
    <row r="545" spans="1:8">
      <c r="A545" s="7">
        <v>2882</v>
      </c>
      <c r="B545" s="7" t="s">
        <v>8593</v>
      </c>
      <c r="C545" s="7" t="s">
        <v>7662</v>
      </c>
      <c r="D545" s="7">
        <v>7781571.0499999998</v>
      </c>
      <c r="E545" s="7">
        <v>0.03</v>
      </c>
      <c r="F545" s="7" t="s">
        <v>7685</v>
      </c>
      <c r="G545" s="7" t="s">
        <v>7686</v>
      </c>
      <c r="H545" s="7" t="s">
        <v>166</v>
      </c>
    </row>
    <row r="546" spans="1:8">
      <c r="A546" s="7" t="s">
        <v>8985</v>
      </c>
      <c r="B546" s="7" t="s">
        <v>2386</v>
      </c>
      <c r="C546" s="7" t="s">
        <v>7662</v>
      </c>
      <c r="D546" s="7">
        <v>7736567.3300000001</v>
      </c>
      <c r="E546" s="7">
        <v>0.03</v>
      </c>
      <c r="F546" s="7" t="s">
        <v>7692</v>
      </c>
      <c r="G546" s="7" t="s">
        <v>7693</v>
      </c>
      <c r="H546" s="7" t="s">
        <v>143</v>
      </c>
    </row>
    <row r="547" spans="1:8">
      <c r="A547" s="7" t="s">
        <v>8575</v>
      </c>
      <c r="B547" s="7" t="s">
        <v>8576</v>
      </c>
      <c r="C547" s="7" t="s">
        <v>7662</v>
      </c>
      <c r="D547" s="7">
        <v>7694199.8600000003</v>
      </c>
      <c r="E547" s="7">
        <v>0.03</v>
      </c>
      <c r="F547" s="7" t="s">
        <v>7653</v>
      </c>
      <c r="G547" s="7" t="s">
        <v>7654</v>
      </c>
      <c r="H547" s="7" t="s">
        <v>60</v>
      </c>
    </row>
    <row r="548" spans="1:8">
      <c r="A548" s="7" t="s">
        <v>9188</v>
      </c>
      <c r="B548" s="7" t="s">
        <v>9189</v>
      </c>
      <c r="C548" s="7" t="s">
        <v>7662</v>
      </c>
      <c r="D548" s="7">
        <v>7694304.25</v>
      </c>
      <c r="E548" s="7">
        <v>0.03</v>
      </c>
      <c r="F548" s="7" t="s">
        <v>7814</v>
      </c>
      <c r="G548" s="7" t="s">
        <v>7815</v>
      </c>
      <c r="H548" s="7" t="s">
        <v>158</v>
      </c>
    </row>
    <row r="549" spans="1:8">
      <c r="A549" s="7" t="s">
        <v>8749</v>
      </c>
      <c r="B549" s="7" t="s">
        <v>8750</v>
      </c>
      <c r="C549" s="7" t="s">
        <v>7662</v>
      </c>
      <c r="D549" s="7">
        <v>7625823.2800000003</v>
      </c>
      <c r="E549" s="7">
        <v>0.03</v>
      </c>
      <c r="F549" s="7" t="s">
        <v>7653</v>
      </c>
      <c r="G549" s="7" t="s">
        <v>7676</v>
      </c>
      <c r="H549" s="7" t="s">
        <v>60</v>
      </c>
    </row>
    <row r="550" spans="1:8">
      <c r="A550" s="7" t="s">
        <v>8744</v>
      </c>
      <c r="B550" s="7" t="s">
        <v>8745</v>
      </c>
      <c r="C550" s="7" t="s">
        <v>7662</v>
      </c>
      <c r="D550" s="7">
        <v>7494780.6799999997</v>
      </c>
      <c r="E550" s="7">
        <v>0.03</v>
      </c>
      <c r="F550" s="7" t="s">
        <v>7653</v>
      </c>
      <c r="G550" s="7" t="s">
        <v>7676</v>
      </c>
      <c r="H550" s="7" t="s">
        <v>60</v>
      </c>
    </row>
    <row r="551" spans="1:8">
      <c r="A551" s="7" t="s">
        <v>9089</v>
      </c>
      <c r="B551" s="7" t="s">
        <v>9090</v>
      </c>
      <c r="C551" s="7" t="s">
        <v>7662</v>
      </c>
      <c r="D551" s="7">
        <v>7469130.04</v>
      </c>
      <c r="E551" s="7">
        <v>0.03</v>
      </c>
      <c r="F551" s="7" t="s">
        <v>9091</v>
      </c>
      <c r="G551" s="7" t="s">
        <v>9092</v>
      </c>
      <c r="H551" s="7" t="s">
        <v>250</v>
      </c>
    </row>
    <row r="552" spans="1:8">
      <c r="A552" s="7" t="s">
        <v>8442</v>
      </c>
      <c r="B552" s="7" t="s">
        <v>8443</v>
      </c>
      <c r="C552" s="7" t="s">
        <v>7662</v>
      </c>
      <c r="D552" s="7">
        <v>7361788.5099999998</v>
      </c>
      <c r="E552" s="7">
        <v>0.03</v>
      </c>
      <c r="F552" s="7" t="s">
        <v>8221</v>
      </c>
      <c r="G552" s="7" t="s">
        <v>8222</v>
      </c>
      <c r="H552" s="7" t="s">
        <v>186</v>
      </c>
    </row>
    <row r="553" spans="1:8">
      <c r="A553" s="7" t="s">
        <v>8512</v>
      </c>
      <c r="B553" s="7" t="s">
        <v>8513</v>
      </c>
      <c r="C553" s="7" t="s">
        <v>7662</v>
      </c>
      <c r="D553" s="7">
        <v>7344770.6699999999</v>
      </c>
      <c r="E553" s="7">
        <v>0.03</v>
      </c>
      <c r="F553" s="7" t="s">
        <v>8514</v>
      </c>
      <c r="G553" s="7" t="s">
        <v>8515</v>
      </c>
      <c r="H553" s="7" t="s">
        <v>8516</v>
      </c>
    </row>
    <row r="554" spans="1:8">
      <c r="A554" s="7" t="s">
        <v>8654</v>
      </c>
      <c r="B554" s="7" t="s">
        <v>3579</v>
      </c>
      <c r="C554" s="7" t="s">
        <v>7662</v>
      </c>
      <c r="D554" s="7">
        <v>7331352.3499999996</v>
      </c>
      <c r="E554" s="7">
        <v>0.03</v>
      </c>
      <c r="F554" s="7" t="s">
        <v>7653</v>
      </c>
      <c r="G554" s="7" t="s">
        <v>7654</v>
      </c>
      <c r="H554" s="7" t="s">
        <v>60</v>
      </c>
    </row>
    <row r="555" spans="1:8">
      <c r="A555" s="7" t="s">
        <v>8797</v>
      </c>
      <c r="B555" s="7" t="s">
        <v>8798</v>
      </c>
      <c r="C555" s="7" t="s">
        <v>7662</v>
      </c>
      <c r="D555" s="7">
        <v>7244857.3600000003</v>
      </c>
      <c r="E555" s="7">
        <v>0.03</v>
      </c>
      <c r="F555" s="7" t="s">
        <v>7653</v>
      </c>
      <c r="G555" s="7" t="s">
        <v>7654</v>
      </c>
      <c r="H555" s="7" t="s">
        <v>60</v>
      </c>
    </row>
    <row r="556" spans="1:8">
      <c r="A556" s="7" t="s">
        <v>8096</v>
      </c>
      <c r="B556" s="7" t="s">
        <v>5474</v>
      </c>
      <c r="C556" s="7" t="s">
        <v>7662</v>
      </c>
      <c r="D556" s="7">
        <v>7246047.0899999999</v>
      </c>
      <c r="E556" s="7">
        <v>0.03</v>
      </c>
      <c r="F556" s="7" t="s">
        <v>7704</v>
      </c>
      <c r="G556" s="7" t="s">
        <v>7705</v>
      </c>
      <c r="H556" s="7" t="s">
        <v>87</v>
      </c>
    </row>
    <row r="557" spans="1:8">
      <c r="A557" s="7" t="s">
        <v>9036</v>
      </c>
      <c r="B557" s="7" t="s">
        <v>9037</v>
      </c>
      <c r="C557" s="7" t="s">
        <v>7662</v>
      </c>
      <c r="D557" s="7">
        <v>7234625.4699999997</v>
      </c>
      <c r="E557" s="7">
        <v>0.03</v>
      </c>
      <c r="F557" s="7" t="s">
        <v>9038</v>
      </c>
      <c r="G557" s="7" t="s">
        <v>9039</v>
      </c>
      <c r="H557" s="7" t="s">
        <v>254</v>
      </c>
    </row>
    <row r="558" spans="1:8">
      <c r="A558" s="7">
        <v>8750</v>
      </c>
      <c r="B558" s="7" t="s">
        <v>8728</v>
      </c>
      <c r="C558" s="7" t="s">
        <v>7662</v>
      </c>
      <c r="D558" s="7">
        <v>7222110.2699999996</v>
      </c>
      <c r="E558" s="7">
        <v>0.03</v>
      </c>
      <c r="F558" s="7" t="s">
        <v>7762</v>
      </c>
      <c r="G558" s="7" t="s">
        <v>7763</v>
      </c>
      <c r="H558" s="7" t="s">
        <v>153</v>
      </c>
    </row>
    <row r="559" spans="1:8">
      <c r="A559" s="7" t="s">
        <v>9865</v>
      </c>
      <c r="B559" s="7" t="s">
        <v>9866</v>
      </c>
      <c r="C559" s="7" t="s">
        <v>7662</v>
      </c>
      <c r="D559" s="7">
        <v>7208430.5700000003</v>
      </c>
      <c r="E559" s="7">
        <v>0.03</v>
      </c>
      <c r="F559" s="7" t="s">
        <v>7653</v>
      </c>
      <c r="G559" s="7" t="s">
        <v>7676</v>
      </c>
      <c r="H559" s="7" t="s">
        <v>60</v>
      </c>
    </row>
    <row r="560" spans="1:8">
      <c r="A560" s="7" t="s">
        <v>9603</v>
      </c>
      <c r="B560" s="7" t="s">
        <v>9604</v>
      </c>
      <c r="C560" s="7" t="s">
        <v>7662</v>
      </c>
      <c r="D560" s="7">
        <v>7158070.8799999999</v>
      </c>
      <c r="E560" s="7">
        <v>0.03</v>
      </c>
      <c r="F560" s="7" t="s">
        <v>9001</v>
      </c>
      <c r="G560" s="7" t="s">
        <v>9002</v>
      </c>
      <c r="H560" s="7" t="s">
        <v>9003</v>
      </c>
    </row>
    <row r="561" spans="1:8">
      <c r="A561" s="7" t="s">
        <v>8898</v>
      </c>
      <c r="B561" s="7" t="s">
        <v>3907</v>
      </c>
      <c r="C561" s="7" t="s">
        <v>7662</v>
      </c>
      <c r="D561" s="7">
        <v>7156314.1699999999</v>
      </c>
      <c r="E561" s="7">
        <v>0.03</v>
      </c>
      <c r="F561" s="7" t="s">
        <v>8899</v>
      </c>
      <c r="G561" s="7" t="s">
        <v>8900</v>
      </c>
      <c r="H561" s="7" t="s">
        <v>143</v>
      </c>
    </row>
    <row r="562" spans="1:8">
      <c r="A562" s="7" t="s">
        <v>8519</v>
      </c>
      <c r="B562" s="7" t="s">
        <v>8520</v>
      </c>
      <c r="C562" s="7" t="s">
        <v>7662</v>
      </c>
      <c r="D562" s="7">
        <v>7133734.4100000001</v>
      </c>
      <c r="E562" s="7">
        <v>0.03</v>
      </c>
      <c r="F562" s="7" t="s">
        <v>8437</v>
      </c>
      <c r="G562" s="7" t="s">
        <v>8438</v>
      </c>
      <c r="H562" s="7" t="s">
        <v>8439</v>
      </c>
    </row>
    <row r="563" spans="1:8">
      <c r="A563" s="7" t="s">
        <v>9379</v>
      </c>
      <c r="B563" s="7" t="s">
        <v>9380</v>
      </c>
      <c r="C563" s="7" t="s">
        <v>7662</v>
      </c>
      <c r="D563" s="7">
        <v>7134689.1200000001</v>
      </c>
      <c r="E563" s="7">
        <v>0.03</v>
      </c>
      <c r="F563" s="7" t="s">
        <v>7653</v>
      </c>
      <c r="G563" s="7" t="s">
        <v>7654</v>
      </c>
      <c r="H563" s="7" t="s">
        <v>60</v>
      </c>
    </row>
    <row r="564" spans="1:8">
      <c r="A564" s="7" t="s">
        <v>8635</v>
      </c>
      <c r="B564" s="7" t="s">
        <v>8636</v>
      </c>
      <c r="C564" s="7" t="s">
        <v>7662</v>
      </c>
      <c r="D564" s="7">
        <v>7008939.9800000004</v>
      </c>
      <c r="E564" s="7">
        <v>0.03</v>
      </c>
      <c r="F564" s="7" t="s">
        <v>7653</v>
      </c>
      <c r="G564" s="7" t="s">
        <v>7676</v>
      </c>
      <c r="H564" s="7" t="s">
        <v>60</v>
      </c>
    </row>
    <row r="565" spans="1:8">
      <c r="A565" s="7">
        <v>2328</v>
      </c>
      <c r="B565" s="7" t="s">
        <v>9197</v>
      </c>
      <c r="C565" s="7" t="s">
        <v>7662</v>
      </c>
      <c r="D565" s="7">
        <v>7005818.7000000002</v>
      </c>
      <c r="E565" s="7">
        <v>0.03</v>
      </c>
      <c r="F565" s="7" t="s">
        <v>7712</v>
      </c>
      <c r="G565" s="7" t="s">
        <v>7713</v>
      </c>
      <c r="H565" s="7" t="s">
        <v>172</v>
      </c>
    </row>
    <row r="566" spans="1:8">
      <c r="A566" s="7" t="s">
        <v>8739</v>
      </c>
      <c r="B566" s="7" t="s">
        <v>8740</v>
      </c>
      <c r="C566" s="7" t="s">
        <v>7662</v>
      </c>
      <c r="D566" s="7">
        <v>6799417.2400000002</v>
      </c>
      <c r="E566" s="7">
        <v>0.03</v>
      </c>
      <c r="F566" s="7" t="s">
        <v>7653</v>
      </c>
      <c r="G566" s="7" t="s">
        <v>10091</v>
      </c>
      <c r="H566" s="7" t="s">
        <v>60</v>
      </c>
    </row>
    <row r="567" spans="1:8">
      <c r="A567" s="7" t="s">
        <v>8616</v>
      </c>
      <c r="B567" s="7" t="s">
        <v>8617</v>
      </c>
      <c r="C567" s="7" t="s">
        <v>7662</v>
      </c>
      <c r="D567" s="7">
        <v>6776293.4400000004</v>
      </c>
      <c r="E567" s="7">
        <v>0.03</v>
      </c>
      <c r="F567" s="7" t="s">
        <v>7653</v>
      </c>
      <c r="G567" s="7" t="s">
        <v>7676</v>
      </c>
      <c r="H567" s="7" t="s">
        <v>60</v>
      </c>
    </row>
    <row r="568" spans="1:8">
      <c r="A568" s="7" t="s">
        <v>9148</v>
      </c>
      <c r="B568" s="7" t="s">
        <v>1332</v>
      </c>
      <c r="C568" s="7" t="s">
        <v>7662</v>
      </c>
      <c r="D568" s="7">
        <v>6757360.4500000002</v>
      </c>
      <c r="E568" s="7">
        <v>0.03</v>
      </c>
      <c r="F568" s="7" t="s">
        <v>7743</v>
      </c>
      <c r="G568" s="7" t="s">
        <v>7664</v>
      </c>
      <c r="H568" s="7" t="s">
        <v>7744</v>
      </c>
    </row>
    <row r="569" spans="1:8">
      <c r="A569" s="7">
        <v>2881</v>
      </c>
      <c r="B569" s="7" t="s">
        <v>8684</v>
      </c>
      <c r="C569" s="7" t="s">
        <v>7662</v>
      </c>
      <c r="D569" s="7">
        <v>6683970.7599999998</v>
      </c>
      <c r="E569" s="7">
        <v>0.03</v>
      </c>
      <c r="F569" s="7" t="s">
        <v>7685</v>
      </c>
      <c r="G569" s="7" t="s">
        <v>7686</v>
      </c>
      <c r="H569" s="7" t="s">
        <v>166</v>
      </c>
    </row>
    <row r="570" spans="1:8">
      <c r="A570" s="7" t="s">
        <v>8379</v>
      </c>
      <c r="B570" s="7" t="s">
        <v>1094</v>
      </c>
      <c r="C570" s="7" t="s">
        <v>7662</v>
      </c>
      <c r="D570" s="7">
        <v>6671580.2999999998</v>
      </c>
      <c r="E570" s="7">
        <v>0.03</v>
      </c>
      <c r="F570" s="7" t="s">
        <v>7653</v>
      </c>
      <c r="G570" s="7" t="s">
        <v>7676</v>
      </c>
      <c r="H570" s="7" t="s">
        <v>60</v>
      </c>
    </row>
    <row r="571" spans="1:8">
      <c r="A571" s="7" t="s">
        <v>9000</v>
      </c>
      <c r="B571" s="7" t="s">
        <v>7124</v>
      </c>
      <c r="C571" s="7" t="s">
        <v>7662</v>
      </c>
      <c r="D571" s="7">
        <v>6643905.54</v>
      </c>
      <c r="E571" s="7">
        <v>0.03</v>
      </c>
      <c r="F571" s="7" t="s">
        <v>9001</v>
      </c>
      <c r="G571" s="7" t="s">
        <v>9002</v>
      </c>
      <c r="H571" s="7" t="s">
        <v>9003</v>
      </c>
    </row>
    <row r="572" spans="1:8">
      <c r="A572" s="7">
        <v>3968</v>
      </c>
      <c r="B572" s="7" t="s">
        <v>8703</v>
      </c>
      <c r="C572" s="7" t="s">
        <v>7662</v>
      </c>
      <c r="D572" s="7">
        <v>6606136.4800000004</v>
      </c>
      <c r="E572" s="7">
        <v>0.03</v>
      </c>
      <c r="F572" s="7" t="s">
        <v>7712</v>
      </c>
      <c r="G572" s="7" t="s">
        <v>7713</v>
      </c>
      <c r="H572" s="7" t="s">
        <v>172</v>
      </c>
    </row>
    <row r="573" spans="1:8">
      <c r="A573" s="7">
        <v>8308</v>
      </c>
      <c r="B573" s="7" t="s">
        <v>2370</v>
      </c>
      <c r="C573" s="7" t="s">
        <v>7662</v>
      </c>
      <c r="D573" s="7">
        <v>6601584.2300000004</v>
      </c>
      <c r="E573" s="7">
        <v>0.03</v>
      </c>
      <c r="F573" s="7" t="s">
        <v>7762</v>
      </c>
      <c r="G573" s="7" t="s">
        <v>7763</v>
      </c>
      <c r="H573" s="7" t="s">
        <v>153</v>
      </c>
    </row>
    <row r="574" spans="1:8">
      <c r="A574" s="7" t="s">
        <v>10093</v>
      </c>
      <c r="B574" s="7" t="s">
        <v>10094</v>
      </c>
      <c r="C574" s="7" t="s">
        <v>7662</v>
      </c>
      <c r="D574" s="7">
        <v>6575841.4400000004</v>
      </c>
      <c r="E574" s="7">
        <v>0.03</v>
      </c>
      <c r="F574" s="7" t="s">
        <v>7653</v>
      </c>
      <c r="G574" s="7" t="s">
        <v>7654</v>
      </c>
      <c r="H574" s="7" t="s">
        <v>60</v>
      </c>
    </row>
    <row r="575" spans="1:8">
      <c r="A575" s="7" t="s">
        <v>8931</v>
      </c>
      <c r="B575" s="7" t="s">
        <v>2234</v>
      </c>
      <c r="C575" s="7" t="s">
        <v>7662</v>
      </c>
      <c r="D575" s="7">
        <v>6575964.9800000004</v>
      </c>
      <c r="E575" s="7">
        <v>0.03</v>
      </c>
      <c r="F575" s="7" t="s">
        <v>7653</v>
      </c>
      <c r="G575" s="7" t="s">
        <v>7654</v>
      </c>
      <c r="H575" s="7" t="s">
        <v>60</v>
      </c>
    </row>
    <row r="576" spans="1:8">
      <c r="A576" s="7" t="s">
        <v>9111</v>
      </c>
      <c r="B576" s="7" t="s">
        <v>9112</v>
      </c>
      <c r="C576" s="7" t="s">
        <v>7662</v>
      </c>
      <c r="D576" s="7">
        <v>6534018.4800000004</v>
      </c>
      <c r="E576" s="7">
        <v>0.03</v>
      </c>
      <c r="F576" s="7" t="s">
        <v>8035</v>
      </c>
      <c r="G576" s="7" t="s">
        <v>8036</v>
      </c>
      <c r="H576" s="7" t="s">
        <v>143</v>
      </c>
    </row>
    <row r="577" spans="1:8">
      <c r="A577" s="7">
        <v>8630</v>
      </c>
      <c r="B577" s="7" t="s">
        <v>8625</v>
      </c>
      <c r="C577" s="7" t="s">
        <v>7662</v>
      </c>
      <c r="D577" s="7">
        <v>6474087.1799999997</v>
      </c>
      <c r="E577" s="7">
        <v>0.03</v>
      </c>
      <c r="F577" s="7" t="s">
        <v>7762</v>
      </c>
      <c r="G577" s="7" t="s">
        <v>7763</v>
      </c>
      <c r="H577" s="7" t="s">
        <v>153</v>
      </c>
    </row>
    <row r="578" spans="1:8">
      <c r="A578" s="7">
        <v>2628</v>
      </c>
      <c r="B578" s="7" t="s">
        <v>8964</v>
      </c>
      <c r="C578" s="7" t="s">
        <v>7662</v>
      </c>
      <c r="D578" s="7">
        <v>6462938.3099999996</v>
      </c>
      <c r="E578" s="7">
        <v>0.03</v>
      </c>
      <c r="F578" s="7" t="s">
        <v>7712</v>
      </c>
      <c r="G578" s="7" t="s">
        <v>7713</v>
      </c>
      <c r="H578" s="7" t="s">
        <v>172</v>
      </c>
    </row>
    <row r="579" spans="1:8">
      <c r="A579" s="7" t="s">
        <v>9062</v>
      </c>
      <c r="B579" s="7" t="s">
        <v>9063</v>
      </c>
      <c r="C579" s="7" t="s">
        <v>7662</v>
      </c>
      <c r="D579" s="7">
        <v>6448864.7999999998</v>
      </c>
      <c r="E579" s="7">
        <v>0.03</v>
      </c>
      <c r="F579" s="7" t="s">
        <v>7653</v>
      </c>
      <c r="G579" s="7" t="s">
        <v>7676</v>
      </c>
      <c r="H579" s="7" t="s">
        <v>60</v>
      </c>
    </row>
    <row r="580" spans="1:8">
      <c r="A580" s="7" t="s">
        <v>8979</v>
      </c>
      <c r="B580" s="7" t="s">
        <v>4220</v>
      </c>
      <c r="C580" s="7" t="s">
        <v>7662</v>
      </c>
      <c r="D580" s="7">
        <v>6363032</v>
      </c>
      <c r="E580" s="7">
        <v>0.03</v>
      </c>
      <c r="F580" s="7" t="s">
        <v>7653</v>
      </c>
      <c r="G580" s="7" t="s">
        <v>7676</v>
      </c>
      <c r="H580" s="7" t="s">
        <v>60</v>
      </c>
    </row>
    <row r="581" spans="1:8">
      <c r="A581" s="7" t="s">
        <v>10096</v>
      </c>
      <c r="B581" s="7" t="s">
        <v>10097</v>
      </c>
      <c r="C581" s="7" t="s">
        <v>7662</v>
      </c>
      <c r="D581" s="7">
        <v>6279069.5999999996</v>
      </c>
      <c r="E581" s="7">
        <v>0.03</v>
      </c>
      <c r="F581" s="7" t="s">
        <v>7653</v>
      </c>
      <c r="G581" s="7" t="s">
        <v>7654</v>
      </c>
      <c r="H581" s="7" t="s">
        <v>60</v>
      </c>
    </row>
    <row r="582" spans="1:8">
      <c r="A582" s="7" t="s">
        <v>8814</v>
      </c>
      <c r="B582" s="7" t="s">
        <v>3141</v>
      </c>
      <c r="C582" s="7" t="s">
        <v>7662</v>
      </c>
      <c r="D582" s="7">
        <v>6254674.2400000002</v>
      </c>
      <c r="E582" s="7">
        <v>0.03</v>
      </c>
      <c r="F582" s="7" t="s">
        <v>7739</v>
      </c>
      <c r="G582" s="7" t="s">
        <v>7740</v>
      </c>
      <c r="H582" s="7" t="s">
        <v>143</v>
      </c>
    </row>
    <row r="583" spans="1:8">
      <c r="A583" s="7">
        <v>8309</v>
      </c>
      <c r="B583" s="7" t="s">
        <v>10100</v>
      </c>
      <c r="C583" s="7" t="s">
        <v>7662</v>
      </c>
      <c r="D583" s="7">
        <v>6221057.5</v>
      </c>
      <c r="E583" s="7">
        <v>0.03</v>
      </c>
      <c r="F583" s="7" t="s">
        <v>7762</v>
      </c>
      <c r="G583" s="7" t="s">
        <v>7763</v>
      </c>
      <c r="H583" s="7" t="s">
        <v>153</v>
      </c>
    </row>
    <row r="584" spans="1:8">
      <c r="A584" s="7" t="s">
        <v>8855</v>
      </c>
      <c r="B584" s="7" t="s">
        <v>8856</v>
      </c>
      <c r="C584" s="7" t="s">
        <v>7662</v>
      </c>
      <c r="D584" s="7">
        <v>6199170.9699999997</v>
      </c>
      <c r="E584" s="7">
        <v>0.03</v>
      </c>
      <c r="F584" s="7" t="s">
        <v>7814</v>
      </c>
      <c r="G584" s="7" t="s">
        <v>7815</v>
      </c>
      <c r="H584" s="7" t="s">
        <v>158</v>
      </c>
    </row>
    <row r="585" spans="1:8">
      <c r="A585" s="7" t="s">
        <v>8906</v>
      </c>
      <c r="B585" s="7" t="s">
        <v>8907</v>
      </c>
      <c r="C585" s="7" t="s">
        <v>7662</v>
      </c>
      <c r="D585" s="7">
        <v>6189482.4199999999</v>
      </c>
      <c r="E585" s="7">
        <v>0.03</v>
      </c>
      <c r="F585" s="7" t="s">
        <v>8184</v>
      </c>
      <c r="G585" s="7" t="s">
        <v>8185</v>
      </c>
      <c r="H585" s="7" t="s">
        <v>194</v>
      </c>
    </row>
    <row r="586" spans="1:8">
      <c r="A586" s="7" t="s">
        <v>8915</v>
      </c>
      <c r="B586" s="7" t="s">
        <v>8916</v>
      </c>
      <c r="C586" s="7" t="s">
        <v>7662</v>
      </c>
      <c r="D586" s="7">
        <v>6137842.9199999999</v>
      </c>
      <c r="E586" s="7">
        <v>0.03</v>
      </c>
      <c r="F586" s="7" t="s">
        <v>8184</v>
      </c>
      <c r="G586" s="7" t="s">
        <v>8185</v>
      </c>
      <c r="H586" s="7" t="s">
        <v>194</v>
      </c>
    </row>
    <row r="587" spans="1:8">
      <c r="A587" s="7" t="s">
        <v>8956</v>
      </c>
      <c r="B587" s="7" t="s">
        <v>8957</v>
      </c>
      <c r="C587" s="7" t="s">
        <v>7662</v>
      </c>
      <c r="D587" s="7">
        <v>6122620.1600000001</v>
      </c>
      <c r="E587" s="7">
        <v>0.03</v>
      </c>
      <c r="F587" s="7" t="s">
        <v>7704</v>
      </c>
      <c r="G587" s="7" t="s">
        <v>7705</v>
      </c>
      <c r="H587" s="7" t="s">
        <v>87</v>
      </c>
    </row>
    <row r="588" spans="1:8">
      <c r="A588" s="7">
        <v>7182</v>
      </c>
      <c r="B588" s="7" t="s">
        <v>9455</v>
      </c>
      <c r="C588" s="7" t="s">
        <v>7662</v>
      </c>
      <c r="D588" s="7">
        <v>6074491</v>
      </c>
      <c r="E588" s="7">
        <v>0.03</v>
      </c>
      <c r="F588" s="7" t="s">
        <v>7762</v>
      </c>
      <c r="G588" s="7" t="s">
        <v>7763</v>
      </c>
      <c r="H588" s="7" t="s">
        <v>153</v>
      </c>
    </row>
    <row r="589" spans="1:8">
      <c r="A589" s="7" t="s">
        <v>8385</v>
      </c>
      <c r="B589" s="7" t="s">
        <v>1450</v>
      </c>
      <c r="C589" s="7" t="s">
        <v>7662</v>
      </c>
      <c r="D589" s="7">
        <v>6072739.2000000002</v>
      </c>
      <c r="E589" s="7">
        <v>0.03</v>
      </c>
      <c r="F589" s="7" t="s">
        <v>7653</v>
      </c>
      <c r="G589" s="7" t="s">
        <v>7654</v>
      </c>
      <c r="H589" s="7" t="s">
        <v>60</v>
      </c>
    </row>
    <row r="590" spans="1:8">
      <c r="A590" s="7" t="s">
        <v>9014</v>
      </c>
      <c r="B590" s="7" t="s">
        <v>2726</v>
      </c>
      <c r="C590" s="7" t="s">
        <v>7662</v>
      </c>
      <c r="D590" s="7">
        <v>6064204.3200000003</v>
      </c>
      <c r="E590" s="7">
        <v>0.03</v>
      </c>
      <c r="F590" s="7" t="s">
        <v>7653</v>
      </c>
      <c r="G590" s="7" t="s">
        <v>7676</v>
      </c>
      <c r="H590" s="7" t="s">
        <v>60</v>
      </c>
    </row>
    <row r="591" spans="1:8">
      <c r="A591" s="7" t="s">
        <v>8563</v>
      </c>
      <c r="B591" s="7" t="s">
        <v>2858</v>
      </c>
      <c r="C591" s="7" t="s">
        <v>7662</v>
      </c>
      <c r="D591" s="7">
        <v>5950864.5599999996</v>
      </c>
      <c r="E591" s="7">
        <v>0.03</v>
      </c>
      <c r="F591" s="7" t="s">
        <v>7653</v>
      </c>
      <c r="G591" s="7" t="s">
        <v>7676</v>
      </c>
      <c r="H591" s="7" t="s">
        <v>60</v>
      </c>
    </row>
    <row r="592" spans="1:8">
      <c r="A592" s="7" t="s">
        <v>8292</v>
      </c>
      <c r="B592" s="7" t="s">
        <v>8293</v>
      </c>
      <c r="C592" s="7" t="s">
        <v>7662</v>
      </c>
      <c r="D592" s="7">
        <v>5918451.6399999997</v>
      </c>
      <c r="E592" s="7">
        <v>0.03</v>
      </c>
      <c r="F592" s="7" t="s">
        <v>7653</v>
      </c>
      <c r="G592" s="7" t="s">
        <v>7676</v>
      </c>
      <c r="H592" s="7" t="s">
        <v>60</v>
      </c>
    </row>
    <row r="593" spans="1:8">
      <c r="A593" s="7" t="s">
        <v>8812</v>
      </c>
      <c r="B593" s="7" t="s">
        <v>8813</v>
      </c>
      <c r="C593" s="7" t="s">
        <v>7662</v>
      </c>
      <c r="D593" s="7">
        <v>5894284.0700000003</v>
      </c>
      <c r="E593" s="7">
        <v>0.03</v>
      </c>
      <c r="F593" s="7" t="s">
        <v>8283</v>
      </c>
      <c r="G593" s="7" t="s">
        <v>8284</v>
      </c>
      <c r="H593" s="7" t="s">
        <v>8285</v>
      </c>
    </row>
    <row r="594" spans="1:8">
      <c r="A594" s="7" t="s">
        <v>8851</v>
      </c>
      <c r="B594" s="7" t="s">
        <v>1647</v>
      </c>
      <c r="C594" s="7" t="s">
        <v>7662</v>
      </c>
      <c r="D594" s="7">
        <v>5873496.1799999997</v>
      </c>
      <c r="E594" s="7">
        <v>0.03</v>
      </c>
      <c r="F594" s="7" t="s">
        <v>7793</v>
      </c>
      <c r="G594" s="7" t="s">
        <v>7794</v>
      </c>
      <c r="H594" s="7" t="s">
        <v>138</v>
      </c>
    </row>
    <row r="595" spans="1:8">
      <c r="A595" s="7">
        <v>8591</v>
      </c>
      <c r="B595" s="7" t="s">
        <v>2168</v>
      </c>
      <c r="C595" s="7" t="s">
        <v>7662</v>
      </c>
      <c r="D595" s="7">
        <v>5750356.8899999997</v>
      </c>
      <c r="E595" s="7">
        <v>0.03</v>
      </c>
      <c r="F595" s="7" t="s">
        <v>7762</v>
      </c>
      <c r="G595" s="7" t="s">
        <v>7763</v>
      </c>
      <c r="H595" s="7" t="s">
        <v>153</v>
      </c>
    </row>
    <row r="596" spans="1:8">
      <c r="A596" s="7" t="s">
        <v>8166</v>
      </c>
      <c r="B596" s="7" t="s">
        <v>966</v>
      </c>
      <c r="C596" s="7" t="s">
        <v>7696</v>
      </c>
      <c r="D596" s="7">
        <v>7917043.6799999997</v>
      </c>
      <c r="E596" s="7">
        <v>0.03</v>
      </c>
      <c r="F596" s="7" t="s">
        <v>7653</v>
      </c>
      <c r="G596" s="7" t="s">
        <v>7676</v>
      </c>
      <c r="H596" s="7" t="s">
        <v>60</v>
      </c>
    </row>
    <row r="597" spans="1:8">
      <c r="A597" s="7">
        <v>2802</v>
      </c>
      <c r="B597" s="7" t="s">
        <v>8626</v>
      </c>
      <c r="C597" s="7" t="s">
        <v>7696</v>
      </c>
      <c r="D597" s="7">
        <v>7670999.7599999998</v>
      </c>
      <c r="E597" s="7">
        <v>0.03</v>
      </c>
      <c r="F597" s="7" t="s">
        <v>7762</v>
      </c>
      <c r="G597" s="7" t="s">
        <v>7763</v>
      </c>
      <c r="H597" s="7" t="s">
        <v>153</v>
      </c>
    </row>
    <row r="598" spans="1:8">
      <c r="A598" s="7">
        <v>3382</v>
      </c>
      <c r="B598" s="7" t="s">
        <v>8232</v>
      </c>
      <c r="C598" s="7" t="s">
        <v>7696</v>
      </c>
      <c r="D598" s="7">
        <v>7318725.7300000004</v>
      </c>
      <c r="E598" s="7">
        <v>0.03</v>
      </c>
      <c r="F598" s="7" t="s">
        <v>7762</v>
      </c>
      <c r="G598" s="7" t="s">
        <v>7763</v>
      </c>
      <c r="H598" s="7" t="s">
        <v>153</v>
      </c>
    </row>
    <row r="599" spans="1:8">
      <c r="A599" s="7" t="s">
        <v>8317</v>
      </c>
      <c r="B599" s="7" t="s">
        <v>8318</v>
      </c>
      <c r="C599" s="7" t="s">
        <v>7696</v>
      </c>
      <c r="D599" s="7">
        <v>7146213.4800000004</v>
      </c>
      <c r="E599" s="7">
        <v>0.03</v>
      </c>
      <c r="F599" s="7" t="s">
        <v>7653</v>
      </c>
      <c r="G599" s="7" t="s">
        <v>7676</v>
      </c>
      <c r="H599" s="7" t="s">
        <v>60</v>
      </c>
    </row>
    <row r="600" spans="1:8">
      <c r="A600" s="7">
        <v>4452</v>
      </c>
      <c r="B600" s="7" t="s">
        <v>1671</v>
      </c>
      <c r="C600" s="7" t="s">
        <v>7696</v>
      </c>
      <c r="D600" s="7">
        <v>6785089.6399999997</v>
      </c>
      <c r="E600" s="7">
        <v>0.03</v>
      </c>
      <c r="F600" s="7" t="s">
        <v>7762</v>
      </c>
      <c r="G600" s="7" t="s">
        <v>7763</v>
      </c>
      <c r="H600" s="7" t="s">
        <v>153</v>
      </c>
    </row>
    <row r="601" spans="1:8">
      <c r="A601" s="7" t="s">
        <v>8650</v>
      </c>
      <c r="B601" s="7" t="s">
        <v>9872</v>
      </c>
      <c r="C601" s="7" t="s">
        <v>7696</v>
      </c>
      <c r="D601" s="7">
        <v>6734134.5800000001</v>
      </c>
      <c r="E601" s="7">
        <v>0.03</v>
      </c>
      <c r="F601" s="7" t="s">
        <v>7653</v>
      </c>
      <c r="G601" s="7" t="s">
        <v>7676</v>
      </c>
      <c r="H601" s="7" t="s">
        <v>60</v>
      </c>
    </row>
    <row r="602" spans="1:8">
      <c r="A602" s="7" t="s">
        <v>8104</v>
      </c>
      <c r="B602" s="7" t="s">
        <v>8105</v>
      </c>
      <c r="C602" s="7" t="s">
        <v>7696</v>
      </c>
      <c r="D602" s="7">
        <v>6696280.2000000002</v>
      </c>
      <c r="E602" s="7">
        <v>0.03</v>
      </c>
      <c r="F602" s="7" t="s">
        <v>7653</v>
      </c>
      <c r="G602" s="7" t="s">
        <v>7676</v>
      </c>
      <c r="H602" s="7" t="s">
        <v>60</v>
      </c>
    </row>
    <row r="603" spans="1:8">
      <c r="A603" s="7" t="s">
        <v>8139</v>
      </c>
      <c r="B603" s="7" t="s">
        <v>8140</v>
      </c>
      <c r="C603" s="7" t="s">
        <v>7696</v>
      </c>
      <c r="D603" s="7">
        <v>6582668.1100000003</v>
      </c>
      <c r="E603" s="7">
        <v>0.03</v>
      </c>
      <c r="F603" s="7" t="s">
        <v>7739</v>
      </c>
      <c r="G603" s="7" t="s">
        <v>7740</v>
      </c>
      <c r="H603" s="7" t="s">
        <v>143</v>
      </c>
    </row>
    <row r="604" spans="1:8">
      <c r="A604" s="7">
        <v>8267</v>
      </c>
      <c r="B604" s="7" t="s">
        <v>8722</v>
      </c>
      <c r="C604" s="7" t="s">
        <v>7696</v>
      </c>
      <c r="D604" s="7">
        <v>6362970.9299999997</v>
      </c>
      <c r="E604" s="7">
        <v>0.03</v>
      </c>
      <c r="F604" s="7" t="s">
        <v>7762</v>
      </c>
      <c r="G604" s="7" t="s">
        <v>7763</v>
      </c>
      <c r="H604" s="7" t="s">
        <v>153</v>
      </c>
    </row>
    <row r="605" spans="1:8">
      <c r="A605" s="7" t="s">
        <v>7991</v>
      </c>
      <c r="B605" s="7" t="s">
        <v>2891</v>
      </c>
      <c r="C605" s="7" t="s">
        <v>7696</v>
      </c>
      <c r="D605" s="7">
        <v>6066573.6600000001</v>
      </c>
      <c r="E605" s="7">
        <v>0.03</v>
      </c>
      <c r="F605" s="7" t="s">
        <v>7653</v>
      </c>
      <c r="G605" s="7" t="s">
        <v>7676</v>
      </c>
      <c r="H605" s="7" t="s">
        <v>60</v>
      </c>
    </row>
    <row r="606" spans="1:8">
      <c r="A606" s="7" t="s">
        <v>8325</v>
      </c>
      <c r="B606" s="7" t="s">
        <v>8326</v>
      </c>
      <c r="C606" s="7" t="s">
        <v>7696</v>
      </c>
      <c r="D606" s="7">
        <v>5818384.2400000002</v>
      </c>
      <c r="E606" s="7">
        <v>0.03</v>
      </c>
      <c r="F606" s="7" t="s">
        <v>7793</v>
      </c>
      <c r="G606" s="7" t="s">
        <v>7794</v>
      </c>
      <c r="H606" s="7" t="s">
        <v>138</v>
      </c>
    </row>
    <row r="607" spans="1:8">
      <c r="A607" s="7" t="s">
        <v>8367</v>
      </c>
      <c r="B607" s="7" t="s">
        <v>8368</v>
      </c>
      <c r="C607" s="7" t="s">
        <v>7838</v>
      </c>
      <c r="D607" s="7">
        <v>7899879.6600000001</v>
      </c>
      <c r="E607" s="7">
        <v>0.03</v>
      </c>
      <c r="F607" s="7" t="s">
        <v>7653</v>
      </c>
      <c r="G607" s="7" t="s">
        <v>7676</v>
      </c>
      <c r="H607" s="7" t="s">
        <v>60</v>
      </c>
    </row>
    <row r="608" spans="1:8">
      <c r="A608" s="7" t="s">
        <v>8560</v>
      </c>
      <c r="B608" s="7" t="s">
        <v>3489</v>
      </c>
      <c r="C608" s="7" t="s">
        <v>7838</v>
      </c>
      <c r="D608" s="7">
        <v>7857540.1799999997</v>
      </c>
      <c r="E608" s="7">
        <v>0.03</v>
      </c>
      <c r="F608" s="7" t="s">
        <v>7653</v>
      </c>
      <c r="G608" s="7" t="s">
        <v>7676</v>
      </c>
      <c r="H608" s="7" t="s">
        <v>60</v>
      </c>
    </row>
    <row r="609" spans="1:8">
      <c r="A609" s="7" t="s">
        <v>8404</v>
      </c>
      <c r="B609" s="7" t="s">
        <v>8405</v>
      </c>
      <c r="C609" s="7" t="s">
        <v>7838</v>
      </c>
      <c r="D609" s="7">
        <v>7593199.1600000001</v>
      </c>
      <c r="E609" s="7">
        <v>0.03</v>
      </c>
      <c r="F609" s="7" t="s">
        <v>7653</v>
      </c>
      <c r="G609" s="7" t="s">
        <v>7676</v>
      </c>
      <c r="H609" s="7" t="s">
        <v>60</v>
      </c>
    </row>
    <row r="610" spans="1:8">
      <c r="A610" s="7" t="s">
        <v>8780</v>
      </c>
      <c r="B610" s="7" t="s">
        <v>8781</v>
      </c>
      <c r="C610" s="7" t="s">
        <v>7838</v>
      </c>
      <c r="D610" s="7">
        <v>7112514.4800000004</v>
      </c>
      <c r="E610" s="7">
        <v>0.03</v>
      </c>
      <c r="F610" s="7" t="s">
        <v>7653</v>
      </c>
      <c r="G610" s="7" t="s">
        <v>7676</v>
      </c>
      <c r="H610" s="7" t="s">
        <v>60</v>
      </c>
    </row>
    <row r="611" spans="1:8">
      <c r="A611" s="7" t="s">
        <v>8610</v>
      </c>
      <c r="B611" s="7" t="s">
        <v>8611</v>
      </c>
      <c r="C611" s="7" t="s">
        <v>7838</v>
      </c>
      <c r="D611" s="7">
        <v>7089800.2300000004</v>
      </c>
      <c r="E611" s="7">
        <v>0.03</v>
      </c>
      <c r="F611" s="7" t="s">
        <v>8115</v>
      </c>
      <c r="G611" s="7" t="s">
        <v>8116</v>
      </c>
      <c r="H611" s="7" t="s">
        <v>215</v>
      </c>
    </row>
    <row r="612" spans="1:8">
      <c r="A612" s="7">
        <v>8801</v>
      </c>
      <c r="B612" s="7" t="s">
        <v>8579</v>
      </c>
      <c r="C612" s="7" t="s">
        <v>7838</v>
      </c>
      <c r="D612" s="7">
        <v>6880954.8600000003</v>
      </c>
      <c r="E612" s="7">
        <v>0.03</v>
      </c>
      <c r="F612" s="7" t="s">
        <v>7762</v>
      </c>
      <c r="G612" s="7" t="s">
        <v>7763</v>
      </c>
      <c r="H612" s="7" t="s">
        <v>153</v>
      </c>
    </row>
    <row r="613" spans="1:8">
      <c r="A613" s="7" t="s">
        <v>8449</v>
      </c>
      <c r="B613" s="7" t="s">
        <v>8450</v>
      </c>
      <c r="C613" s="7" t="s">
        <v>7838</v>
      </c>
      <c r="D613" s="7">
        <v>6776556.0199999996</v>
      </c>
      <c r="E613" s="7">
        <v>0.03</v>
      </c>
      <c r="F613" s="7" t="s">
        <v>7653</v>
      </c>
      <c r="G613" s="7" t="s">
        <v>7676</v>
      </c>
      <c r="H613" s="7" t="s">
        <v>60</v>
      </c>
    </row>
    <row r="614" spans="1:8">
      <c r="A614" s="7" t="s">
        <v>9478</v>
      </c>
      <c r="B614" s="7" t="s">
        <v>9479</v>
      </c>
      <c r="C614" s="7" t="s">
        <v>7838</v>
      </c>
      <c r="D614" s="7">
        <v>6692267.6299999999</v>
      </c>
      <c r="E614" s="7">
        <v>0.03</v>
      </c>
      <c r="F614" s="7" t="s">
        <v>8698</v>
      </c>
      <c r="G614" s="7" t="s">
        <v>9393</v>
      </c>
      <c r="H614" s="7" t="s">
        <v>8700</v>
      </c>
    </row>
    <row r="615" spans="1:8">
      <c r="A615" s="7" t="s">
        <v>8696</v>
      </c>
      <c r="B615" s="7" t="s">
        <v>8697</v>
      </c>
      <c r="C615" s="7" t="s">
        <v>7838</v>
      </c>
      <c r="D615" s="7">
        <v>6361850.0300000003</v>
      </c>
      <c r="E615" s="7">
        <v>0.03</v>
      </c>
      <c r="F615" s="7" t="s">
        <v>8698</v>
      </c>
      <c r="G615" s="7" t="s">
        <v>8699</v>
      </c>
      <c r="H615" s="7" t="s">
        <v>8700</v>
      </c>
    </row>
    <row r="616" spans="1:8">
      <c r="A616" s="7" t="s">
        <v>8483</v>
      </c>
      <c r="B616" s="7" t="s">
        <v>8484</v>
      </c>
      <c r="C616" s="7" t="s">
        <v>7838</v>
      </c>
      <c r="D616" s="7">
        <v>6272467.9199999999</v>
      </c>
      <c r="E616" s="7">
        <v>0.03</v>
      </c>
      <c r="F616" s="7" t="s">
        <v>7653</v>
      </c>
      <c r="G616" s="7" t="s">
        <v>7676</v>
      </c>
      <c r="H616" s="7" t="s">
        <v>60</v>
      </c>
    </row>
    <row r="617" spans="1:8">
      <c r="A617" s="7" t="s">
        <v>8431</v>
      </c>
      <c r="B617" s="7" t="s">
        <v>8432</v>
      </c>
      <c r="C617" s="7" t="s">
        <v>7838</v>
      </c>
      <c r="D617" s="7">
        <v>6065858</v>
      </c>
      <c r="E617" s="7">
        <v>0.03</v>
      </c>
      <c r="F617" s="7" t="s">
        <v>7653</v>
      </c>
      <c r="G617" s="7" t="s">
        <v>7654</v>
      </c>
      <c r="H617" s="7" t="s">
        <v>60</v>
      </c>
    </row>
    <row r="618" spans="1:8">
      <c r="A618" s="7" t="s">
        <v>9084</v>
      </c>
      <c r="B618" s="7" t="s">
        <v>4289</v>
      </c>
      <c r="C618" s="7" t="s">
        <v>7800</v>
      </c>
      <c r="D618" s="7">
        <v>7875555.0300000003</v>
      </c>
      <c r="E618" s="7">
        <v>0.03</v>
      </c>
      <c r="F618" s="7" t="s">
        <v>7653</v>
      </c>
      <c r="G618" s="7" t="s">
        <v>7676</v>
      </c>
      <c r="H618" s="7" t="s">
        <v>60</v>
      </c>
    </row>
    <row r="619" spans="1:8">
      <c r="A619" s="7" t="s">
        <v>8622</v>
      </c>
      <c r="B619" s="7" t="s">
        <v>8623</v>
      </c>
      <c r="C619" s="7" t="s">
        <v>7800</v>
      </c>
      <c r="D619" s="7">
        <v>7798796.7000000002</v>
      </c>
      <c r="E619" s="7">
        <v>0.03</v>
      </c>
      <c r="F619" s="7" t="s">
        <v>7653</v>
      </c>
      <c r="G619" s="7" t="s">
        <v>7676</v>
      </c>
      <c r="H619" s="7" t="s">
        <v>60</v>
      </c>
    </row>
    <row r="620" spans="1:8">
      <c r="A620" s="7" t="s">
        <v>8509</v>
      </c>
      <c r="B620" s="7" t="s">
        <v>8510</v>
      </c>
      <c r="C620" s="7" t="s">
        <v>7800</v>
      </c>
      <c r="D620" s="7">
        <v>7693553.3399999999</v>
      </c>
      <c r="E620" s="7">
        <v>0.03</v>
      </c>
      <c r="F620" s="7" t="s">
        <v>7653</v>
      </c>
      <c r="G620" s="7" t="s">
        <v>7676</v>
      </c>
      <c r="H620" s="7" t="s">
        <v>60</v>
      </c>
    </row>
    <row r="621" spans="1:8">
      <c r="A621" s="7" t="s">
        <v>8389</v>
      </c>
      <c r="B621" s="7" t="s">
        <v>1193</v>
      </c>
      <c r="C621" s="7" t="s">
        <v>7800</v>
      </c>
      <c r="D621" s="7">
        <v>7256262.1399999997</v>
      </c>
      <c r="E621" s="7">
        <v>0.03</v>
      </c>
      <c r="F621" s="7" t="s">
        <v>7743</v>
      </c>
      <c r="G621" s="7" t="s">
        <v>7664</v>
      </c>
      <c r="H621" s="7" t="s">
        <v>7744</v>
      </c>
    </row>
    <row r="622" spans="1:8">
      <c r="A622" s="7" t="s">
        <v>8841</v>
      </c>
      <c r="B622" s="7" t="s">
        <v>3038</v>
      </c>
      <c r="C622" s="7" t="s">
        <v>7800</v>
      </c>
      <c r="D622" s="7">
        <v>6633125.0899999999</v>
      </c>
      <c r="E622" s="7">
        <v>0.03</v>
      </c>
      <c r="F622" s="7" t="s">
        <v>7653</v>
      </c>
      <c r="G622" s="7" t="s">
        <v>7676</v>
      </c>
      <c r="H622" s="7" t="s">
        <v>60</v>
      </c>
    </row>
    <row r="623" spans="1:8">
      <c r="A623" s="7" t="s">
        <v>8717</v>
      </c>
      <c r="B623" s="7" t="s">
        <v>2654</v>
      </c>
      <c r="C623" s="7" t="s">
        <v>7800</v>
      </c>
      <c r="D623" s="7">
        <v>6460840.54</v>
      </c>
      <c r="E623" s="7">
        <v>0.03</v>
      </c>
      <c r="F623" s="7" t="s">
        <v>7653</v>
      </c>
      <c r="G623" s="7" t="s">
        <v>7676</v>
      </c>
      <c r="H623" s="7" t="s">
        <v>60</v>
      </c>
    </row>
    <row r="624" spans="1:8">
      <c r="A624" s="7" t="s">
        <v>8537</v>
      </c>
      <c r="B624" s="7" t="s">
        <v>1043</v>
      </c>
      <c r="C624" s="7" t="s">
        <v>7800</v>
      </c>
      <c r="D624" s="7">
        <v>6455946.4199999999</v>
      </c>
      <c r="E624" s="7">
        <v>0.03</v>
      </c>
      <c r="F624" s="7" t="s">
        <v>7692</v>
      </c>
      <c r="G624" s="7" t="s">
        <v>7693</v>
      </c>
      <c r="H624" s="7" t="s">
        <v>143</v>
      </c>
    </row>
    <row r="625" spans="1:8">
      <c r="A625" s="7" t="s">
        <v>8928</v>
      </c>
      <c r="B625" s="7" t="s">
        <v>3234</v>
      </c>
      <c r="C625" s="7" t="s">
        <v>7800</v>
      </c>
      <c r="D625" s="7">
        <v>6342931.0800000001</v>
      </c>
      <c r="E625" s="7">
        <v>0.03</v>
      </c>
      <c r="F625" s="7" t="s">
        <v>7814</v>
      </c>
      <c r="G625" s="7" t="s">
        <v>7815</v>
      </c>
      <c r="H625" s="7" t="s">
        <v>158</v>
      </c>
    </row>
    <row r="626" spans="1:8">
      <c r="A626" s="7" t="s">
        <v>8689</v>
      </c>
      <c r="B626" s="7" t="s">
        <v>3923</v>
      </c>
      <c r="C626" s="7" t="s">
        <v>7800</v>
      </c>
      <c r="D626" s="7">
        <v>6282430.2599999998</v>
      </c>
      <c r="E626" s="7">
        <v>0.03</v>
      </c>
      <c r="F626" s="7" t="s">
        <v>7653</v>
      </c>
      <c r="G626" s="7" t="s">
        <v>7654</v>
      </c>
      <c r="H626" s="7" t="s">
        <v>60</v>
      </c>
    </row>
    <row r="627" spans="1:8">
      <c r="A627" s="7" t="s">
        <v>8718</v>
      </c>
      <c r="B627" s="7" t="s">
        <v>8719</v>
      </c>
      <c r="C627" s="7" t="s">
        <v>7800</v>
      </c>
      <c r="D627" s="7">
        <v>6027678.96</v>
      </c>
      <c r="E627" s="7">
        <v>0.03</v>
      </c>
      <c r="F627" s="7" t="s">
        <v>7653</v>
      </c>
      <c r="G627" s="7" t="s">
        <v>7676</v>
      </c>
      <c r="H627" s="7" t="s">
        <v>60</v>
      </c>
    </row>
    <row r="628" spans="1:8">
      <c r="A628" s="7" t="s">
        <v>8561</v>
      </c>
      <c r="B628" s="7" t="s">
        <v>8562</v>
      </c>
      <c r="C628" s="7" t="s">
        <v>7800</v>
      </c>
      <c r="D628" s="7">
        <v>5892271.8799999999</v>
      </c>
      <c r="E628" s="7">
        <v>0.03</v>
      </c>
      <c r="F628" s="7" t="s">
        <v>7653</v>
      </c>
      <c r="G628" s="7" t="s">
        <v>7676</v>
      </c>
      <c r="H628" s="7" t="s">
        <v>60</v>
      </c>
    </row>
    <row r="629" spans="1:8">
      <c r="A629" s="7" t="s">
        <v>8557</v>
      </c>
      <c r="B629" s="7" t="s">
        <v>8558</v>
      </c>
      <c r="C629" s="7" t="s">
        <v>7781</v>
      </c>
      <c r="D629" s="7">
        <v>8004992.9000000004</v>
      </c>
      <c r="E629" s="7">
        <v>0.03</v>
      </c>
      <c r="F629" s="7" t="s">
        <v>7814</v>
      </c>
      <c r="G629" s="7" t="s">
        <v>7815</v>
      </c>
      <c r="H629" s="7" t="s">
        <v>158</v>
      </c>
    </row>
    <row r="630" spans="1:8">
      <c r="A630" s="7" t="s">
        <v>8110</v>
      </c>
      <c r="B630" s="7" t="s">
        <v>8111</v>
      </c>
      <c r="C630" s="7" t="s">
        <v>7781</v>
      </c>
      <c r="D630" s="7">
        <v>7889087.0999999996</v>
      </c>
      <c r="E630" s="7">
        <v>0.03</v>
      </c>
      <c r="F630" s="7" t="s">
        <v>7653</v>
      </c>
      <c r="G630" s="7" t="s">
        <v>7654</v>
      </c>
      <c r="H630" s="7" t="s">
        <v>60</v>
      </c>
    </row>
    <row r="631" spans="1:8">
      <c r="A631" s="7" t="s">
        <v>8629</v>
      </c>
      <c r="B631" s="7" t="s">
        <v>8630</v>
      </c>
      <c r="C631" s="7" t="s">
        <v>7781</v>
      </c>
      <c r="D631" s="7">
        <v>7865992.5599999996</v>
      </c>
      <c r="E631" s="7">
        <v>0.03</v>
      </c>
      <c r="F631" s="7" t="s">
        <v>8184</v>
      </c>
      <c r="G631" s="7" t="s">
        <v>8185</v>
      </c>
      <c r="H631" s="7" t="s">
        <v>194</v>
      </c>
    </row>
    <row r="632" spans="1:8">
      <c r="A632" s="7" t="s">
        <v>8541</v>
      </c>
      <c r="B632" s="7" t="s">
        <v>2007</v>
      </c>
      <c r="C632" s="7" t="s">
        <v>7781</v>
      </c>
      <c r="D632" s="7">
        <v>7788513.6200000001</v>
      </c>
      <c r="E632" s="7">
        <v>0.03</v>
      </c>
      <c r="F632" s="7" t="s">
        <v>7814</v>
      </c>
      <c r="G632" s="7" t="s">
        <v>7815</v>
      </c>
      <c r="H632" s="7" t="s">
        <v>158</v>
      </c>
    </row>
    <row r="633" spans="1:8">
      <c r="A633" s="7" t="s">
        <v>8420</v>
      </c>
      <c r="B633" s="7" t="s">
        <v>3724</v>
      </c>
      <c r="C633" s="7" t="s">
        <v>7781</v>
      </c>
      <c r="D633" s="7">
        <v>7781497.5</v>
      </c>
      <c r="E633" s="7">
        <v>0.03</v>
      </c>
      <c r="F633" s="7" t="s">
        <v>7653</v>
      </c>
      <c r="G633" s="7" t="s">
        <v>7676</v>
      </c>
      <c r="H633" s="7" t="s">
        <v>60</v>
      </c>
    </row>
    <row r="634" spans="1:8">
      <c r="A634" s="7" t="s">
        <v>8748</v>
      </c>
      <c r="B634" s="7" t="s">
        <v>4634</v>
      </c>
      <c r="C634" s="7" t="s">
        <v>7781</v>
      </c>
      <c r="D634" s="7">
        <v>7623936.5499999998</v>
      </c>
      <c r="E634" s="7">
        <v>0.03</v>
      </c>
      <c r="F634" s="7" t="s">
        <v>7739</v>
      </c>
      <c r="G634" s="7" t="s">
        <v>7740</v>
      </c>
      <c r="H634" s="7" t="s">
        <v>143</v>
      </c>
    </row>
    <row r="635" spans="1:8">
      <c r="A635" s="7" t="s">
        <v>8408</v>
      </c>
      <c r="B635" s="7" t="s">
        <v>8409</v>
      </c>
      <c r="C635" s="7" t="s">
        <v>7781</v>
      </c>
      <c r="D635" s="7">
        <v>7571064.6600000001</v>
      </c>
      <c r="E635" s="7">
        <v>0.03</v>
      </c>
      <c r="F635" s="7" t="s">
        <v>7793</v>
      </c>
      <c r="G635" s="7" t="s">
        <v>7794</v>
      </c>
      <c r="H635" s="7" t="s">
        <v>138</v>
      </c>
    </row>
    <row r="636" spans="1:8">
      <c r="A636" s="7" t="s">
        <v>8423</v>
      </c>
      <c r="B636" s="7" t="s">
        <v>8424</v>
      </c>
      <c r="C636" s="7" t="s">
        <v>7781</v>
      </c>
      <c r="D636" s="7">
        <v>7498877</v>
      </c>
      <c r="E636" s="7">
        <v>0.03</v>
      </c>
      <c r="F636" s="7" t="s">
        <v>7721</v>
      </c>
      <c r="G636" s="7" t="s">
        <v>7722</v>
      </c>
      <c r="H636" s="7" t="s">
        <v>143</v>
      </c>
    </row>
    <row r="637" spans="1:8">
      <c r="A637" s="7" t="s">
        <v>9903</v>
      </c>
      <c r="B637" s="7" t="s">
        <v>9904</v>
      </c>
      <c r="C637" s="7" t="s">
        <v>7781</v>
      </c>
      <c r="D637" s="7">
        <v>7490209.9299999997</v>
      </c>
      <c r="E637" s="7">
        <v>0.03</v>
      </c>
      <c r="F637" s="7" t="s">
        <v>7653</v>
      </c>
      <c r="G637" s="7" t="s">
        <v>7676</v>
      </c>
      <c r="H637" s="7" t="s">
        <v>60</v>
      </c>
    </row>
    <row r="638" spans="1:8">
      <c r="A638" s="7">
        <v>6301</v>
      </c>
      <c r="B638" s="7" t="s">
        <v>863</v>
      </c>
      <c r="C638" s="7" t="s">
        <v>7781</v>
      </c>
      <c r="D638" s="7">
        <v>7359180.8799999999</v>
      </c>
      <c r="E638" s="7">
        <v>0.03</v>
      </c>
      <c r="F638" s="7" t="s">
        <v>7762</v>
      </c>
      <c r="G638" s="7" t="s">
        <v>7763</v>
      </c>
      <c r="H638" s="7" t="s">
        <v>153</v>
      </c>
    </row>
    <row r="639" spans="1:8">
      <c r="A639" s="7" t="s">
        <v>8455</v>
      </c>
      <c r="B639" s="7" t="s">
        <v>8456</v>
      </c>
      <c r="C639" s="7" t="s">
        <v>7781</v>
      </c>
      <c r="D639" s="7">
        <v>7296742.7999999998</v>
      </c>
      <c r="E639" s="7">
        <v>0.03</v>
      </c>
      <c r="F639" s="7" t="s">
        <v>7653</v>
      </c>
      <c r="G639" s="7" t="s">
        <v>7676</v>
      </c>
      <c r="H639" s="7" t="s">
        <v>60</v>
      </c>
    </row>
    <row r="640" spans="1:8">
      <c r="A640" s="7">
        <v>6367</v>
      </c>
      <c r="B640" s="7" t="s">
        <v>2939</v>
      </c>
      <c r="C640" s="7" t="s">
        <v>7781</v>
      </c>
      <c r="D640" s="7">
        <v>7202079.8899999997</v>
      </c>
      <c r="E640" s="7">
        <v>0.03</v>
      </c>
      <c r="F640" s="7" t="s">
        <v>7762</v>
      </c>
      <c r="G640" s="7" t="s">
        <v>7763</v>
      </c>
      <c r="H640" s="7" t="s">
        <v>153</v>
      </c>
    </row>
    <row r="641" spans="1:8">
      <c r="A641" s="7" t="s">
        <v>8572</v>
      </c>
      <c r="B641" s="7" t="s">
        <v>1856</v>
      </c>
      <c r="C641" s="7" t="s">
        <v>7781</v>
      </c>
      <c r="D641" s="7">
        <v>6925162.2300000004</v>
      </c>
      <c r="E641" s="7">
        <v>0.03</v>
      </c>
      <c r="F641" s="7" t="s">
        <v>7653</v>
      </c>
      <c r="G641" s="7" t="s">
        <v>7676</v>
      </c>
      <c r="H641" s="7" t="s">
        <v>60</v>
      </c>
    </row>
    <row r="642" spans="1:8">
      <c r="A642" s="7" t="s">
        <v>8549</v>
      </c>
      <c r="B642" s="7" t="s">
        <v>8550</v>
      </c>
      <c r="C642" s="7" t="s">
        <v>7781</v>
      </c>
      <c r="D642" s="7">
        <v>6832985.6200000001</v>
      </c>
      <c r="E642" s="7">
        <v>0.03</v>
      </c>
      <c r="F642" s="7" t="s">
        <v>8184</v>
      </c>
      <c r="G642" s="7" t="s">
        <v>8185</v>
      </c>
      <c r="H642" s="7" t="s">
        <v>194</v>
      </c>
    </row>
    <row r="643" spans="1:8">
      <c r="A643" s="7" t="s">
        <v>8805</v>
      </c>
      <c r="B643" s="7" t="s">
        <v>8806</v>
      </c>
      <c r="C643" s="7" t="s">
        <v>7781</v>
      </c>
      <c r="D643" s="7">
        <v>6556177.1600000001</v>
      </c>
      <c r="E643" s="7">
        <v>0.03</v>
      </c>
      <c r="F643" s="7" t="s">
        <v>7653</v>
      </c>
      <c r="G643" s="7" t="s">
        <v>7676</v>
      </c>
      <c r="H643" s="7" t="s">
        <v>60</v>
      </c>
    </row>
    <row r="644" spans="1:8">
      <c r="A644" s="7" t="s">
        <v>8612</v>
      </c>
      <c r="B644" s="7" t="s">
        <v>8613</v>
      </c>
      <c r="C644" s="7" t="s">
        <v>7781</v>
      </c>
      <c r="D644" s="7">
        <v>6481938</v>
      </c>
      <c r="E644" s="7">
        <v>0.03</v>
      </c>
      <c r="F644" s="7" t="s">
        <v>7653</v>
      </c>
      <c r="G644" s="7" t="s">
        <v>7676</v>
      </c>
      <c r="H644" s="7" t="s">
        <v>60</v>
      </c>
    </row>
    <row r="645" spans="1:8">
      <c r="A645" s="7">
        <v>8053</v>
      </c>
      <c r="B645" s="7" t="s">
        <v>1344</v>
      </c>
      <c r="C645" s="7" t="s">
        <v>7781</v>
      </c>
      <c r="D645" s="7">
        <v>6314584.1900000004</v>
      </c>
      <c r="E645" s="7">
        <v>0.03</v>
      </c>
      <c r="F645" s="7" t="s">
        <v>7762</v>
      </c>
      <c r="G645" s="7" t="s">
        <v>7763</v>
      </c>
      <c r="H645" s="7" t="s">
        <v>153</v>
      </c>
    </row>
    <row r="646" spans="1:8">
      <c r="A646" s="7" t="s">
        <v>10095</v>
      </c>
      <c r="B646" s="7" t="s">
        <v>7022</v>
      </c>
      <c r="C646" s="7" t="s">
        <v>7781</v>
      </c>
      <c r="D646" s="7">
        <v>6306261.7300000004</v>
      </c>
      <c r="E646" s="7">
        <v>0.03</v>
      </c>
      <c r="F646" s="7" t="s">
        <v>7663</v>
      </c>
      <c r="G646" s="7" t="s">
        <v>8017</v>
      </c>
      <c r="H646" s="7" t="s">
        <v>143</v>
      </c>
    </row>
    <row r="647" spans="1:8">
      <c r="A647" s="7" t="s">
        <v>9355</v>
      </c>
      <c r="B647" s="7" t="s">
        <v>9356</v>
      </c>
      <c r="C647" s="7" t="s">
        <v>7781</v>
      </c>
      <c r="D647" s="7">
        <v>6235059.46</v>
      </c>
      <c r="E647" s="7">
        <v>0.03</v>
      </c>
      <c r="F647" s="7" t="s">
        <v>7721</v>
      </c>
      <c r="G647" s="7" t="s">
        <v>7676</v>
      </c>
      <c r="H647" s="7" t="s">
        <v>60</v>
      </c>
    </row>
    <row r="648" spans="1:8">
      <c r="A648" s="7" t="s">
        <v>9237</v>
      </c>
      <c r="B648" s="7" t="s">
        <v>9238</v>
      </c>
      <c r="C648" s="7" t="s">
        <v>7781</v>
      </c>
      <c r="D648" s="7">
        <v>6194653.75</v>
      </c>
      <c r="E648" s="7">
        <v>0.03</v>
      </c>
      <c r="F648" s="7" t="s">
        <v>7692</v>
      </c>
      <c r="G648" s="7" t="s">
        <v>7693</v>
      </c>
      <c r="H648" s="7" t="s">
        <v>143</v>
      </c>
    </row>
    <row r="649" spans="1:8">
      <c r="A649" s="7" t="s">
        <v>8917</v>
      </c>
      <c r="B649" s="7" t="s">
        <v>8918</v>
      </c>
      <c r="C649" s="7" t="s">
        <v>7781</v>
      </c>
      <c r="D649" s="7">
        <v>6174185.9199999999</v>
      </c>
      <c r="E649" s="7">
        <v>0.03</v>
      </c>
      <c r="F649" s="7" t="s">
        <v>7653</v>
      </c>
      <c r="G649" s="7" t="s">
        <v>7654</v>
      </c>
      <c r="H649" s="7" t="s">
        <v>60</v>
      </c>
    </row>
    <row r="650" spans="1:8">
      <c r="A650" s="7" t="s">
        <v>8943</v>
      </c>
      <c r="B650" s="7" t="s">
        <v>8944</v>
      </c>
      <c r="C650" s="7" t="s">
        <v>7781</v>
      </c>
      <c r="D650" s="7">
        <v>6151174.6799999997</v>
      </c>
      <c r="E650" s="7">
        <v>0.03</v>
      </c>
      <c r="F650" s="7" t="s">
        <v>7692</v>
      </c>
      <c r="G650" s="7" t="s">
        <v>7693</v>
      </c>
      <c r="H650" s="7" t="s">
        <v>143</v>
      </c>
    </row>
    <row r="651" spans="1:8">
      <c r="A651" s="7" t="s">
        <v>8577</v>
      </c>
      <c r="B651" s="7" t="s">
        <v>8578</v>
      </c>
      <c r="C651" s="7" t="s">
        <v>7781</v>
      </c>
      <c r="D651" s="7">
        <v>6125774.96</v>
      </c>
      <c r="E651" s="7">
        <v>0.03</v>
      </c>
      <c r="F651" s="7" t="s">
        <v>8184</v>
      </c>
      <c r="G651" s="7" t="s">
        <v>8185</v>
      </c>
      <c r="H651" s="7" t="s">
        <v>194</v>
      </c>
    </row>
    <row r="652" spans="1:8">
      <c r="A652" s="7">
        <v>5803</v>
      </c>
      <c r="B652" s="7" t="s">
        <v>10101</v>
      </c>
      <c r="C652" s="7" t="s">
        <v>7781</v>
      </c>
      <c r="D652" s="7">
        <v>6125029.54</v>
      </c>
      <c r="E652" s="7">
        <v>0.03</v>
      </c>
      <c r="F652" s="7" t="s">
        <v>7762</v>
      </c>
      <c r="G652" s="7" t="s">
        <v>7763</v>
      </c>
      <c r="H652" s="7" t="s">
        <v>153</v>
      </c>
    </row>
    <row r="653" spans="1:8">
      <c r="A653" s="7" t="s">
        <v>9874</v>
      </c>
      <c r="B653" s="7" t="s">
        <v>9875</v>
      </c>
      <c r="C653" s="7" t="s">
        <v>7781</v>
      </c>
      <c r="D653" s="7">
        <v>6095922.5599999996</v>
      </c>
      <c r="E653" s="7">
        <v>0.03</v>
      </c>
      <c r="F653" s="7" t="s">
        <v>7653</v>
      </c>
      <c r="G653" s="7" t="s">
        <v>7676</v>
      </c>
      <c r="H653" s="7" t="s">
        <v>60</v>
      </c>
    </row>
    <row r="654" spans="1:8">
      <c r="A654" s="7" t="s">
        <v>8776</v>
      </c>
      <c r="B654" s="7" t="s">
        <v>1916</v>
      </c>
      <c r="C654" s="7" t="s">
        <v>7781</v>
      </c>
      <c r="D654" s="7">
        <v>6028599.4699999997</v>
      </c>
      <c r="E654" s="7">
        <v>0.03</v>
      </c>
      <c r="F654" s="7" t="s">
        <v>7793</v>
      </c>
      <c r="G654" s="7" t="s">
        <v>7794</v>
      </c>
      <c r="H654" s="7" t="s">
        <v>138</v>
      </c>
    </row>
    <row r="655" spans="1:8">
      <c r="A655" s="7" t="s">
        <v>9981</v>
      </c>
      <c r="B655" s="7" t="s">
        <v>9982</v>
      </c>
      <c r="C655" s="7" t="s">
        <v>7781</v>
      </c>
      <c r="D655" s="7">
        <v>5932876.5199999996</v>
      </c>
      <c r="E655" s="7">
        <v>0.03</v>
      </c>
      <c r="F655" s="7" t="s">
        <v>8035</v>
      </c>
      <c r="G655" s="7" t="s">
        <v>8036</v>
      </c>
      <c r="H655" s="7" t="s">
        <v>143</v>
      </c>
    </row>
    <row r="656" spans="1:8">
      <c r="A656" s="7" t="s">
        <v>10103</v>
      </c>
      <c r="B656" s="7" t="s">
        <v>10104</v>
      </c>
      <c r="C656" s="7" t="s">
        <v>7781</v>
      </c>
      <c r="D656" s="7">
        <v>5925576.79</v>
      </c>
      <c r="E656" s="7">
        <v>0.03</v>
      </c>
      <c r="F656" s="7" t="s">
        <v>8945</v>
      </c>
      <c r="G656" s="7" t="s">
        <v>8946</v>
      </c>
      <c r="H656" s="7" t="s">
        <v>143</v>
      </c>
    </row>
    <row r="657" spans="1:8">
      <c r="A657" s="7" t="s">
        <v>8889</v>
      </c>
      <c r="B657" s="7" t="s">
        <v>8890</v>
      </c>
      <c r="C657" s="7" t="s">
        <v>7781</v>
      </c>
      <c r="D657" s="7">
        <v>5913869.3099999996</v>
      </c>
      <c r="E657" s="7">
        <v>0.03</v>
      </c>
      <c r="F657" s="7" t="s">
        <v>7653</v>
      </c>
      <c r="G657" s="7" t="s">
        <v>7676</v>
      </c>
      <c r="H657" s="7" t="s">
        <v>60</v>
      </c>
    </row>
    <row r="658" spans="1:8">
      <c r="A658" s="7" t="s">
        <v>9958</v>
      </c>
      <c r="B658" s="7" t="s">
        <v>9517</v>
      </c>
      <c r="C658" s="7" t="s">
        <v>7781</v>
      </c>
      <c r="D658" s="7">
        <v>5896567.9400000004</v>
      </c>
      <c r="E658" s="7">
        <v>0.03</v>
      </c>
      <c r="F658" s="7" t="s">
        <v>7726</v>
      </c>
      <c r="G658" s="7" t="s">
        <v>7727</v>
      </c>
      <c r="H658" s="7" t="s">
        <v>148</v>
      </c>
    </row>
    <row r="659" spans="1:8">
      <c r="A659" s="7" t="s">
        <v>10105</v>
      </c>
      <c r="B659" s="7" t="s">
        <v>10106</v>
      </c>
      <c r="C659" s="7" t="s">
        <v>7781</v>
      </c>
      <c r="D659" s="7">
        <v>5874345.0800000001</v>
      </c>
      <c r="E659" s="7">
        <v>0.03</v>
      </c>
      <c r="F659" s="7" t="s">
        <v>7726</v>
      </c>
      <c r="G659" s="7" t="s">
        <v>7727</v>
      </c>
      <c r="H659" s="7" t="s">
        <v>148</v>
      </c>
    </row>
    <row r="660" spans="1:8">
      <c r="A660" s="7" t="s">
        <v>8746</v>
      </c>
      <c r="B660" s="7" t="s">
        <v>8747</v>
      </c>
      <c r="C660" s="7" t="s">
        <v>7781</v>
      </c>
      <c r="D660" s="7">
        <v>5857352.5499999998</v>
      </c>
      <c r="E660" s="7">
        <v>0.03</v>
      </c>
      <c r="F660" s="7" t="s">
        <v>7653</v>
      </c>
      <c r="G660" s="7" t="s">
        <v>7676</v>
      </c>
      <c r="H660" s="7" t="s">
        <v>60</v>
      </c>
    </row>
    <row r="661" spans="1:8">
      <c r="A661" s="7" t="s">
        <v>8999</v>
      </c>
      <c r="B661" s="7" t="s">
        <v>9905</v>
      </c>
      <c r="C661" s="7" t="s">
        <v>7781</v>
      </c>
      <c r="D661" s="7">
        <v>5820717.4699999997</v>
      </c>
      <c r="E661" s="7">
        <v>0.03</v>
      </c>
      <c r="F661" s="7" t="s">
        <v>7919</v>
      </c>
      <c r="G661" s="7" t="s">
        <v>7920</v>
      </c>
      <c r="H661" s="7" t="s">
        <v>143</v>
      </c>
    </row>
    <row r="662" spans="1:8">
      <c r="A662" s="7" t="s">
        <v>8981</v>
      </c>
      <c r="B662" s="7" t="s">
        <v>8982</v>
      </c>
      <c r="C662" s="7" t="s">
        <v>7781</v>
      </c>
      <c r="D662" s="7">
        <v>5776373.0999999996</v>
      </c>
      <c r="E662" s="7">
        <v>0.03</v>
      </c>
      <c r="F662" s="7" t="s">
        <v>7653</v>
      </c>
      <c r="G662" s="7" t="s">
        <v>7676</v>
      </c>
      <c r="H662" s="7" t="s">
        <v>60</v>
      </c>
    </row>
    <row r="663" spans="1:8">
      <c r="A663" s="7">
        <v>6954</v>
      </c>
      <c r="B663" s="7" t="s">
        <v>699</v>
      </c>
      <c r="C663" s="7" t="s">
        <v>7781</v>
      </c>
      <c r="D663" s="7">
        <v>5775060.2699999996</v>
      </c>
      <c r="E663" s="7">
        <v>0.03</v>
      </c>
      <c r="F663" s="7" t="s">
        <v>7762</v>
      </c>
      <c r="G663" s="7" t="s">
        <v>7763</v>
      </c>
      <c r="H663" s="7" t="s">
        <v>153</v>
      </c>
    </row>
    <row r="664" spans="1:8">
      <c r="A664" s="7">
        <v>4901</v>
      </c>
      <c r="B664" s="7" t="s">
        <v>1883</v>
      </c>
      <c r="C664" s="7" t="s">
        <v>7652</v>
      </c>
      <c r="D664" s="7">
        <v>7907350.5099999998</v>
      </c>
      <c r="E664" s="7">
        <v>0.03</v>
      </c>
      <c r="F664" s="7" t="s">
        <v>7762</v>
      </c>
      <c r="G664" s="7" t="s">
        <v>7763</v>
      </c>
      <c r="H664" s="7" t="s">
        <v>153</v>
      </c>
    </row>
    <row r="665" spans="1:8">
      <c r="A665" s="7" t="s">
        <v>8968</v>
      </c>
      <c r="B665" s="7" t="s">
        <v>8969</v>
      </c>
      <c r="C665" s="7" t="s">
        <v>7652</v>
      </c>
      <c r="D665" s="7">
        <v>7713694.7999999998</v>
      </c>
      <c r="E665" s="7">
        <v>0.03</v>
      </c>
      <c r="F665" s="7" t="s">
        <v>7653</v>
      </c>
      <c r="G665" s="7" t="s">
        <v>7676</v>
      </c>
      <c r="H665" s="7" t="s">
        <v>60</v>
      </c>
    </row>
    <row r="666" spans="1:8">
      <c r="A666" s="7" t="s">
        <v>8413</v>
      </c>
      <c r="B666" s="7" t="s">
        <v>3402</v>
      </c>
      <c r="C666" s="7" t="s">
        <v>7652</v>
      </c>
      <c r="D666" s="7">
        <v>7668724</v>
      </c>
      <c r="E666" s="7">
        <v>0.03</v>
      </c>
      <c r="F666" s="7" t="s">
        <v>7653</v>
      </c>
      <c r="G666" s="7" t="s">
        <v>7654</v>
      </c>
      <c r="H666" s="7" t="s">
        <v>60</v>
      </c>
    </row>
    <row r="667" spans="1:8">
      <c r="A667" s="7" t="s">
        <v>8502</v>
      </c>
      <c r="B667" s="7" t="s">
        <v>8503</v>
      </c>
      <c r="C667" s="7" t="s">
        <v>7652</v>
      </c>
      <c r="D667" s="7">
        <v>7534831.3700000001</v>
      </c>
      <c r="E667" s="7">
        <v>0.03</v>
      </c>
      <c r="F667" s="7" t="s">
        <v>7653</v>
      </c>
      <c r="G667" s="7" t="s">
        <v>7676</v>
      </c>
      <c r="H667" s="7" t="s">
        <v>60</v>
      </c>
    </row>
    <row r="668" spans="1:8">
      <c r="A668" s="7">
        <v>3711</v>
      </c>
      <c r="B668" s="7" t="s">
        <v>8832</v>
      </c>
      <c r="C668" s="7" t="s">
        <v>7652</v>
      </c>
      <c r="D668" s="7">
        <v>7417685.6100000003</v>
      </c>
      <c r="E668" s="7">
        <v>0.03</v>
      </c>
      <c r="F668" s="7" t="s">
        <v>7685</v>
      </c>
      <c r="G668" s="7" t="s">
        <v>7686</v>
      </c>
      <c r="H668" s="7" t="s">
        <v>166</v>
      </c>
    </row>
    <row r="669" spans="1:8">
      <c r="A669" s="7" t="s">
        <v>8327</v>
      </c>
      <c r="B669" s="7" t="s">
        <v>8328</v>
      </c>
      <c r="C669" s="7" t="s">
        <v>7652</v>
      </c>
      <c r="D669" s="7">
        <v>7271036.7599999998</v>
      </c>
      <c r="E669" s="7">
        <v>0.03</v>
      </c>
      <c r="F669" s="7" t="s">
        <v>7653</v>
      </c>
      <c r="G669" s="7" t="s">
        <v>7654</v>
      </c>
      <c r="H669" s="7" t="s">
        <v>60</v>
      </c>
    </row>
    <row r="670" spans="1:8">
      <c r="A670" s="7" t="s">
        <v>8523</v>
      </c>
      <c r="B670" s="7" t="s">
        <v>8524</v>
      </c>
      <c r="C670" s="7" t="s">
        <v>7652</v>
      </c>
      <c r="D670" s="7">
        <v>7176387.3600000003</v>
      </c>
      <c r="E670" s="7">
        <v>0.03</v>
      </c>
      <c r="F670" s="7" t="s">
        <v>7653</v>
      </c>
      <c r="G670" s="7" t="s">
        <v>7654</v>
      </c>
      <c r="H670" s="7" t="s">
        <v>60</v>
      </c>
    </row>
    <row r="671" spans="1:8">
      <c r="A671" s="7" t="s">
        <v>8853</v>
      </c>
      <c r="B671" s="7" t="s">
        <v>8854</v>
      </c>
      <c r="C671" s="7" t="s">
        <v>7652</v>
      </c>
      <c r="D671" s="7">
        <v>7021029.4699999997</v>
      </c>
      <c r="E671" s="7">
        <v>0.03</v>
      </c>
      <c r="F671" s="7" t="s">
        <v>7653</v>
      </c>
      <c r="G671" s="7" t="s">
        <v>7654</v>
      </c>
      <c r="H671" s="7" t="s">
        <v>60</v>
      </c>
    </row>
    <row r="672" spans="1:8">
      <c r="A672" s="7" t="s">
        <v>8958</v>
      </c>
      <c r="B672" s="7" t="s">
        <v>8959</v>
      </c>
      <c r="C672" s="7" t="s">
        <v>7652</v>
      </c>
      <c r="D672" s="7">
        <v>6849703.6799999997</v>
      </c>
      <c r="E672" s="7">
        <v>0.03</v>
      </c>
      <c r="F672" s="7" t="s">
        <v>7653</v>
      </c>
      <c r="G672" s="7" t="s">
        <v>7676</v>
      </c>
      <c r="H672" s="7" t="s">
        <v>60</v>
      </c>
    </row>
    <row r="673" spans="1:8">
      <c r="A673" s="7">
        <v>6762</v>
      </c>
      <c r="B673" s="7" t="s">
        <v>3135</v>
      </c>
      <c r="C673" s="7" t="s">
        <v>7652</v>
      </c>
      <c r="D673" s="7">
        <v>6718567.04</v>
      </c>
      <c r="E673" s="7">
        <v>0.03</v>
      </c>
      <c r="F673" s="7" t="s">
        <v>7762</v>
      </c>
      <c r="G673" s="7" t="s">
        <v>7763</v>
      </c>
      <c r="H673" s="7" t="s">
        <v>153</v>
      </c>
    </row>
    <row r="674" spans="1:8">
      <c r="A674" s="7" t="s">
        <v>8280</v>
      </c>
      <c r="B674" s="7" t="s">
        <v>8281</v>
      </c>
      <c r="C674" s="7" t="s">
        <v>7652</v>
      </c>
      <c r="D674" s="7">
        <v>6551813.5199999996</v>
      </c>
      <c r="E674" s="7">
        <v>0.03</v>
      </c>
      <c r="F674" s="7" t="s">
        <v>7653</v>
      </c>
      <c r="G674" s="7" t="s">
        <v>7654</v>
      </c>
      <c r="H674" s="7" t="s">
        <v>60</v>
      </c>
    </row>
    <row r="675" spans="1:8">
      <c r="A675" s="7">
        <v>7751</v>
      </c>
      <c r="B675" s="7" t="s">
        <v>497</v>
      </c>
      <c r="C675" s="7" t="s">
        <v>7652</v>
      </c>
      <c r="D675" s="7">
        <v>6383058.3799999999</v>
      </c>
      <c r="E675" s="7">
        <v>0.03</v>
      </c>
      <c r="F675" s="7" t="s">
        <v>7762</v>
      </c>
      <c r="G675" s="7" t="s">
        <v>7763</v>
      </c>
      <c r="H675" s="7" t="s">
        <v>153</v>
      </c>
    </row>
    <row r="676" spans="1:8">
      <c r="A676" s="7" t="s">
        <v>9909</v>
      </c>
      <c r="B676" s="7" t="s">
        <v>9910</v>
      </c>
      <c r="C676" s="7" t="s">
        <v>7652</v>
      </c>
      <c r="D676" s="7">
        <v>6350680.7199999997</v>
      </c>
      <c r="E676" s="7">
        <v>0.03</v>
      </c>
      <c r="F676" s="7" t="s">
        <v>7653</v>
      </c>
      <c r="G676" s="7" t="s">
        <v>7676</v>
      </c>
      <c r="H676" s="7" t="s">
        <v>60</v>
      </c>
    </row>
    <row r="677" spans="1:8">
      <c r="A677" s="7" t="s">
        <v>8497</v>
      </c>
      <c r="B677" s="7" t="s">
        <v>8498</v>
      </c>
      <c r="C677" s="7" t="s">
        <v>7652</v>
      </c>
      <c r="D677" s="7">
        <v>6345429.4400000004</v>
      </c>
      <c r="E677" s="7">
        <v>0.03</v>
      </c>
      <c r="F677" s="7" t="s">
        <v>7653</v>
      </c>
      <c r="G677" s="7" t="s">
        <v>7654</v>
      </c>
      <c r="H677" s="7" t="s">
        <v>60</v>
      </c>
    </row>
    <row r="678" spans="1:8">
      <c r="A678" s="7" t="s">
        <v>8490</v>
      </c>
      <c r="B678" s="7" t="s">
        <v>8490</v>
      </c>
      <c r="C678" s="7" t="s">
        <v>7652</v>
      </c>
      <c r="D678" s="7">
        <v>6302586.3600000003</v>
      </c>
      <c r="E678" s="7">
        <v>0.03</v>
      </c>
      <c r="F678" s="7" t="s">
        <v>8491</v>
      </c>
      <c r="G678" s="7" t="s">
        <v>8492</v>
      </c>
      <c r="H678" s="7" t="s">
        <v>143</v>
      </c>
    </row>
    <row r="679" spans="1:8">
      <c r="A679" s="7" t="s">
        <v>8627</v>
      </c>
      <c r="B679" s="7" t="s">
        <v>8628</v>
      </c>
      <c r="C679" s="7" t="s">
        <v>7652</v>
      </c>
      <c r="D679" s="7">
        <v>6231918.7000000002</v>
      </c>
      <c r="E679" s="7">
        <v>0.03</v>
      </c>
      <c r="F679" s="7" t="s">
        <v>7653</v>
      </c>
      <c r="G679" s="7" t="s">
        <v>7654</v>
      </c>
      <c r="H679" s="7" t="s">
        <v>60</v>
      </c>
    </row>
    <row r="680" spans="1:8">
      <c r="A680" s="7">
        <v>6146</v>
      </c>
      <c r="B680" s="7" t="s">
        <v>8764</v>
      </c>
      <c r="C680" s="7" t="s">
        <v>7652</v>
      </c>
      <c r="D680" s="7">
        <v>6177776.2800000003</v>
      </c>
      <c r="E680" s="7">
        <v>0.03</v>
      </c>
      <c r="F680" s="7" t="s">
        <v>7762</v>
      </c>
      <c r="G680" s="7" t="s">
        <v>7763</v>
      </c>
      <c r="H680" s="7" t="s">
        <v>153</v>
      </c>
    </row>
    <row r="681" spans="1:8">
      <c r="A681" s="7" t="s">
        <v>8878</v>
      </c>
      <c r="B681" s="7" t="s">
        <v>8879</v>
      </c>
      <c r="C681" s="7" t="s">
        <v>7652</v>
      </c>
      <c r="D681" s="7">
        <v>6097424.8499999996</v>
      </c>
      <c r="E681" s="7">
        <v>0.03</v>
      </c>
      <c r="F681" s="7" t="s">
        <v>7653</v>
      </c>
      <c r="G681" s="7" t="s">
        <v>7654</v>
      </c>
      <c r="H681" s="7" t="s">
        <v>60</v>
      </c>
    </row>
    <row r="682" spans="1:8">
      <c r="A682" s="7">
        <v>6981</v>
      </c>
      <c r="B682" s="7" t="s">
        <v>8433</v>
      </c>
      <c r="C682" s="7" t="s">
        <v>7652</v>
      </c>
      <c r="D682" s="7">
        <v>6077031.7699999996</v>
      </c>
      <c r="E682" s="7">
        <v>0.03</v>
      </c>
      <c r="F682" s="7" t="s">
        <v>7762</v>
      </c>
      <c r="G682" s="7" t="s">
        <v>7763</v>
      </c>
      <c r="H682" s="7" t="s">
        <v>153</v>
      </c>
    </row>
    <row r="683" spans="1:8">
      <c r="A683" s="7" t="s">
        <v>8799</v>
      </c>
      <c r="B683" s="7" t="s">
        <v>6125</v>
      </c>
      <c r="C683" s="7" t="s">
        <v>7652</v>
      </c>
      <c r="D683" s="7">
        <v>6023367.4800000004</v>
      </c>
      <c r="E683" s="7">
        <v>0.03</v>
      </c>
      <c r="F683" s="7" t="s">
        <v>7653</v>
      </c>
      <c r="G683" s="7" t="s">
        <v>7654</v>
      </c>
      <c r="H683" s="7" t="s">
        <v>60</v>
      </c>
    </row>
    <row r="684" spans="1:8">
      <c r="A684" s="7">
        <v>2301</v>
      </c>
      <c r="B684" s="7" t="s">
        <v>8675</v>
      </c>
      <c r="C684" s="7" t="s">
        <v>7652</v>
      </c>
      <c r="D684" s="7">
        <v>5999543.5099999998</v>
      </c>
      <c r="E684" s="7">
        <v>0.03</v>
      </c>
      <c r="F684" s="7" t="s">
        <v>7685</v>
      </c>
      <c r="G684" s="7" t="s">
        <v>7686</v>
      </c>
      <c r="H684" s="7" t="s">
        <v>166</v>
      </c>
    </row>
    <row r="685" spans="1:8">
      <c r="A685" s="7" t="s">
        <v>7652</v>
      </c>
      <c r="B685" s="7" t="s">
        <v>8298</v>
      </c>
      <c r="C685" s="7" t="s">
        <v>7652</v>
      </c>
      <c r="D685" s="7">
        <v>5947319.7300000004</v>
      </c>
      <c r="E685" s="7">
        <v>0.03</v>
      </c>
      <c r="F685" s="7" t="s">
        <v>7653</v>
      </c>
      <c r="G685" s="7" t="s">
        <v>7676</v>
      </c>
      <c r="H685" s="7" t="s">
        <v>60</v>
      </c>
    </row>
    <row r="686" spans="1:8">
      <c r="A686" s="7" t="s">
        <v>8527</v>
      </c>
      <c r="B686" s="7" t="s">
        <v>1441</v>
      </c>
      <c r="C686" s="7" t="s">
        <v>7652</v>
      </c>
      <c r="D686" s="7">
        <v>5909251.4000000004</v>
      </c>
      <c r="E686" s="7">
        <v>0.03</v>
      </c>
      <c r="F686" s="7" t="s">
        <v>7653</v>
      </c>
      <c r="G686" s="7" t="s">
        <v>7654</v>
      </c>
      <c r="H686" s="7" t="s">
        <v>60</v>
      </c>
    </row>
    <row r="687" spans="1:8">
      <c r="A687" s="7" t="s">
        <v>8535</v>
      </c>
      <c r="B687" s="7" t="s">
        <v>8536</v>
      </c>
      <c r="C687" s="7" t="s">
        <v>7652</v>
      </c>
      <c r="D687" s="7">
        <v>5864071.4400000004</v>
      </c>
      <c r="E687" s="7">
        <v>0.03</v>
      </c>
      <c r="F687" s="7" t="s">
        <v>7653</v>
      </c>
      <c r="G687" s="7" t="s">
        <v>7676</v>
      </c>
      <c r="H687" s="7" t="s">
        <v>60</v>
      </c>
    </row>
    <row r="688" spans="1:8">
      <c r="A688" s="7">
        <v>4307</v>
      </c>
      <c r="B688" s="7" t="s">
        <v>8990</v>
      </c>
      <c r="C688" s="7" t="s">
        <v>7652</v>
      </c>
      <c r="D688" s="7">
        <v>5748408.0099999998</v>
      </c>
      <c r="E688" s="7">
        <v>0.03</v>
      </c>
      <c r="F688" s="7" t="s">
        <v>7762</v>
      </c>
      <c r="G688" s="7" t="s">
        <v>7763</v>
      </c>
      <c r="H688" s="7" t="s">
        <v>153</v>
      </c>
    </row>
    <row r="689" spans="1:8">
      <c r="A689" s="7" t="s">
        <v>10089</v>
      </c>
      <c r="B689" s="7" t="s">
        <v>10090</v>
      </c>
      <c r="C689" s="7" t="s">
        <v>7759</v>
      </c>
      <c r="D689" s="7">
        <v>7053414.79</v>
      </c>
      <c r="E689" s="7">
        <v>0.03</v>
      </c>
      <c r="F689" s="7" t="s">
        <v>7704</v>
      </c>
      <c r="G689" s="7" t="s">
        <v>7705</v>
      </c>
      <c r="H689" s="7" t="s">
        <v>87</v>
      </c>
    </row>
    <row r="690" spans="1:8">
      <c r="A690" s="7" t="s">
        <v>7928</v>
      </c>
      <c r="B690" s="7" t="s">
        <v>763</v>
      </c>
      <c r="C690" s="7" t="s">
        <v>7759</v>
      </c>
      <c r="D690" s="7">
        <v>6999259.4199999999</v>
      </c>
      <c r="E690" s="7">
        <v>0.03</v>
      </c>
      <c r="F690" s="7" t="s">
        <v>7793</v>
      </c>
      <c r="G690" s="7" t="s">
        <v>7794</v>
      </c>
      <c r="H690" s="7" t="s">
        <v>138</v>
      </c>
    </row>
    <row r="691" spans="1:8">
      <c r="A691" s="7" t="s">
        <v>8209</v>
      </c>
      <c r="B691" s="7" t="s">
        <v>8210</v>
      </c>
      <c r="C691" s="7" t="s">
        <v>7759</v>
      </c>
      <c r="D691" s="7">
        <v>6694085.1100000003</v>
      </c>
      <c r="E691" s="7">
        <v>0.03</v>
      </c>
      <c r="F691" s="7" t="s">
        <v>7814</v>
      </c>
      <c r="G691" s="7" t="s">
        <v>7815</v>
      </c>
      <c r="H691" s="7" t="s">
        <v>158</v>
      </c>
    </row>
    <row r="692" spans="1:8">
      <c r="A692" s="7" t="s">
        <v>9869</v>
      </c>
      <c r="B692" s="7" t="s">
        <v>9371</v>
      </c>
      <c r="C692" s="7" t="s">
        <v>7759</v>
      </c>
      <c r="D692" s="7">
        <v>6439657.75</v>
      </c>
      <c r="E692" s="7">
        <v>0.03</v>
      </c>
      <c r="F692" s="7" t="s">
        <v>7707</v>
      </c>
      <c r="G692" s="7" t="s">
        <v>7708</v>
      </c>
      <c r="H692" s="7" t="s">
        <v>176</v>
      </c>
    </row>
    <row r="693" spans="1:8">
      <c r="A693" s="7" t="s">
        <v>8330</v>
      </c>
      <c r="B693" s="7" t="s">
        <v>1578</v>
      </c>
      <c r="C693" s="7" t="s">
        <v>7759</v>
      </c>
      <c r="D693" s="7">
        <v>6342302.0700000003</v>
      </c>
      <c r="E693" s="7">
        <v>0.03</v>
      </c>
      <c r="F693" s="7" t="s">
        <v>7653</v>
      </c>
      <c r="G693" s="7" t="s">
        <v>7676</v>
      </c>
      <c r="H693" s="7" t="s">
        <v>60</v>
      </c>
    </row>
    <row r="694" spans="1:8">
      <c r="A694" s="7" t="s">
        <v>9233</v>
      </c>
      <c r="B694" s="7" t="s">
        <v>9877</v>
      </c>
      <c r="C694" s="7" t="s">
        <v>7759</v>
      </c>
      <c r="D694" s="7">
        <v>6299690.5300000003</v>
      </c>
      <c r="E694" s="7">
        <v>0.03</v>
      </c>
      <c r="F694" s="7" t="s">
        <v>7653</v>
      </c>
      <c r="G694" s="7" t="s">
        <v>7676</v>
      </c>
      <c r="H694" s="7" t="s">
        <v>60</v>
      </c>
    </row>
    <row r="695" spans="1:8">
      <c r="A695" s="7" t="s">
        <v>9756</v>
      </c>
      <c r="B695" s="7" t="s">
        <v>9757</v>
      </c>
      <c r="C695" s="7" t="s">
        <v>7759</v>
      </c>
      <c r="D695" s="7">
        <v>6299955.4199999999</v>
      </c>
      <c r="E695" s="7">
        <v>0.03</v>
      </c>
      <c r="F695" s="7" t="s">
        <v>7653</v>
      </c>
      <c r="G695" s="7" t="s">
        <v>7676</v>
      </c>
      <c r="H695" s="7" t="s">
        <v>60</v>
      </c>
    </row>
    <row r="696" spans="1:8">
      <c r="A696" s="7">
        <v>2899</v>
      </c>
      <c r="B696" s="7" t="s">
        <v>8910</v>
      </c>
      <c r="C696" s="7" t="s">
        <v>7759</v>
      </c>
      <c r="D696" s="7">
        <v>6222740.4699999997</v>
      </c>
      <c r="E696" s="7">
        <v>0.03</v>
      </c>
      <c r="F696" s="7" t="s">
        <v>7712</v>
      </c>
      <c r="G696" s="7" t="s">
        <v>7713</v>
      </c>
      <c r="H696" s="7" t="s">
        <v>172</v>
      </c>
    </row>
    <row r="697" spans="1:8">
      <c r="A697" s="7" t="s">
        <v>9196</v>
      </c>
      <c r="B697" s="7" t="s">
        <v>1931</v>
      </c>
      <c r="C697" s="7" t="s">
        <v>7759</v>
      </c>
      <c r="D697" s="7">
        <v>5727313.1299999999</v>
      </c>
      <c r="E697" s="7">
        <v>0.03</v>
      </c>
      <c r="F697" s="7" t="s">
        <v>8283</v>
      </c>
      <c r="G697" s="7" t="s">
        <v>8284</v>
      </c>
      <c r="H697" s="7" t="s">
        <v>8285</v>
      </c>
    </row>
    <row r="698" spans="1:8">
      <c r="A698" s="7">
        <v>4578</v>
      </c>
      <c r="B698" s="7" t="s">
        <v>8773</v>
      </c>
      <c r="C698" s="7" t="s">
        <v>7679</v>
      </c>
      <c r="D698" s="7">
        <v>7977646.6200000001</v>
      </c>
      <c r="E698" s="7">
        <v>0.03</v>
      </c>
      <c r="F698" s="7" t="s">
        <v>7762</v>
      </c>
      <c r="G698" s="7" t="s">
        <v>7763</v>
      </c>
      <c r="H698" s="7" t="s">
        <v>153</v>
      </c>
    </row>
    <row r="699" spans="1:8">
      <c r="A699" s="7">
        <v>4519</v>
      </c>
      <c r="B699" s="7" t="s">
        <v>8905</v>
      </c>
      <c r="C699" s="7" t="s">
        <v>7679</v>
      </c>
      <c r="D699" s="7">
        <v>7932565.7599999998</v>
      </c>
      <c r="E699" s="7">
        <v>0.03</v>
      </c>
      <c r="F699" s="7" t="s">
        <v>7762</v>
      </c>
      <c r="G699" s="7" t="s">
        <v>7763</v>
      </c>
      <c r="H699" s="7" t="s">
        <v>153</v>
      </c>
    </row>
    <row r="700" spans="1:8">
      <c r="A700" s="7" t="s">
        <v>8143</v>
      </c>
      <c r="B700" s="7" t="s">
        <v>8144</v>
      </c>
      <c r="C700" s="7" t="s">
        <v>7679</v>
      </c>
      <c r="D700" s="7">
        <v>7652900</v>
      </c>
      <c r="E700" s="7">
        <v>0.03</v>
      </c>
      <c r="F700" s="7" t="s">
        <v>7653</v>
      </c>
      <c r="G700" s="7" t="s">
        <v>7654</v>
      </c>
      <c r="H700" s="7" t="s">
        <v>60</v>
      </c>
    </row>
    <row r="701" spans="1:8">
      <c r="A701" s="7" t="s">
        <v>8488</v>
      </c>
      <c r="B701" s="7" t="s">
        <v>8489</v>
      </c>
      <c r="C701" s="7" t="s">
        <v>7679</v>
      </c>
      <c r="D701" s="7">
        <v>7593824.4000000004</v>
      </c>
      <c r="E701" s="7">
        <v>0.03</v>
      </c>
      <c r="F701" s="7" t="s">
        <v>7653</v>
      </c>
      <c r="G701" s="7" t="s">
        <v>7654</v>
      </c>
      <c r="H701" s="7" t="s">
        <v>60</v>
      </c>
    </row>
    <row r="702" spans="1:8">
      <c r="A702" s="7" t="s">
        <v>8566</v>
      </c>
      <c r="B702" s="7" t="s">
        <v>9881</v>
      </c>
      <c r="C702" s="7" t="s">
        <v>7679</v>
      </c>
      <c r="D702" s="7">
        <v>7488704.3399999999</v>
      </c>
      <c r="E702" s="7">
        <v>0.03</v>
      </c>
      <c r="F702" s="7" t="s">
        <v>7653</v>
      </c>
      <c r="G702" s="7" t="s">
        <v>7676</v>
      </c>
      <c r="H702" s="7" t="s">
        <v>60</v>
      </c>
    </row>
    <row r="703" spans="1:8">
      <c r="A703" s="7" t="s">
        <v>8406</v>
      </c>
      <c r="B703" s="7" t="s">
        <v>8407</v>
      </c>
      <c r="C703" s="7" t="s">
        <v>7679</v>
      </c>
      <c r="D703" s="7">
        <v>7435252</v>
      </c>
      <c r="E703" s="7">
        <v>0.03</v>
      </c>
      <c r="F703" s="7" t="s">
        <v>7653</v>
      </c>
      <c r="G703" s="7" t="s">
        <v>7676</v>
      </c>
      <c r="H703" s="7" t="s">
        <v>60</v>
      </c>
    </row>
    <row r="704" spans="1:8">
      <c r="A704" s="7" t="s">
        <v>9918</v>
      </c>
      <c r="B704" s="7" t="s">
        <v>9919</v>
      </c>
      <c r="C704" s="7" t="s">
        <v>7679</v>
      </c>
      <c r="D704" s="7">
        <v>6735972.0899999999</v>
      </c>
      <c r="E704" s="7">
        <v>0.03</v>
      </c>
      <c r="F704" s="7" t="s">
        <v>7704</v>
      </c>
      <c r="G704" s="7" t="s">
        <v>7705</v>
      </c>
      <c r="H704" s="7" t="s">
        <v>87</v>
      </c>
    </row>
    <row r="705" spans="1:8">
      <c r="A705" s="7">
        <v>4543</v>
      </c>
      <c r="B705" s="7" t="s">
        <v>2578</v>
      </c>
      <c r="C705" s="7" t="s">
        <v>7679</v>
      </c>
      <c r="D705" s="7">
        <v>6562726.1399999997</v>
      </c>
      <c r="E705" s="7">
        <v>0.03</v>
      </c>
      <c r="F705" s="7" t="s">
        <v>7762</v>
      </c>
      <c r="G705" s="7" t="s">
        <v>7763</v>
      </c>
      <c r="H705" s="7" t="s">
        <v>153</v>
      </c>
    </row>
    <row r="706" spans="1:8">
      <c r="A706" s="7" t="s">
        <v>9067</v>
      </c>
      <c r="B706" s="7" t="s">
        <v>9068</v>
      </c>
      <c r="C706" s="7" t="s">
        <v>7679</v>
      </c>
      <c r="D706" s="7">
        <v>6168204.3600000003</v>
      </c>
      <c r="E706" s="7">
        <v>0.03</v>
      </c>
      <c r="F706" s="7" t="s">
        <v>7653</v>
      </c>
      <c r="G706" s="7" t="s">
        <v>7654</v>
      </c>
      <c r="H706" s="7" t="s">
        <v>60</v>
      </c>
    </row>
    <row r="707" spans="1:8">
      <c r="A707" s="7" t="s">
        <v>9351</v>
      </c>
      <c r="B707" s="7" t="s">
        <v>4355</v>
      </c>
      <c r="C707" s="7" t="s">
        <v>7679</v>
      </c>
      <c r="D707" s="7">
        <v>5941178.8499999996</v>
      </c>
      <c r="E707" s="7">
        <v>0.03</v>
      </c>
      <c r="F707" s="7" t="s">
        <v>8060</v>
      </c>
      <c r="G707" s="7" t="s">
        <v>8061</v>
      </c>
      <c r="H707" s="7" t="s">
        <v>143</v>
      </c>
    </row>
    <row r="708" spans="1:8">
      <c r="A708" s="7" t="s">
        <v>9029</v>
      </c>
      <c r="B708" s="7" t="s">
        <v>9030</v>
      </c>
      <c r="C708" s="7" t="s">
        <v>7679</v>
      </c>
      <c r="D708" s="7">
        <v>5923160.0999999996</v>
      </c>
      <c r="E708" s="7">
        <v>0.03</v>
      </c>
      <c r="F708" s="7" t="s">
        <v>7692</v>
      </c>
      <c r="G708" s="7" t="s">
        <v>7693</v>
      </c>
      <c r="H708" s="7" t="s">
        <v>143</v>
      </c>
    </row>
    <row r="709" spans="1:8">
      <c r="A709" s="7" t="s">
        <v>8756</v>
      </c>
      <c r="B709" s="7" t="s">
        <v>8757</v>
      </c>
      <c r="C709" s="7" t="s">
        <v>7679</v>
      </c>
      <c r="D709" s="7">
        <v>5892944.9800000004</v>
      </c>
      <c r="E709" s="7">
        <v>0.03</v>
      </c>
      <c r="F709" s="7" t="s">
        <v>7653</v>
      </c>
      <c r="G709" s="7" t="s">
        <v>7676</v>
      </c>
      <c r="H709" s="7" t="s">
        <v>60</v>
      </c>
    </row>
    <row r="710" spans="1:8">
      <c r="A710" s="7" t="s">
        <v>8598</v>
      </c>
      <c r="B710" s="7" t="s">
        <v>2569</v>
      </c>
      <c r="C710" s="7" t="s">
        <v>7679</v>
      </c>
      <c r="D710" s="7">
        <v>5800334.7199999997</v>
      </c>
      <c r="E710" s="7">
        <v>0.03</v>
      </c>
      <c r="F710" s="7" t="s">
        <v>7653</v>
      </c>
      <c r="G710" s="7" t="s">
        <v>7676</v>
      </c>
      <c r="H710" s="7" t="s">
        <v>60</v>
      </c>
    </row>
    <row r="711" spans="1:8">
      <c r="A711" s="7" t="s">
        <v>8657</v>
      </c>
      <c r="B711" s="7" t="s">
        <v>328</v>
      </c>
      <c r="C711" s="7" t="s">
        <v>7667</v>
      </c>
      <c r="D711" s="7">
        <v>5529599.29</v>
      </c>
      <c r="E711" s="7">
        <v>0.02</v>
      </c>
      <c r="F711" s="7" t="s">
        <v>7919</v>
      </c>
      <c r="G711" s="7" t="s">
        <v>7920</v>
      </c>
      <c r="H711" s="7" t="s">
        <v>143</v>
      </c>
    </row>
    <row r="712" spans="1:8">
      <c r="A712" s="7">
        <v>1024</v>
      </c>
      <c r="B712" s="7" t="s">
        <v>8669</v>
      </c>
      <c r="C712" s="7" t="s">
        <v>7667</v>
      </c>
      <c r="D712" s="7">
        <v>5394937.3099999996</v>
      </c>
      <c r="E712" s="7">
        <v>0.02</v>
      </c>
      <c r="F712" s="7" t="s">
        <v>7712</v>
      </c>
      <c r="G712" s="7" t="s">
        <v>7713</v>
      </c>
      <c r="H712" s="7" t="s">
        <v>172</v>
      </c>
    </row>
    <row r="713" spans="1:8">
      <c r="A713" s="7" t="s">
        <v>8614</v>
      </c>
      <c r="B713" s="7" t="s">
        <v>8615</v>
      </c>
      <c r="C713" s="7" t="s">
        <v>7667</v>
      </c>
      <c r="D713" s="7">
        <v>5103305.41</v>
      </c>
      <c r="E713" s="7">
        <v>0.02</v>
      </c>
      <c r="F713" s="7" t="s">
        <v>7653</v>
      </c>
      <c r="G713" s="7" t="s">
        <v>7676</v>
      </c>
      <c r="H713" s="7" t="s">
        <v>60</v>
      </c>
    </row>
    <row r="714" spans="1:8">
      <c r="A714" s="7" t="s">
        <v>8219</v>
      </c>
      <c r="B714" s="7" t="s">
        <v>8220</v>
      </c>
      <c r="C714" s="7" t="s">
        <v>7667</v>
      </c>
      <c r="D714" s="7">
        <v>4812082.6500000004</v>
      </c>
      <c r="E714" s="7">
        <v>0.02</v>
      </c>
      <c r="F714" s="7" t="s">
        <v>8221</v>
      </c>
      <c r="G714" s="7" t="s">
        <v>8222</v>
      </c>
      <c r="H714" s="7" t="s">
        <v>186</v>
      </c>
    </row>
    <row r="715" spans="1:8">
      <c r="A715" s="7" t="s">
        <v>9741</v>
      </c>
      <c r="B715" s="7" t="s">
        <v>9742</v>
      </c>
      <c r="C715" s="7" t="s">
        <v>7667</v>
      </c>
      <c r="D715" s="7">
        <v>4698550.8499999996</v>
      </c>
      <c r="E715" s="7">
        <v>0.02</v>
      </c>
      <c r="F715" s="7" t="s">
        <v>7712</v>
      </c>
      <c r="G715" s="7" t="s">
        <v>7676</v>
      </c>
      <c r="H715" s="7" t="s">
        <v>60</v>
      </c>
    </row>
    <row r="716" spans="1:8">
      <c r="A716" s="7" t="s">
        <v>8659</v>
      </c>
      <c r="B716" s="7" t="s">
        <v>8660</v>
      </c>
      <c r="C716" s="7" t="s">
        <v>7667</v>
      </c>
      <c r="D716" s="7">
        <v>4494321.33</v>
      </c>
      <c r="E716" s="7">
        <v>0.02</v>
      </c>
      <c r="F716" s="7" t="s">
        <v>7919</v>
      </c>
      <c r="G716" s="7" t="s">
        <v>7920</v>
      </c>
      <c r="H716" s="7" t="s">
        <v>143</v>
      </c>
    </row>
    <row r="717" spans="1:8">
      <c r="A717" s="7" t="s">
        <v>8741</v>
      </c>
      <c r="B717" s="7" t="s">
        <v>8742</v>
      </c>
      <c r="C717" s="7" t="s">
        <v>7667</v>
      </c>
      <c r="D717" s="7">
        <v>4136088.47</v>
      </c>
      <c r="E717" s="7">
        <v>0.02</v>
      </c>
      <c r="F717" s="7" t="s">
        <v>8698</v>
      </c>
      <c r="G717" s="7" t="s">
        <v>8699</v>
      </c>
      <c r="H717" s="7" t="s">
        <v>8700</v>
      </c>
    </row>
    <row r="718" spans="1:8">
      <c r="A718" s="7" t="s">
        <v>8997</v>
      </c>
      <c r="B718" s="7" t="s">
        <v>8998</v>
      </c>
      <c r="C718" s="7" t="s">
        <v>7667</v>
      </c>
      <c r="D718" s="7">
        <v>4077146.9</v>
      </c>
      <c r="E718" s="7">
        <v>0.02</v>
      </c>
      <c r="F718" s="7" t="s">
        <v>7739</v>
      </c>
      <c r="G718" s="7" t="s">
        <v>7740</v>
      </c>
      <c r="H718" s="7" t="s">
        <v>143</v>
      </c>
    </row>
    <row r="719" spans="1:8">
      <c r="A719" s="7" t="s">
        <v>9181</v>
      </c>
      <c r="B719" s="7" t="s">
        <v>1420</v>
      </c>
      <c r="C719" s="7" t="s">
        <v>7667</v>
      </c>
      <c r="D719" s="7">
        <v>3888763.57</v>
      </c>
      <c r="E719" s="7">
        <v>0.02</v>
      </c>
      <c r="F719" s="7" t="s">
        <v>7721</v>
      </c>
      <c r="G719" s="7" t="s">
        <v>7722</v>
      </c>
      <c r="H719" s="7" t="s">
        <v>143</v>
      </c>
    </row>
    <row r="720" spans="1:8">
      <c r="A720" s="7" t="s">
        <v>9140</v>
      </c>
      <c r="B720" s="7" t="s">
        <v>9141</v>
      </c>
      <c r="C720" s="7" t="s">
        <v>7667</v>
      </c>
      <c r="D720" s="7">
        <v>3795623.8</v>
      </c>
      <c r="E720" s="7">
        <v>0.02</v>
      </c>
      <c r="F720" s="7" t="s">
        <v>7743</v>
      </c>
      <c r="G720" s="7" t="s">
        <v>7664</v>
      </c>
      <c r="H720" s="7" t="s">
        <v>7744</v>
      </c>
    </row>
    <row r="721" spans="1:8">
      <c r="A721" s="7" t="s">
        <v>9921</v>
      </c>
      <c r="B721" s="7" t="s">
        <v>9079</v>
      </c>
      <c r="C721" s="7" t="s">
        <v>7667</v>
      </c>
      <c r="D721" s="7">
        <v>3725796.41</v>
      </c>
      <c r="E721" s="7">
        <v>0.02</v>
      </c>
      <c r="F721" s="7" t="s">
        <v>7726</v>
      </c>
      <c r="G721" s="7" t="s">
        <v>7727</v>
      </c>
      <c r="H721" s="7" t="s">
        <v>148</v>
      </c>
    </row>
    <row r="722" spans="1:8">
      <c r="A722" s="7" t="s">
        <v>9611</v>
      </c>
      <c r="B722" s="7" t="s">
        <v>9612</v>
      </c>
      <c r="C722" s="7" t="s">
        <v>7667</v>
      </c>
      <c r="D722" s="7">
        <v>3599406.11</v>
      </c>
      <c r="E722" s="7">
        <v>0.02</v>
      </c>
      <c r="F722" s="7" t="s">
        <v>8184</v>
      </c>
      <c r="G722" s="7" t="s">
        <v>8185</v>
      </c>
      <c r="H722" s="7" t="s">
        <v>194</v>
      </c>
    </row>
    <row r="723" spans="1:8">
      <c r="A723" s="7" t="s">
        <v>10136</v>
      </c>
      <c r="B723" s="7" t="s">
        <v>903</v>
      </c>
      <c r="C723" s="7" t="s">
        <v>7667</v>
      </c>
      <c r="D723" s="7">
        <v>3507780.21</v>
      </c>
      <c r="E723" s="7">
        <v>0.02</v>
      </c>
      <c r="F723" s="7" t="s">
        <v>7743</v>
      </c>
      <c r="G723" s="7" t="s">
        <v>7664</v>
      </c>
      <c r="H723" s="7" t="s">
        <v>7744</v>
      </c>
    </row>
    <row r="724" spans="1:8">
      <c r="A724" s="7">
        <v>9992</v>
      </c>
      <c r="B724" s="7" t="s">
        <v>10109</v>
      </c>
      <c r="C724" s="7" t="s">
        <v>7658</v>
      </c>
      <c r="D724" s="7">
        <v>5598636.6200000001</v>
      </c>
      <c r="E724" s="7">
        <v>0.02</v>
      </c>
      <c r="F724" s="7" t="s">
        <v>7712</v>
      </c>
      <c r="G724" s="7" t="s">
        <v>7713</v>
      </c>
      <c r="H724" s="7" t="s">
        <v>172</v>
      </c>
    </row>
    <row r="725" spans="1:8">
      <c r="A725" s="7" t="s">
        <v>9098</v>
      </c>
      <c r="B725" s="7" t="s">
        <v>2753</v>
      </c>
      <c r="C725" s="7" t="s">
        <v>7658</v>
      </c>
      <c r="D725" s="7">
        <v>5558610.9100000001</v>
      </c>
      <c r="E725" s="7">
        <v>0.02</v>
      </c>
      <c r="F725" s="7" t="s">
        <v>7743</v>
      </c>
      <c r="G725" s="7" t="s">
        <v>7664</v>
      </c>
      <c r="H725" s="7" t="s">
        <v>7744</v>
      </c>
    </row>
    <row r="726" spans="1:8">
      <c r="A726" s="7">
        <v>4661</v>
      </c>
      <c r="B726" s="7" t="s">
        <v>8252</v>
      </c>
      <c r="C726" s="7" t="s">
        <v>7658</v>
      </c>
      <c r="D726" s="7">
        <v>5466112.0300000003</v>
      </c>
      <c r="E726" s="7">
        <v>0.02</v>
      </c>
      <c r="F726" s="7" t="s">
        <v>7762</v>
      </c>
      <c r="G726" s="7" t="s">
        <v>7763</v>
      </c>
      <c r="H726" s="7" t="s">
        <v>153</v>
      </c>
    </row>
    <row r="727" spans="1:8">
      <c r="A727" s="7" t="s">
        <v>8199</v>
      </c>
      <c r="B727" s="7" t="s">
        <v>8200</v>
      </c>
      <c r="C727" s="7" t="s">
        <v>7658</v>
      </c>
      <c r="D727" s="7">
        <v>5427278.8499999996</v>
      </c>
      <c r="E727" s="7">
        <v>0.02</v>
      </c>
      <c r="F727" s="7" t="s">
        <v>7739</v>
      </c>
      <c r="G727" s="7" t="s">
        <v>7740</v>
      </c>
      <c r="H727" s="7" t="s">
        <v>143</v>
      </c>
    </row>
    <row r="728" spans="1:8">
      <c r="A728" s="7">
        <v>7532</v>
      </c>
      <c r="B728" s="7" t="s">
        <v>9282</v>
      </c>
      <c r="C728" s="7" t="s">
        <v>7658</v>
      </c>
      <c r="D728" s="7">
        <v>5342672.1100000003</v>
      </c>
      <c r="E728" s="7">
        <v>0.02</v>
      </c>
      <c r="F728" s="7" t="s">
        <v>7762</v>
      </c>
      <c r="G728" s="7" t="s">
        <v>7763</v>
      </c>
      <c r="H728" s="7" t="s">
        <v>153</v>
      </c>
    </row>
    <row r="729" spans="1:8">
      <c r="A729" s="7" t="s">
        <v>9724</v>
      </c>
      <c r="B729" s="7" t="s">
        <v>9725</v>
      </c>
      <c r="C729" s="7" t="s">
        <v>7658</v>
      </c>
      <c r="D729" s="7">
        <v>5318572.3499999996</v>
      </c>
      <c r="E729" s="7">
        <v>0.02</v>
      </c>
      <c r="F729" s="7" t="s">
        <v>7653</v>
      </c>
      <c r="G729" s="7" t="s">
        <v>7676</v>
      </c>
      <c r="H729" s="7" t="s">
        <v>60</v>
      </c>
    </row>
    <row r="730" spans="1:8">
      <c r="A730" s="7" t="s">
        <v>9033</v>
      </c>
      <c r="B730" s="7" t="s">
        <v>9034</v>
      </c>
      <c r="C730" s="7" t="s">
        <v>7658</v>
      </c>
      <c r="D730" s="7">
        <v>5250552.72</v>
      </c>
      <c r="E730" s="7">
        <v>0.02</v>
      </c>
      <c r="F730" s="7" t="s">
        <v>7653</v>
      </c>
      <c r="G730" s="7" t="s">
        <v>7654</v>
      </c>
      <c r="H730" s="7" t="s">
        <v>60</v>
      </c>
    </row>
    <row r="731" spans="1:8">
      <c r="A731" s="7">
        <v>7832</v>
      </c>
      <c r="B731" s="7" t="s">
        <v>9177</v>
      </c>
      <c r="C731" s="7" t="s">
        <v>7658</v>
      </c>
      <c r="D731" s="7">
        <v>5197069.25</v>
      </c>
      <c r="E731" s="7">
        <v>0.02</v>
      </c>
      <c r="F731" s="7" t="s">
        <v>7762</v>
      </c>
      <c r="G731" s="7" t="s">
        <v>7763</v>
      </c>
      <c r="H731" s="7" t="s">
        <v>153</v>
      </c>
    </row>
    <row r="732" spans="1:8">
      <c r="A732" s="7" t="s">
        <v>9045</v>
      </c>
      <c r="B732" s="7" t="s">
        <v>9046</v>
      </c>
      <c r="C732" s="7" t="s">
        <v>7658</v>
      </c>
      <c r="D732" s="7">
        <v>5021552.08</v>
      </c>
      <c r="E732" s="7">
        <v>0.02</v>
      </c>
      <c r="F732" s="7" t="s">
        <v>7653</v>
      </c>
      <c r="G732" s="7" t="s">
        <v>7676</v>
      </c>
      <c r="H732" s="7" t="s">
        <v>60</v>
      </c>
    </row>
    <row r="733" spans="1:8">
      <c r="A733" s="7" t="s">
        <v>8444</v>
      </c>
      <c r="B733" s="7" t="s">
        <v>8445</v>
      </c>
      <c r="C733" s="7" t="s">
        <v>7658</v>
      </c>
      <c r="D733" s="7">
        <v>5018135.8499999996</v>
      </c>
      <c r="E733" s="7">
        <v>0.02</v>
      </c>
      <c r="F733" s="7" t="s">
        <v>7653</v>
      </c>
      <c r="G733" s="7" t="s">
        <v>7676</v>
      </c>
      <c r="H733" s="7" t="s">
        <v>60</v>
      </c>
    </row>
    <row r="734" spans="1:8">
      <c r="A734" s="7" t="s">
        <v>8193</v>
      </c>
      <c r="B734" s="7" t="s">
        <v>8194</v>
      </c>
      <c r="C734" s="7" t="s">
        <v>7658</v>
      </c>
      <c r="D734" s="7">
        <v>4960308.4800000004</v>
      </c>
      <c r="E734" s="7">
        <v>0.02</v>
      </c>
      <c r="F734" s="7" t="s">
        <v>8035</v>
      </c>
      <c r="G734" s="7" t="s">
        <v>8036</v>
      </c>
      <c r="H734" s="7" t="s">
        <v>143</v>
      </c>
    </row>
    <row r="735" spans="1:8">
      <c r="A735" s="7" t="s">
        <v>9887</v>
      </c>
      <c r="B735" s="7" t="s">
        <v>9888</v>
      </c>
      <c r="C735" s="7" t="s">
        <v>7658</v>
      </c>
      <c r="D735" s="7">
        <v>4940100.37</v>
      </c>
      <c r="E735" s="7">
        <v>0.02</v>
      </c>
      <c r="F735" s="7" t="s">
        <v>7743</v>
      </c>
      <c r="G735" s="7" t="s">
        <v>7664</v>
      </c>
      <c r="H735" s="7" t="s">
        <v>7744</v>
      </c>
    </row>
    <row r="736" spans="1:8">
      <c r="A736" s="7" t="s">
        <v>8466</v>
      </c>
      <c r="B736" s="7" t="s">
        <v>8467</v>
      </c>
      <c r="C736" s="7" t="s">
        <v>7658</v>
      </c>
      <c r="D736" s="7">
        <v>4894924.7999999998</v>
      </c>
      <c r="E736" s="7">
        <v>0.02</v>
      </c>
      <c r="F736" s="7" t="s">
        <v>7653</v>
      </c>
      <c r="G736" s="7" t="s">
        <v>7676</v>
      </c>
      <c r="H736" s="7" t="s">
        <v>60</v>
      </c>
    </row>
    <row r="737" spans="1:8">
      <c r="A737" s="7">
        <v>7936</v>
      </c>
      <c r="B737" s="7" t="s">
        <v>6185</v>
      </c>
      <c r="C737" s="7" t="s">
        <v>7658</v>
      </c>
      <c r="D737" s="7">
        <v>4886944.66</v>
      </c>
      <c r="E737" s="7">
        <v>0.02</v>
      </c>
      <c r="F737" s="7" t="s">
        <v>7762</v>
      </c>
      <c r="G737" s="7" t="s">
        <v>7763</v>
      </c>
      <c r="H737" s="7" t="s">
        <v>153</v>
      </c>
    </row>
    <row r="738" spans="1:8">
      <c r="A738" s="7" t="s">
        <v>9095</v>
      </c>
      <c r="B738" s="7" t="s">
        <v>9096</v>
      </c>
      <c r="C738" s="7" t="s">
        <v>7658</v>
      </c>
      <c r="D738" s="7">
        <v>4743812.3899999997</v>
      </c>
      <c r="E738" s="7">
        <v>0.02</v>
      </c>
      <c r="F738" s="7" t="s">
        <v>7814</v>
      </c>
      <c r="G738" s="7" t="s">
        <v>7815</v>
      </c>
      <c r="H738" s="7" t="s">
        <v>158</v>
      </c>
    </row>
    <row r="739" spans="1:8">
      <c r="A739" s="7">
        <v>175</v>
      </c>
      <c r="B739" s="7" t="s">
        <v>9337</v>
      </c>
      <c r="C739" s="7" t="s">
        <v>7658</v>
      </c>
      <c r="D739" s="7">
        <v>4712573.4400000004</v>
      </c>
      <c r="E739" s="7">
        <v>0.02</v>
      </c>
      <c r="F739" s="7" t="s">
        <v>7712</v>
      </c>
      <c r="G739" s="7" t="s">
        <v>7713</v>
      </c>
      <c r="H739" s="7" t="s">
        <v>172</v>
      </c>
    </row>
    <row r="740" spans="1:8">
      <c r="A740" s="7" t="s">
        <v>10125</v>
      </c>
      <c r="B740" s="7" t="s">
        <v>10126</v>
      </c>
      <c r="C740" s="7" t="s">
        <v>7658</v>
      </c>
      <c r="D740" s="7">
        <v>4494287.17</v>
      </c>
      <c r="E740" s="7">
        <v>0.02</v>
      </c>
      <c r="F740" s="7" t="s">
        <v>7653</v>
      </c>
      <c r="G740" s="7" t="s">
        <v>7676</v>
      </c>
      <c r="H740" s="7" t="s">
        <v>60</v>
      </c>
    </row>
    <row r="741" spans="1:8">
      <c r="A741" s="7" t="s">
        <v>8960</v>
      </c>
      <c r="B741" s="7" t="s">
        <v>8961</v>
      </c>
      <c r="C741" s="7" t="s">
        <v>7658</v>
      </c>
      <c r="D741" s="7">
        <v>4415050.4000000004</v>
      </c>
      <c r="E741" s="7">
        <v>0.02</v>
      </c>
      <c r="F741" s="7" t="s">
        <v>7653</v>
      </c>
      <c r="G741" s="7" t="s">
        <v>7654</v>
      </c>
      <c r="H741" s="7" t="s">
        <v>60</v>
      </c>
    </row>
    <row r="742" spans="1:8">
      <c r="A742" s="7">
        <v>2020</v>
      </c>
      <c r="B742" s="7" t="s">
        <v>7094</v>
      </c>
      <c r="C742" s="7" t="s">
        <v>7658</v>
      </c>
      <c r="D742" s="7">
        <v>4404287.46</v>
      </c>
      <c r="E742" s="7">
        <v>0.02</v>
      </c>
      <c r="F742" s="7" t="s">
        <v>7712</v>
      </c>
      <c r="G742" s="7" t="s">
        <v>7713</v>
      </c>
      <c r="H742" s="7" t="s">
        <v>172</v>
      </c>
    </row>
    <row r="743" spans="1:8">
      <c r="A743" s="7" t="s">
        <v>8362</v>
      </c>
      <c r="B743" s="7" t="s">
        <v>8363</v>
      </c>
      <c r="C743" s="7" t="s">
        <v>7658</v>
      </c>
      <c r="D743" s="7">
        <v>4364650.8</v>
      </c>
      <c r="E743" s="7">
        <v>0.02</v>
      </c>
      <c r="F743" s="7" t="s">
        <v>7712</v>
      </c>
      <c r="G743" s="7" t="s">
        <v>7676</v>
      </c>
      <c r="H743" s="7" t="s">
        <v>60</v>
      </c>
    </row>
    <row r="744" spans="1:8">
      <c r="A744" s="7" t="s">
        <v>8685</v>
      </c>
      <c r="B744" s="7" t="s">
        <v>10131</v>
      </c>
      <c r="C744" s="7" t="s">
        <v>7658</v>
      </c>
      <c r="D744" s="7">
        <v>4149581.34</v>
      </c>
      <c r="E744" s="7">
        <v>0.02</v>
      </c>
      <c r="F744" s="7" t="s">
        <v>7653</v>
      </c>
      <c r="G744" s="7" t="s">
        <v>7676</v>
      </c>
      <c r="H744" s="7" t="s">
        <v>60</v>
      </c>
    </row>
    <row r="745" spans="1:8">
      <c r="A745" s="7" t="s">
        <v>9928</v>
      </c>
      <c r="B745" s="7" t="s">
        <v>9119</v>
      </c>
      <c r="C745" s="7" t="s">
        <v>7658</v>
      </c>
      <c r="D745" s="7">
        <v>4055727.17</v>
      </c>
      <c r="E745" s="7">
        <v>0.02</v>
      </c>
      <c r="F745" s="7" t="s">
        <v>7726</v>
      </c>
      <c r="G745" s="7" t="s">
        <v>7727</v>
      </c>
      <c r="H745" s="7" t="s">
        <v>148</v>
      </c>
    </row>
    <row r="746" spans="1:8">
      <c r="A746" s="7">
        <v>2015</v>
      </c>
      <c r="B746" s="7" t="s">
        <v>8485</v>
      </c>
      <c r="C746" s="7" t="s">
        <v>7658</v>
      </c>
      <c r="D746" s="7">
        <v>4035638.96</v>
      </c>
      <c r="E746" s="7">
        <v>0.02</v>
      </c>
      <c r="F746" s="7" t="s">
        <v>7712</v>
      </c>
      <c r="G746" s="7" t="s">
        <v>7713</v>
      </c>
      <c r="H746" s="7" t="s">
        <v>172</v>
      </c>
    </row>
    <row r="747" spans="1:8">
      <c r="A747" s="7" t="s">
        <v>8767</v>
      </c>
      <c r="B747" s="7" t="s">
        <v>8768</v>
      </c>
      <c r="C747" s="7" t="s">
        <v>7658</v>
      </c>
      <c r="D747" s="7">
        <v>3712091.76</v>
      </c>
      <c r="E747" s="7">
        <v>0.02</v>
      </c>
      <c r="F747" s="7" t="s">
        <v>7653</v>
      </c>
      <c r="G747" s="7" t="s">
        <v>7654</v>
      </c>
      <c r="H747" s="7" t="s">
        <v>60</v>
      </c>
    </row>
    <row r="748" spans="1:8">
      <c r="A748" s="7" t="s">
        <v>8678</v>
      </c>
      <c r="B748" s="7" t="s">
        <v>8679</v>
      </c>
      <c r="C748" s="7" t="s">
        <v>7658</v>
      </c>
      <c r="D748" s="7">
        <v>3689375.37</v>
      </c>
      <c r="E748" s="7">
        <v>0.02</v>
      </c>
      <c r="F748" s="7" t="s">
        <v>8184</v>
      </c>
      <c r="G748" s="7" t="s">
        <v>8185</v>
      </c>
      <c r="H748" s="7" t="s">
        <v>194</v>
      </c>
    </row>
    <row r="749" spans="1:8">
      <c r="A749" s="7">
        <v>7453</v>
      </c>
      <c r="B749" s="7" t="s">
        <v>10135</v>
      </c>
      <c r="C749" s="7" t="s">
        <v>7658</v>
      </c>
      <c r="D749" s="7">
        <v>3552848.03</v>
      </c>
      <c r="E749" s="7">
        <v>0.02</v>
      </c>
      <c r="F749" s="7" t="s">
        <v>7762</v>
      </c>
      <c r="G749" s="7" t="s">
        <v>7763</v>
      </c>
      <c r="H749" s="7" t="s">
        <v>153</v>
      </c>
    </row>
    <row r="750" spans="1:8">
      <c r="A750" s="7" t="s">
        <v>9175</v>
      </c>
      <c r="B750" s="7" t="s">
        <v>9176</v>
      </c>
      <c r="C750" s="7" t="s">
        <v>7658</v>
      </c>
      <c r="D750" s="7">
        <v>3502888.26</v>
      </c>
      <c r="E750" s="7">
        <v>0.02</v>
      </c>
      <c r="F750" s="7" t="s">
        <v>7793</v>
      </c>
      <c r="G750" s="7" t="s">
        <v>7794</v>
      </c>
      <c r="H750" s="7" t="s">
        <v>138</v>
      </c>
    </row>
    <row r="751" spans="1:8">
      <c r="A751" s="7">
        <v>9868</v>
      </c>
      <c r="B751" s="7" t="s">
        <v>9352</v>
      </c>
      <c r="C751" s="7" t="s">
        <v>7658</v>
      </c>
      <c r="D751" s="7">
        <v>3491283.93</v>
      </c>
      <c r="E751" s="7">
        <v>0.02</v>
      </c>
      <c r="F751" s="7" t="s">
        <v>7712</v>
      </c>
      <c r="G751" s="7" t="s">
        <v>7713</v>
      </c>
      <c r="H751" s="7" t="s">
        <v>172</v>
      </c>
    </row>
    <row r="752" spans="1:8">
      <c r="A752" s="7" t="s">
        <v>8622</v>
      </c>
      <c r="B752" s="7" t="s">
        <v>3913</v>
      </c>
      <c r="C752" s="7" t="s">
        <v>7682</v>
      </c>
      <c r="D752" s="7">
        <v>5709465.0800000001</v>
      </c>
      <c r="E752" s="7">
        <v>0.02</v>
      </c>
      <c r="F752" s="7" t="s">
        <v>7814</v>
      </c>
      <c r="G752" s="7" t="s">
        <v>7815</v>
      </c>
      <c r="H752" s="7" t="s">
        <v>158</v>
      </c>
    </row>
    <row r="753" spans="1:8">
      <c r="A753" s="7" t="s">
        <v>8223</v>
      </c>
      <c r="B753" s="7" t="s">
        <v>8224</v>
      </c>
      <c r="C753" s="7" t="s">
        <v>7682</v>
      </c>
      <c r="D753" s="7">
        <v>5319171.32</v>
      </c>
      <c r="E753" s="7">
        <v>0.02</v>
      </c>
      <c r="F753" s="7" t="s">
        <v>7653</v>
      </c>
      <c r="G753" s="7" t="s">
        <v>7676</v>
      </c>
      <c r="H753" s="7" t="s">
        <v>60</v>
      </c>
    </row>
    <row r="754" spans="1:8">
      <c r="A754" s="7" t="s">
        <v>8394</v>
      </c>
      <c r="B754" s="7" t="s">
        <v>8395</v>
      </c>
      <c r="C754" s="7" t="s">
        <v>7682</v>
      </c>
      <c r="D754" s="7">
        <v>5305427.3099999996</v>
      </c>
      <c r="E754" s="7">
        <v>0.02</v>
      </c>
      <c r="F754" s="7" t="s">
        <v>8396</v>
      </c>
      <c r="G754" s="7" t="s">
        <v>8397</v>
      </c>
      <c r="H754" s="7" t="s">
        <v>201</v>
      </c>
    </row>
    <row r="755" spans="1:8">
      <c r="A755" s="7" t="s">
        <v>10116</v>
      </c>
      <c r="B755" s="7" t="s">
        <v>10117</v>
      </c>
      <c r="C755" s="7" t="s">
        <v>7682</v>
      </c>
      <c r="D755" s="7">
        <v>5282028.43</v>
      </c>
      <c r="E755" s="7">
        <v>0.02</v>
      </c>
      <c r="F755" s="7" t="s">
        <v>7653</v>
      </c>
      <c r="G755" s="7" t="s">
        <v>7654</v>
      </c>
      <c r="H755" s="7" t="s">
        <v>60</v>
      </c>
    </row>
    <row r="756" spans="1:8">
      <c r="A756" s="7" t="s">
        <v>9416</v>
      </c>
      <c r="B756" s="7" t="s">
        <v>9417</v>
      </c>
      <c r="C756" s="7" t="s">
        <v>7682</v>
      </c>
      <c r="D756" s="7">
        <v>4992411.3600000003</v>
      </c>
      <c r="E756" s="7">
        <v>0.02</v>
      </c>
      <c r="F756" s="7" t="s">
        <v>7653</v>
      </c>
      <c r="G756" s="7" t="s">
        <v>7676</v>
      </c>
      <c r="H756" s="7" t="s">
        <v>60</v>
      </c>
    </row>
    <row r="757" spans="1:8">
      <c r="A757" s="7">
        <v>857</v>
      </c>
      <c r="B757" s="7" t="s">
        <v>8587</v>
      </c>
      <c r="C757" s="7" t="s">
        <v>7682</v>
      </c>
      <c r="D757" s="7">
        <v>4935673.97</v>
      </c>
      <c r="E757" s="7">
        <v>0.02</v>
      </c>
      <c r="F757" s="7" t="s">
        <v>7712</v>
      </c>
      <c r="G757" s="7" t="s">
        <v>7713</v>
      </c>
      <c r="H757" s="7" t="s">
        <v>172</v>
      </c>
    </row>
    <row r="758" spans="1:8">
      <c r="A758" s="7">
        <v>1088</v>
      </c>
      <c r="B758" s="7" t="s">
        <v>8991</v>
      </c>
      <c r="C758" s="7" t="s">
        <v>7682</v>
      </c>
      <c r="D758" s="7">
        <v>4879047.6900000004</v>
      </c>
      <c r="E758" s="7">
        <v>0.02</v>
      </c>
      <c r="F758" s="7" t="s">
        <v>7712</v>
      </c>
      <c r="G758" s="7" t="s">
        <v>7713</v>
      </c>
      <c r="H758" s="7" t="s">
        <v>172</v>
      </c>
    </row>
    <row r="759" spans="1:8">
      <c r="A759" s="7" t="s">
        <v>8604</v>
      </c>
      <c r="B759" s="7" t="s">
        <v>8605</v>
      </c>
      <c r="C759" s="7" t="s">
        <v>7682</v>
      </c>
      <c r="D759" s="7">
        <v>4749981.04</v>
      </c>
      <c r="E759" s="7">
        <v>0.02</v>
      </c>
      <c r="F759" s="7" t="s">
        <v>7653</v>
      </c>
      <c r="G759" s="7" t="s">
        <v>7676</v>
      </c>
      <c r="H759" s="7" t="s">
        <v>60</v>
      </c>
    </row>
    <row r="760" spans="1:8">
      <c r="A760" s="7" t="s">
        <v>8732</v>
      </c>
      <c r="B760" s="7" t="s">
        <v>8733</v>
      </c>
      <c r="C760" s="7" t="s">
        <v>7682</v>
      </c>
      <c r="D760" s="7">
        <v>4691849.0999999996</v>
      </c>
      <c r="E760" s="7">
        <v>0.02</v>
      </c>
      <c r="F760" s="7" t="s">
        <v>7919</v>
      </c>
      <c r="G760" s="7" t="s">
        <v>7920</v>
      </c>
      <c r="H760" s="7" t="s">
        <v>143</v>
      </c>
    </row>
    <row r="761" spans="1:8">
      <c r="A761" s="7" t="s">
        <v>8530</v>
      </c>
      <c r="B761" s="7" t="s">
        <v>1590</v>
      </c>
      <c r="C761" s="7" t="s">
        <v>7682</v>
      </c>
      <c r="D761" s="7">
        <v>4548797.6500000004</v>
      </c>
      <c r="E761" s="7">
        <v>0.02</v>
      </c>
      <c r="F761" s="7" t="s">
        <v>7814</v>
      </c>
      <c r="G761" s="7" t="s">
        <v>7815</v>
      </c>
      <c r="H761" s="7" t="s">
        <v>158</v>
      </c>
    </row>
    <row r="762" spans="1:8">
      <c r="A762" s="7" t="s">
        <v>8782</v>
      </c>
      <c r="B762" s="7" t="s">
        <v>1562</v>
      </c>
      <c r="C762" s="7" t="s">
        <v>7682</v>
      </c>
      <c r="D762" s="7">
        <v>4463465.6399999997</v>
      </c>
      <c r="E762" s="7">
        <v>0.02</v>
      </c>
      <c r="F762" s="7" t="s">
        <v>7793</v>
      </c>
      <c r="G762" s="7" t="s">
        <v>7794</v>
      </c>
      <c r="H762" s="7" t="s">
        <v>138</v>
      </c>
    </row>
    <row r="763" spans="1:8">
      <c r="A763" s="7">
        <v>1605</v>
      </c>
      <c r="B763" s="7" t="s">
        <v>1470</v>
      </c>
      <c r="C763" s="7" t="s">
        <v>7682</v>
      </c>
      <c r="D763" s="7">
        <v>3966674.55</v>
      </c>
      <c r="E763" s="7">
        <v>0.02</v>
      </c>
      <c r="F763" s="7" t="s">
        <v>7762</v>
      </c>
      <c r="G763" s="7" t="s">
        <v>7763</v>
      </c>
      <c r="H763" s="7" t="s">
        <v>153</v>
      </c>
    </row>
    <row r="764" spans="1:8">
      <c r="A764" s="7" t="s">
        <v>8881</v>
      </c>
      <c r="B764" s="7" t="s">
        <v>8882</v>
      </c>
      <c r="C764" s="7" t="s">
        <v>7682</v>
      </c>
      <c r="D764" s="7">
        <v>3845051.71</v>
      </c>
      <c r="E764" s="7">
        <v>0.02</v>
      </c>
      <c r="F764" s="7" t="s">
        <v>8643</v>
      </c>
      <c r="G764" s="7" t="s">
        <v>8644</v>
      </c>
      <c r="H764" s="7" t="s">
        <v>234</v>
      </c>
    </row>
    <row r="765" spans="1:8">
      <c r="A765" s="7">
        <v>386</v>
      </c>
      <c r="B765" s="7" t="s">
        <v>8597</v>
      </c>
      <c r="C765" s="7" t="s">
        <v>7682</v>
      </c>
      <c r="D765" s="7">
        <v>3749228.55</v>
      </c>
      <c r="E765" s="7">
        <v>0.02</v>
      </c>
      <c r="F765" s="7" t="s">
        <v>7712</v>
      </c>
      <c r="G765" s="7" t="s">
        <v>7713</v>
      </c>
      <c r="H765" s="7" t="s">
        <v>172</v>
      </c>
    </row>
    <row r="766" spans="1:8">
      <c r="A766" s="7" t="s">
        <v>9014</v>
      </c>
      <c r="B766" s="7" t="s">
        <v>9220</v>
      </c>
      <c r="C766" s="7" t="s">
        <v>7682</v>
      </c>
      <c r="D766" s="7">
        <v>3701734.33</v>
      </c>
      <c r="E766" s="7">
        <v>0.02</v>
      </c>
      <c r="F766" s="7" t="s">
        <v>7814</v>
      </c>
      <c r="G766" s="7" t="s">
        <v>7815</v>
      </c>
      <c r="H766" s="7" t="s">
        <v>158</v>
      </c>
    </row>
    <row r="767" spans="1:8">
      <c r="A767" s="7">
        <v>8604</v>
      </c>
      <c r="B767" s="7" t="s">
        <v>1335</v>
      </c>
      <c r="C767" s="7" t="s">
        <v>7662</v>
      </c>
      <c r="D767" s="7">
        <v>5704250.9400000004</v>
      </c>
      <c r="E767" s="7">
        <v>0.02</v>
      </c>
      <c r="F767" s="7" t="s">
        <v>7762</v>
      </c>
      <c r="G767" s="7" t="s">
        <v>7763</v>
      </c>
      <c r="H767" s="7" t="s">
        <v>153</v>
      </c>
    </row>
    <row r="768" spans="1:8">
      <c r="A768" s="7" t="s">
        <v>9871</v>
      </c>
      <c r="B768" s="7" t="s">
        <v>1365</v>
      </c>
      <c r="C768" s="7" t="s">
        <v>7662</v>
      </c>
      <c r="D768" s="7">
        <v>5674947.4500000002</v>
      </c>
      <c r="E768" s="7">
        <v>0.02</v>
      </c>
      <c r="F768" s="7" t="s">
        <v>7726</v>
      </c>
      <c r="G768" s="7" t="s">
        <v>7727</v>
      </c>
      <c r="H768" s="7" t="s">
        <v>148</v>
      </c>
    </row>
    <row r="769" spans="1:8">
      <c r="A769" s="7" t="s">
        <v>9149</v>
      </c>
      <c r="B769" s="7" t="s">
        <v>2545</v>
      </c>
      <c r="C769" s="7" t="s">
        <v>7662</v>
      </c>
      <c r="D769" s="7">
        <v>5639184.7999999998</v>
      </c>
      <c r="E769" s="7">
        <v>0.02</v>
      </c>
      <c r="F769" s="7" t="s">
        <v>8775</v>
      </c>
      <c r="G769" s="7" t="s">
        <v>7676</v>
      </c>
      <c r="H769" s="7" t="s">
        <v>60</v>
      </c>
    </row>
    <row r="770" spans="1:8">
      <c r="A770" s="7" t="s">
        <v>8686</v>
      </c>
      <c r="B770" s="7" t="s">
        <v>8687</v>
      </c>
      <c r="C770" s="7" t="s">
        <v>7662</v>
      </c>
      <c r="D770" s="7">
        <v>5601311.3799999999</v>
      </c>
      <c r="E770" s="7">
        <v>0.02</v>
      </c>
      <c r="F770" s="7" t="s">
        <v>7743</v>
      </c>
      <c r="G770" s="7" t="s">
        <v>7664</v>
      </c>
      <c r="H770" s="7" t="s">
        <v>7744</v>
      </c>
    </row>
    <row r="771" spans="1:8">
      <c r="A771" s="7" t="s">
        <v>8872</v>
      </c>
      <c r="B771" s="7" t="s">
        <v>8873</v>
      </c>
      <c r="C771" s="7" t="s">
        <v>7662</v>
      </c>
      <c r="D771" s="7">
        <v>5437982.2999999998</v>
      </c>
      <c r="E771" s="7">
        <v>0.02</v>
      </c>
      <c r="F771" s="7" t="s">
        <v>8874</v>
      </c>
      <c r="G771" s="7" t="s">
        <v>8875</v>
      </c>
      <c r="H771" s="7" t="s">
        <v>228</v>
      </c>
    </row>
    <row r="772" spans="1:8">
      <c r="A772" s="7" t="s">
        <v>8800</v>
      </c>
      <c r="B772" s="7" t="s">
        <v>9891</v>
      </c>
      <c r="C772" s="7" t="s">
        <v>7662</v>
      </c>
      <c r="D772" s="7">
        <v>5408323.3200000003</v>
      </c>
      <c r="E772" s="7">
        <v>0.02</v>
      </c>
      <c r="F772" s="7" t="s">
        <v>8491</v>
      </c>
      <c r="G772" s="7" t="s">
        <v>8492</v>
      </c>
      <c r="H772" s="7" t="s">
        <v>143</v>
      </c>
    </row>
    <row r="773" spans="1:8">
      <c r="A773" s="7" t="s">
        <v>8913</v>
      </c>
      <c r="B773" s="7" t="s">
        <v>2379</v>
      </c>
      <c r="C773" s="7" t="s">
        <v>7662</v>
      </c>
      <c r="D773" s="7">
        <v>5373913.4900000002</v>
      </c>
      <c r="E773" s="7">
        <v>0.02</v>
      </c>
      <c r="F773" s="7" t="s">
        <v>8283</v>
      </c>
      <c r="G773" s="7" t="s">
        <v>8284</v>
      </c>
      <c r="H773" s="7" t="s">
        <v>8285</v>
      </c>
    </row>
    <row r="774" spans="1:8">
      <c r="A774" s="7" t="s">
        <v>10112</v>
      </c>
      <c r="B774" s="7" t="s">
        <v>10113</v>
      </c>
      <c r="C774" s="7" t="s">
        <v>7662</v>
      </c>
      <c r="D774" s="7">
        <v>5368801.5599999996</v>
      </c>
      <c r="E774" s="7">
        <v>0.02</v>
      </c>
      <c r="F774" s="7" t="s">
        <v>7653</v>
      </c>
      <c r="G774" s="7" t="s">
        <v>7654</v>
      </c>
      <c r="H774" s="7" t="s">
        <v>60</v>
      </c>
    </row>
    <row r="775" spans="1:8">
      <c r="A775" s="7">
        <v>8473</v>
      </c>
      <c r="B775" s="7" t="s">
        <v>5741</v>
      </c>
      <c r="C775" s="7" t="s">
        <v>7662</v>
      </c>
      <c r="D775" s="7">
        <v>5326615.12</v>
      </c>
      <c r="E775" s="7">
        <v>0.02</v>
      </c>
      <c r="F775" s="7" t="s">
        <v>7762</v>
      </c>
      <c r="G775" s="7" t="s">
        <v>7763</v>
      </c>
      <c r="H775" s="7" t="s">
        <v>153</v>
      </c>
    </row>
    <row r="776" spans="1:8">
      <c r="A776" s="7" t="s">
        <v>10118</v>
      </c>
      <c r="B776" s="7" t="s">
        <v>10119</v>
      </c>
      <c r="C776" s="7" t="s">
        <v>7662</v>
      </c>
      <c r="D776" s="7">
        <v>5277702.17</v>
      </c>
      <c r="E776" s="7">
        <v>0.02</v>
      </c>
      <c r="F776" s="7" t="s">
        <v>7653</v>
      </c>
      <c r="G776" s="7" t="s">
        <v>7676</v>
      </c>
      <c r="H776" s="7" t="s">
        <v>60</v>
      </c>
    </row>
    <row r="777" spans="1:8">
      <c r="A777" s="7" t="s">
        <v>9896</v>
      </c>
      <c r="B777" s="7" t="s">
        <v>3944</v>
      </c>
      <c r="C777" s="7" t="s">
        <v>7662</v>
      </c>
      <c r="D777" s="7">
        <v>5248799.45</v>
      </c>
      <c r="E777" s="7">
        <v>0.02</v>
      </c>
      <c r="F777" s="7" t="s">
        <v>7919</v>
      </c>
      <c r="G777" s="7" t="s">
        <v>7920</v>
      </c>
      <c r="H777" s="7" t="s">
        <v>143</v>
      </c>
    </row>
    <row r="778" spans="1:8">
      <c r="A778" s="7" t="s">
        <v>8801</v>
      </c>
      <c r="B778" s="7" t="s">
        <v>8802</v>
      </c>
      <c r="C778" s="7" t="s">
        <v>7662</v>
      </c>
      <c r="D778" s="7">
        <v>5239697.7699999996</v>
      </c>
      <c r="E778" s="7">
        <v>0.02</v>
      </c>
      <c r="F778" s="7" t="s">
        <v>8698</v>
      </c>
      <c r="G778" s="7" t="s">
        <v>8699</v>
      </c>
      <c r="H778" s="7" t="s">
        <v>8700</v>
      </c>
    </row>
    <row r="779" spans="1:8">
      <c r="A779" s="7" t="s">
        <v>8690</v>
      </c>
      <c r="B779" s="7" t="s">
        <v>8691</v>
      </c>
      <c r="C779" s="7" t="s">
        <v>7662</v>
      </c>
      <c r="D779" s="7">
        <v>5222720.0199999996</v>
      </c>
      <c r="E779" s="7">
        <v>0.02</v>
      </c>
      <c r="F779" s="7" t="s">
        <v>7653</v>
      </c>
      <c r="G779" s="7" t="s">
        <v>7654</v>
      </c>
      <c r="H779" s="7" t="s">
        <v>60</v>
      </c>
    </row>
    <row r="780" spans="1:8">
      <c r="A780" s="7" t="s">
        <v>9870</v>
      </c>
      <c r="B780" s="7" t="s">
        <v>8779</v>
      </c>
      <c r="C780" s="7" t="s">
        <v>7662</v>
      </c>
      <c r="D780" s="7">
        <v>5213722.8600000003</v>
      </c>
      <c r="E780" s="7">
        <v>0.02</v>
      </c>
      <c r="F780" s="7" t="s">
        <v>7726</v>
      </c>
      <c r="G780" s="7" t="s">
        <v>7727</v>
      </c>
      <c r="H780" s="7" t="s">
        <v>148</v>
      </c>
    </row>
    <row r="781" spans="1:8">
      <c r="A781" s="7" t="s">
        <v>8486</v>
      </c>
      <c r="B781" s="7" t="s">
        <v>8487</v>
      </c>
      <c r="C781" s="7" t="s">
        <v>7662</v>
      </c>
      <c r="D781" s="7">
        <v>5159420.2</v>
      </c>
      <c r="E781" s="7">
        <v>0.02</v>
      </c>
      <c r="F781" s="7" t="s">
        <v>7653</v>
      </c>
      <c r="G781" s="7" t="s">
        <v>7654</v>
      </c>
      <c r="H781" s="7" t="s">
        <v>60</v>
      </c>
    </row>
    <row r="782" spans="1:8">
      <c r="A782" s="7">
        <v>2388</v>
      </c>
      <c r="B782" s="7" t="s">
        <v>2108</v>
      </c>
      <c r="C782" s="7" t="s">
        <v>7662</v>
      </c>
      <c r="D782" s="7">
        <v>5123120.3899999997</v>
      </c>
      <c r="E782" s="7">
        <v>0.02</v>
      </c>
      <c r="F782" s="7" t="s">
        <v>7851</v>
      </c>
      <c r="G782" s="7" t="s">
        <v>7713</v>
      </c>
      <c r="H782" s="7" t="s">
        <v>172</v>
      </c>
    </row>
    <row r="783" spans="1:8">
      <c r="A783" s="7" t="s">
        <v>9285</v>
      </c>
      <c r="B783" s="7" t="s">
        <v>9286</v>
      </c>
      <c r="C783" s="7" t="s">
        <v>7662</v>
      </c>
      <c r="D783" s="7">
        <v>5115329.25</v>
      </c>
      <c r="E783" s="7">
        <v>0.02</v>
      </c>
      <c r="F783" s="7" t="s">
        <v>7721</v>
      </c>
      <c r="G783" s="7" t="s">
        <v>7722</v>
      </c>
      <c r="H783" s="7" t="s">
        <v>143</v>
      </c>
    </row>
    <row r="784" spans="1:8">
      <c r="A784" s="7" t="s">
        <v>9407</v>
      </c>
      <c r="B784" s="7" t="s">
        <v>4793</v>
      </c>
      <c r="C784" s="7" t="s">
        <v>7662</v>
      </c>
      <c r="D784" s="7">
        <v>4893794.49</v>
      </c>
      <c r="E784" s="7">
        <v>0.02</v>
      </c>
      <c r="F784" s="7" t="s">
        <v>9001</v>
      </c>
      <c r="G784" s="7" t="s">
        <v>9002</v>
      </c>
      <c r="H784" s="7" t="s">
        <v>9003</v>
      </c>
    </row>
    <row r="785" spans="1:8">
      <c r="A785" s="7" t="s">
        <v>8771</v>
      </c>
      <c r="B785" s="7" t="s">
        <v>8772</v>
      </c>
      <c r="C785" s="7" t="s">
        <v>7662</v>
      </c>
      <c r="D785" s="7">
        <v>4709040.17</v>
      </c>
      <c r="E785" s="7">
        <v>0.02</v>
      </c>
      <c r="F785" s="7" t="s">
        <v>8283</v>
      </c>
      <c r="G785" s="7" t="s">
        <v>8284</v>
      </c>
      <c r="H785" s="7" t="s">
        <v>8285</v>
      </c>
    </row>
    <row r="786" spans="1:8">
      <c r="A786" s="7" t="s">
        <v>9272</v>
      </c>
      <c r="B786" s="7" t="s">
        <v>9273</v>
      </c>
      <c r="C786" s="7" t="s">
        <v>7662</v>
      </c>
      <c r="D786" s="7">
        <v>4639302.96</v>
      </c>
      <c r="E786" s="7">
        <v>0.02</v>
      </c>
      <c r="F786" s="7" t="s">
        <v>8396</v>
      </c>
      <c r="G786" s="7" t="s">
        <v>8397</v>
      </c>
      <c r="H786" s="7" t="s">
        <v>201</v>
      </c>
    </row>
    <row r="787" spans="1:8">
      <c r="A787" s="7" t="s">
        <v>8765</v>
      </c>
      <c r="B787" s="7" t="s">
        <v>8766</v>
      </c>
      <c r="C787" s="7" t="s">
        <v>7662</v>
      </c>
      <c r="D787" s="7">
        <v>4603655.54</v>
      </c>
      <c r="E787" s="7">
        <v>0.02</v>
      </c>
      <c r="F787" s="7" t="s">
        <v>8035</v>
      </c>
      <c r="G787" s="7" t="s">
        <v>8036</v>
      </c>
      <c r="H787" s="7" t="s">
        <v>143</v>
      </c>
    </row>
    <row r="788" spans="1:8">
      <c r="A788" s="7" t="s">
        <v>8822</v>
      </c>
      <c r="B788" s="7" t="s">
        <v>8823</v>
      </c>
      <c r="C788" s="7" t="s">
        <v>7662</v>
      </c>
      <c r="D788" s="7">
        <v>4604618.71</v>
      </c>
      <c r="E788" s="7">
        <v>0.02</v>
      </c>
      <c r="F788" s="7" t="s">
        <v>7704</v>
      </c>
      <c r="G788" s="7" t="s">
        <v>7705</v>
      </c>
      <c r="H788" s="7" t="s">
        <v>87</v>
      </c>
    </row>
    <row r="789" spans="1:8">
      <c r="A789" s="7" t="s">
        <v>9135</v>
      </c>
      <c r="B789" s="7" t="s">
        <v>1356</v>
      </c>
      <c r="C789" s="7" t="s">
        <v>7662</v>
      </c>
      <c r="D789" s="7">
        <v>4595049.3899999997</v>
      </c>
      <c r="E789" s="7">
        <v>0.02</v>
      </c>
      <c r="F789" s="7" t="s">
        <v>8184</v>
      </c>
      <c r="G789" s="7" t="s">
        <v>8185</v>
      </c>
      <c r="H789" s="7" t="s">
        <v>194</v>
      </c>
    </row>
    <row r="790" spans="1:8">
      <c r="A790" s="7" t="s">
        <v>9005</v>
      </c>
      <c r="B790" s="7" t="s">
        <v>9006</v>
      </c>
      <c r="C790" s="7" t="s">
        <v>7662</v>
      </c>
      <c r="D790" s="7">
        <v>4593172.83</v>
      </c>
      <c r="E790" s="7">
        <v>0.02</v>
      </c>
      <c r="F790" s="7" t="s">
        <v>8396</v>
      </c>
      <c r="G790" s="7" t="s">
        <v>8397</v>
      </c>
      <c r="H790" s="7" t="s">
        <v>201</v>
      </c>
    </row>
    <row r="791" spans="1:8">
      <c r="A791" s="7" t="s">
        <v>10123</v>
      </c>
      <c r="B791" s="7" t="s">
        <v>10124</v>
      </c>
      <c r="C791" s="7" t="s">
        <v>7662</v>
      </c>
      <c r="D791" s="7">
        <v>4520687.97</v>
      </c>
      <c r="E791" s="7">
        <v>0.02</v>
      </c>
      <c r="F791" s="7" t="s">
        <v>8035</v>
      </c>
      <c r="G791" s="7" t="s">
        <v>8036</v>
      </c>
      <c r="H791" s="7" t="s">
        <v>143</v>
      </c>
    </row>
    <row r="792" spans="1:8">
      <c r="A792" s="7" t="s">
        <v>9893</v>
      </c>
      <c r="B792" s="7" t="s">
        <v>9365</v>
      </c>
      <c r="C792" s="7" t="s">
        <v>7662</v>
      </c>
      <c r="D792" s="7">
        <v>4456055.5</v>
      </c>
      <c r="E792" s="7">
        <v>0.02</v>
      </c>
      <c r="F792" s="7" t="s">
        <v>7726</v>
      </c>
      <c r="G792" s="7" t="s">
        <v>7727</v>
      </c>
      <c r="H792" s="7" t="s">
        <v>148</v>
      </c>
    </row>
    <row r="793" spans="1:8">
      <c r="A793" s="7">
        <v>1288</v>
      </c>
      <c r="B793" s="7" t="s">
        <v>9302</v>
      </c>
      <c r="C793" s="7" t="s">
        <v>7662</v>
      </c>
      <c r="D793" s="7">
        <v>4453220.4000000004</v>
      </c>
      <c r="E793" s="7">
        <v>0.02</v>
      </c>
      <c r="F793" s="7" t="s">
        <v>7712</v>
      </c>
      <c r="G793" s="7" t="s">
        <v>7713</v>
      </c>
      <c r="H793" s="7" t="s">
        <v>172</v>
      </c>
    </row>
    <row r="794" spans="1:8">
      <c r="A794" s="7" t="s">
        <v>8909</v>
      </c>
      <c r="B794" s="7" t="s">
        <v>8909</v>
      </c>
      <c r="C794" s="7" t="s">
        <v>7662</v>
      </c>
      <c r="D794" s="7">
        <v>4278821.3499999996</v>
      </c>
      <c r="E794" s="7">
        <v>0.02</v>
      </c>
      <c r="F794" s="7" t="s">
        <v>7707</v>
      </c>
      <c r="G794" s="7" t="s">
        <v>7708</v>
      </c>
      <c r="H794" s="7" t="s">
        <v>176</v>
      </c>
    </row>
    <row r="795" spans="1:8">
      <c r="A795" s="7" t="s">
        <v>9507</v>
      </c>
      <c r="B795" s="7" t="s">
        <v>9508</v>
      </c>
      <c r="C795" s="7" t="s">
        <v>7662</v>
      </c>
      <c r="D795" s="7">
        <v>4278538.13</v>
      </c>
      <c r="E795" s="7">
        <v>0.02</v>
      </c>
      <c r="F795" s="7" t="s">
        <v>8283</v>
      </c>
      <c r="G795" s="7" t="s">
        <v>8284</v>
      </c>
      <c r="H795" s="7" t="s">
        <v>8285</v>
      </c>
    </row>
    <row r="796" spans="1:8">
      <c r="A796" s="7" t="s">
        <v>9432</v>
      </c>
      <c r="B796" s="7" t="s">
        <v>9433</v>
      </c>
      <c r="C796" s="7" t="s">
        <v>7662</v>
      </c>
      <c r="D796" s="7">
        <v>4274092.91</v>
      </c>
      <c r="E796" s="7">
        <v>0.02</v>
      </c>
      <c r="F796" s="7" t="s">
        <v>7653</v>
      </c>
      <c r="G796" s="7" t="s">
        <v>7654</v>
      </c>
      <c r="H796" s="7" t="s">
        <v>60</v>
      </c>
    </row>
    <row r="797" spans="1:8">
      <c r="A797" s="7" t="s">
        <v>9933</v>
      </c>
      <c r="B797" s="7" t="s">
        <v>9457</v>
      </c>
      <c r="C797" s="7" t="s">
        <v>7662</v>
      </c>
      <c r="D797" s="7">
        <v>4208884.33</v>
      </c>
      <c r="E797" s="7">
        <v>0.02</v>
      </c>
      <c r="F797" s="7" t="s">
        <v>7726</v>
      </c>
      <c r="G797" s="7" t="s">
        <v>7727</v>
      </c>
      <c r="H797" s="7" t="s">
        <v>148</v>
      </c>
    </row>
    <row r="798" spans="1:8">
      <c r="A798" s="7" t="s">
        <v>8275</v>
      </c>
      <c r="B798" s="7" t="s">
        <v>8276</v>
      </c>
      <c r="C798" s="7" t="s">
        <v>7662</v>
      </c>
      <c r="D798" s="7">
        <v>4192843.17</v>
      </c>
      <c r="E798" s="7">
        <v>0.02</v>
      </c>
      <c r="F798" s="7" t="s">
        <v>8092</v>
      </c>
      <c r="G798" s="7" t="s">
        <v>8093</v>
      </c>
      <c r="H798" s="7" t="s">
        <v>219</v>
      </c>
    </row>
    <row r="799" spans="1:8">
      <c r="A799" s="7" t="s">
        <v>9007</v>
      </c>
      <c r="B799" s="7" t="s">
        <v>9892</v>
      </c>
      <c r="C799" s="7" t="s">
        <v>7662</v>
      </c>
      <c r="D799" s="7">
        <v>4186639.15</v>
      </c>
      <c r="E799" s="7">
        <v>0.02</v>
      </c>
      <c r="F799" s="7" t="s">
        <v>7721</v>
      </c>
      <c r="G799" s="7" t="s">
        <v>7722</v>
      </c>
      <c r="H799" s="7" t="s">
        <v>143</v>
      </c>
    </row>
    <row r="800" spans="1:8">
      <c r="A800" s="7">
        <v>8601</v>
      </c>
      <c r="B800" s="7" t="s">
        <v>2969</v>
      </c>
      <c r="C800" s="7" t="s">
        <v>7662</v>
      </c>
      <c r="D800" s="7">
        <v>4101340.45</v>
      </c>
      <c r="E800" s="7">
        <v>0.02</v>
      </c>
      <c r="F800" s="7" t="s">
        <v>7762</v>
      </c>
      <c r="G800" s="7" t="s">
        <v>7763</v>
      </c>
      <c r="H800" s="7" t="s">
        <v>153</v>
      </c>
    </row>
    <row r="801" spans="1:8">
      <c r="A801" s="7" t="s">
        <v>9252</v>
      </c>
      <c r="B801" s="7" t="s">
        <v>9253</v>
      </c>
      <c r="C801" s="7" t="s">
        <v>7662</v>
      </c>
      <c r="D801" s="7">
        <v>4079725.93</v>
      </c>
      <c r="E801" s="7">
        <v>0.02</v>
      </c>
      <c r="F801" s="7" t="s">
        <v>7704</v>
      </c>
      <c r="G801" s="7" t="s">
        <v>7705</v>
      </c>
      <c r="H801" s="7" t="s">
        <v>87</v>
      </c>
    </row>
    <row r="802" spans="1:8">
      <c r="A802" s="7" t="s">
        <v>9894</v>
      </c>
      <c r="B802" s="7" t="s">
        <v>9895</v>
      </c>
      <c r="C802" s="7" t="s">
        <v>7662</v>
      </c>
      <c r="D802" s="7">
        <v>4024678.3</v>
      </c>
      <c r="E802" s="7">
        <v>0.02</v>
      </c>
      <c r="F802" s="7" t="s">
        <v>7663</v>
      </c>
      <c r="G802" s="7" t="s">
        <v>8017</v>
      </c>
      <c r="H802" s="7" t="s">
        <v>143</v>
      </c>
    </row>
    <row r="803" spans="1:8">
      <c r="A803" s="7" t="s">
        <v>9227</v>
      </c>
      <c r="B803" s="7" t="s">
        <v>9228</v>
      </c>
      <c r="C803" s="7" t="s">
        <v>7662</v>
      </c>
      <c r="D803" s="7">
        <v>3948300.21</v>
      </c>
      <c r="E803" s="7">
        <v>0.02</v>
      </c>
      <c r="F803" s="7" t="s">
        <v>7793</v>
      </c>
      <c r="G803" s="7" t="s">
        <v>7794</v>
      </c>
      <c r="H803" s="7" t="s">
        <v>138</v>
      </c>
    </row>
    <row r="804" spans="1:8">
      <c r="A804" s="7" t="s">
        <v>9332</v>
      </c>
      <c r="B804" s="7" t="s">
        <v>9333</v>
      </c>
      <c r="C804" s="7" t="s">
        <v>7662</v>
      </c>
      <c r="D804" s="7">
        <v>3896537.28</v>
      </c>
      <c r="E804" s="7">
        <v>0.02</v>
      </c>
      <c r="F804" s="7" t="s">
        <v>8035</v>
      </c>
      <c r="G804" s="7" t="s">
        <v>8036</v>
      </c>
      <c r="H804" s="7" t="s">
        <v>143</v>
      </c>
    </row>
    <row r="805" spans="1:8">
      <c r="A805" s="7" t="s">
        <v>9011</v>
      </c>
      <c r="B805" s="7" t="s">
        <v>9012</v>
      </c>
      <c r="C805" s="7" t="s">
        <v>7662</v>
      </c>
      <c r="D805" s="7">
        <v>3884984.75</v>
      </c>
      <c r="E805" s="7">
        <v>0.02</v>
      </c>
      <c r="F805" s="7" t="s">
        <v>7653</v>
      </c>
      <c r="G805" s="7" t="s">
        <v>7676</v>
      </c>
      <c r="H805" s="7" t="s">
        <v>60</v>
      </c>
    </row>
    <row r="806" spans="1:8">
      <c r="A806" s="7" t="s">
        <v>9396</v>
      </c>
      <c r="B806" s="7" t="s">
        <v>9397</v>
      </c>
      <c r="C806" s="7" t="s">
        <v>7662</v>
      </c>
      <c r="D806" s="7">
        <v>3875307.38</v>
      </c>
      <c r="E806" s="7">
        <v>0.02</v>
      </c>
      <c r="F806" s="7" t="s">
        <v>7814</v>
      </c>
      <c r="G806" s="7" t="s">
        <v>7815</v>
      </c>
      <c r="H806" s="7" t="s">
        <v>158</v>
      </c>
    </row>
    <row r="807" spans="1:8">
      <c r="A807" s="7">
        <v>6178</v>
      </c>
      <c r="B807" s="7" t="s">
        <v>9180</v>
      </c>
      <c r="C807" s="7" t="s">
        <v>7662</v>
      </c>
      <c r="D807" s="7">
        <v>3864344.8</v>
      </c>
      <c r="E807" s="7">
        <v>0.02</v>
      </c>
      <c r="F807" s="7" t="s">
        <v>7762</v>
      </c>
      <c r="G807" s="7" t="s">
        <v>7763</v>
      </c>
      <c r="H807" s="7" t="s">
        <v>153</v>
      </c>
    </row>
    <row r="808" spans="1:8">
      <c r="A808" s="7">
        <v>8795</v>
      </c>
      <c r="B808" s="7" t="s">
        <v>3023</v>
      </c>
      <c r="C808" s="7" t="s">
        <v>7662</v>
      </c>
      <c r="D808" s="7">
        <v>3864051.05</v>
      </c>
      <c r="E808" s="7">
        <v>0.02</v>
      </c>
      <c r="F808" s="7" t="s">
        <v>7762</v>
      </c>
      <c r="G808" s="7" t="s">
        <v>7763</v>
      </c>
      <c r="H808" s="7" t="s">
        <v>153</v>
      </c>
    </row>
    <row r="809" spans="1:8">
      <c r="A809" s="7" t="s">
        <v>9309</v>
      </c>
      <c r="B809" s="7" t="s">
        <v>9310</v>
      </c>
      <c r="C809" s="7" t="s">
        <v>7662</v>
      </c>
      <c r="D809" s="7">
        <v>3840905.35</v>
      </c>
      <c r="E809" s="7">
        <v>0.02</v>
      </c>
      <c r="F809" s="7" t="s">
        <v>7721</v>
      </c>
      <c r="G809" s="7" t="s">
        <v>7722</v>
      </c>
      <c r="H809" s="7" t="s">
        <v>143</v>
      </c>
    </row>
    <row r="810" spans="1:8">
      <c r="A810" s="7" t="s">
        <v>9445</v>
      </c>
      <c r="B810" s="7" t="s">
        <v>9446</v>
      </c>
      <c r="C810" s="7" t="s">
        <v>7662</v>
      </c>
      <c r="D810" s="7">
        <v>3798369.02</v>
      </c>
      <c r="E810" s="7">
        <v>0.02</v>
      </c>
      <c r="F810" s="7" t="s">
        <v>9091</v>
      </c>
      <c r="G810" s="7" t="s">
        <v>9092</v>
      </c>
      <c r="H810" s="7" t="s">
        <v>250</v>
      </c>
    </row>
    <row r="811" spans="1:8">
      <c r="A811" s="7" t="s">
        <v>9372</v>
      </c>
      <c r="B811" s="7" t="s">
        <v>9373</v>
      </c>
      <c r="C811" s="7" t="s">
        <v>7662</v>
      </c>
      <c r="D811" s="7">
        <v>3780205.26</v>
      </c>
      <c r="E811" s="7">
        <v>0.02</v>
      </c>
      <c r="F811" s="7" t="s">
        <v>7692</v>
      </c>
      <c r="G811" s="7" t="s">
        <v>7693</v>
      </c>
      <c r="H811" s="7" t="s">
        <v>143</v>
      </c>
    </row>
    <row r="812" spans="1:8">
      <c r="A812" s="7" t="s">
        <v>9317</v>
      </c>
      <c r="B812" s="7" t="s">
        <v>9318</v>
      </c>
      <c r="C812" s="7" t="s">
        <v>7662</v>
      </c>
      <c r="D812" s="7">
        <v>3575302.86</v>
      </c>
      <c r="E812" s="7">
        <v>0.02</v>
      </c>
      <c r="F812" s="7" t="s">
        <v>7653</v>
      </c>
      <c r="G812" s="7" t="s">
        <v>7654</v>
      </c>
      <c r="H812" s="7" t="s">
        <v>60</v>
      </c>
    </row>
    <row r="813" spans="1:8">
      <c r="A813" s="7">
        <v>2886</v>
      </c>
      <c r="B813" s="7" t="s">
        <v>9761</v>
      </c>
      <c r="C813" s="7" t="s">
        <v>7662</v>
      </c>
      <c r="D813" s="7">
        <v>3514352.2</v>
      </c>
      <c r="E813" s="7">
        <v>0.02</v>
      </c>
      <c r="F813" s="7" t="s">
        <v>7685</v>
      </c>
      <c r="G813" s="7" t="s">
        <v>7686</v>
      </c>
      <c r="H813" s="7" t="s">
        <v>166</v>
      </c>
    </row>
    <row r="814" spans="1:8">
      <c r="A814" s="7" t="s">
        <v>9590</v>
      </c>
      <c r="B814" s="7" t="s">
        <v>9591</v>
      </c>
      <c r="C814" s="7" t="s">
        <v>7662</v>
      </c>
      <c r="D814" s="7">
        <v>3499593.95</v>
      </c>
      <c r="E814" s="7">
        <v>0.02</v>
      </c>
      <c r="F814" s="7" t="s">
        <v>7739</v>
      </c>
      <c r="G814" s="7" t="s">
        <v>7740</v>
      </c>
      <c r="H814" s="7" t="s">
        <v>143</v>
      </c>
    </row>
    <row r="815" spans="1:8">
      <c r="A815" s="7" t="s">
        <v>9934</v>
      </c>
      <c r="B815" s="7" t="s">
        <v>9935</v>
      </c>
      <c r="C815" s="7" t="s">
        <v>7662</v>
      </c>
      <c r="D815" s="7">
        <v>3495841.76</v>
      </c>
      <c r="E815" s="7">
        <v>0.02</v>
      </c>
      <c r="F815" s="7" t="s">
        <v>7663</v>
      </c>
      <c r="G815" s="7" t="s">
        <v>8017</v>
      </c>
      <c r="H815" s="7" t="s">
        <v>143</v>
      </c>
    </row>
    <row r="816" spans="1:8">
      <c r="A816" s="7" t="s">
        <v>8354</v>
      </c>
      <c r="B816" s="7" t="s">
        <v>8355</v>
      </c>
      <c r="C816" s="7" t="s">
        <v>7696</v>
      </c>
      <c r="D816" s="7">
        <v>5600534.79</v>
      </c>
      <c r="E816" s="7">
        <v>0.02</v>
      </c>
      <c r="F816" s="7" t="s">
        <v>8221</v>
      </c>
      <c r="G816" s="7" t="s">
        <v>8222</v>
      </c>
      <c r="H816" s="7" t="s">
        <v>186</v>
      </c>
    </row>
    <row r="817" spans="1:8">
      <c r="A817" s="7" t="s">
        <v>8428</v>
      </c>
      <c r="B817" s="7" t="s">
        <v>1644</v>
      </c>
      <c r="C817" s="7" t="s">
        <v>7696</v>
      </c>
      <c r="D817" s="7">
        <v>5553327</v>
      </c>
      <c r="E817" s="7">
        <v>0.02</v>
      </c>
      <c r="F817" s="7" t="s">
        <v>7721</v>
      </c>
      <c r="G817" s="7" t="s">
        <v>7722</v>
      </c>
      <c r="H817" s="7" t="s">
        <v>143</v>
      </c>
    </row>
    <row r="818" spans="1:8">
      <c r="A818" s="7" t="s">
        <v>8343</v>
      </c>
      <c r="B818" s="7" t="s">
        <v>2040</v>
      </c>
      <c r="C818" s="7" t="s">
        <v>7696</v>
      </c>
      <c r="D818" s="7">
        <v>5549684</v>
      </c>
      <c r="E818" s="7">
        <v>0.02</v>
      </c>
      <c r="F818" s="7" t="s">
        <v>7653</v>
      </c>
      <c r="G818" s="7" t="s">
        <v>7654</v>
      </c>
      <c r="H818" s="7" t="s">
        <v>60</v>
      </c>
    </row>
    <row r="819" spans="1:8">
      <c r="A819" s="7" t="s">
        <v>9873</v>
      </c>
      <c r="B819" s="7" t="s">
        <v>2876</v>
      </c>
      <c r="C819" s="7" t="s">
        <v>7696</v>
      </c>
      <c r="D819" s="7">
        <v>5542540.3300000001</v>
      </c>
      <c r="E819" s="7">
        <v>0.02</v>
      </c>
      <c r="F819" s="7" t="s">
        <v>7726</v>
      </c>
      <c r="G819" s="7" t="s">
        <v>7727</v>
      </c>
      <c r="H819" s="7" t="s">
        <v>148</v>
      </c>
    </row>
    <row r="820" spans="1:8">
      <c r="A820" s="7">
        <v>1216</v>
      </c>
      <c r="B820" s="7" t="s">
        <v>8637</v>
      </c>
      <c r="C820" s="7" t="s">
        <v>7696</v>
      </c>
      <c r="D820" s="7">
        <v>5469514.8899999997</v>
      </c>
      <c r="E820" s="7">
        <v>0.02</v>
      </c>
      <c r="F820" s="7" t="s">
        <v>7685</v>
      </c>
      <c r="G820" s="7" t="s">
        <v>7686</v>
      </c>
      <c r="H820" s="7" t="s">
        <v>166</v>
      </c>
    </row>
    <row r="821" spans="1:8">
      <c r="A821" s="7">
        <v>2502</v>
      </c>
      <c r="B821" s="7" t="s">
        <v>2497</v>
      </c>
      <c r="C821" s="7" t="s">
        <v>7696</v>
      </c>
      <c r="D821" s="7">
        <v>5237123.95</v>
      </c>
      <c r="E821" s="7">
        <v>0.02</v>
      </c>
      <c r="F821" s="7" t="s">
        <v>7762</v>
      </c>
      <c r="G821" s="7" t="s">
        <v>7763</v>
      </c>
      <c r="H821" s="7" t="s">
        <v>153</v>
      </c>
    </row>
    <row r="822" spans="1:8">
      <c r="A822" s="7" t="s">
        <v>8037</v>
      </c>
      <c r="B822" s="7" t="s">
        <v>8263</v>
      </c>
      <c r="C822" s="7" t="s">
        <v>7696</v>
      </c>
      <c r="D822" s="7">
        <v>5223511.8600000003</v>
      </c>
      <c r="E822" s="7">
        <v>0.02</v>
      </c>
      <c r="F822" s="7" t="s">
        <v>7653</v>
      </c>
      <c r="G822" s="7" t="s">
        <v>7676</v>
      </c>
      <c r="H822" s="7" t="s">
        <v>60</v>
      </c>
    </row>
    <row r="823" spans="1:8">
      <c r="A823" s="7" t="s">
        <v>8682</v>
      </c>
      <c r="B823" s="7" t="s">
        <v>8683</v>
      </c>
      <c r="C823" s="7" t="s">
        <v>7696</v>
      </c>
      <c r="D823" s="7">
        <v>5168636.24</v>
      </c>
      <c r="E823" s="7">
        <v>0.02</v>
      </c>
      <c r="F823" s="7" t="s">
        <v>8283</v>
      </c>
      <c r="G823" s="7" t="s">
        <v>8284</v>
      </c>
      <c r="H823" s="7" t="s">
        <v>8285</v>
      </c>
    </row>
    <row r="824" spans="1:8">
      <c r="A824" s="7" t="s">
        <v>9021</v>
      </c>
      <c r="B824" s="7" t="s">
        <v>9022</v>
      </c>
      <c r="C824" s="7" t="s">
        <v>7696</v>
      </c>
      <c r="D824" s="7">
        <v>5146747.7</v>
      </c>
      <c r="E824" s="7">
        <v>0.02</v>
      </c>
      <c r="F824" s="7" t="s">
        <v>7793</v>
      </c>
      <c r="G824" s="7" t="s">
        <v>7794</v>
      </c>
      <c r="H824" s="7" t="s">
        <v>138</v>
      </c>
    </row>
    <row r="825" spans="1:8">
      <c r="A825" s="7" t="s">
        <v>8543</v>
      </c>
      <c r="B825" s="7" t="s">
        <v>8544</v>
      </c>
      <c r="C825" s="7" t="s">
        <v>7696</v>
      </c>
      <c r="D825" s="7">
        <v>5012355.2</v>
      </c>
      <c r="E825" s="7">
        <v>0.02</v>
      </c>
      <c r="F825" s="7" t="s">
        <v>7653</v>
      </c>
      <c r="G825" s="7" t="s">
        <v>7676</v>
      </c>
      <c r="H825" s="7" t="s">
        <v>60</v>
      </c>
    </row>
    <row r="826" spans="1:8">
      <c r="A826" s="7" t="s">
        <v>8479</v>
      </c>
      <c r="B826" s="7" t="s">
        <v>8480</v>
      </c>
      <c r="C826" s="7" t="s">
        <v>7696</v>
      </c>
      <c r="D826" s="7">
        <v>4987383.5</v>
      </c>
      <c r="E826" s="7">
        <v>0.02</v>
      </c>
      <c r="F826" s="7" t="s">
        <v>7653</v>
      </c>
      <c r="G826" s="7" t="s">
        <v>7654</v>
      </c>
      <c r="H826" s="7" t="s">
        <v>60</v>
      </c>
    </row>
    <row r="827" spans="1:8">
      <c r="A827" s="7" t="s">
        <v>9244</v>
      </c>
      <c r="B827" s="7" t="s">
        <v>9245</v>
      </c>
      <c r="C827" s="7" t="s">
        <v>7696</v>
      </c>
      <c r="D827" s="7">
        <v>4942957.3600000003</v>
      </c>
      <c r="E827" s="7">
        <v>0.02</v>
      </c>
      <c r="F827" s="7" t="s">
        <v>7743</v>
      </c>
      <c r="G827" s="7" t="s">
        <v>7664</v>
      </c>
      <c r="H827" s="7" t="s">
        <v>7744</v>
      </c>
    </row>
    <row r="828" spans="1:8">
      <c r="A828" s="7" t="s">
        <v>8783</v>
      </c>
      <c r="B828" s="7" t="s">
        <v>8784</v>
      </c>
      <c r="C828" s="7" t="s">
        <v>7696</v>
      </c>
      <c r="D828" s="7">
        <v>4915700.68</v>
      </c>
      <c r="E828" s="7">
        <v>0.02</v>
      </c>
      <c r="F828" s="7" t="s">
        <v>7653</v>
      </c>
      <c r="G828" s="7" t="s">
        <v>7676</v>
      </c>
      <c r="H828" s="7" t="s">
        <v>60</v>
      </c>
    </row>
    <row r="829" spans="1:8">
      <c r="A829" s="7" t="s">
        <v>9267</v>
      </c>
      <c r="B829" s="7" t="s">
        <v>4412</v>
      </c>
      <c r="C829" s="7" t="s">
        <v>7696</v>
      </c>
      <c r="D829" s="7">
        <v>4880980.97</v>
      </c>
      <c r="E829" s="7">
        <v>0.02</v>
      </c>
      <c r="F829" s="7" t="s">
        <v>7814</v>
      </c>
      <c r="G829" s="7" t="s">
        <v>7815</v>
      </c>
      <c r="H829" s="7" t="s">
        <v>158</v>
      </c>
    </row>
    <row r="830" spans="1:8">
      <c r="A830" s="7" t="s">
        <v>8475</v>
      </c>
      <c r="B830" s="7" t="s">
        <v>8476</v>
      </c>
      <c r="C830" s="7" t="s">
        <v>7696</v>
      </c>
      <c r="D830" s="7">
        <v>4842536.4400000004</v>
      </c>
      <c r="E830" s="7">
        <v>0.02</v>
      </c>
      <c r="F830" s="7" t="s">
        <v>8221</v>
      </c>
      <c r="G830" s="7" t="s">
        <v>8222</v>
      </c>
      <c r="H830" s="7" t="s">
        <v>186</v>
      </c>
    </row>
    <row r="831" spans="1:8">
      <c r="A831" s="7" t="s">
        <v>8375</v>
      </c>
      <c r="B831" s="7" t="s">
        <v>8376</v>
      </c>
      <c r="C831" s="7" t="s">
        <v>7696</v>
      </c>
      <c r="D831" s="7">
        <v>4638628</v>
      </c>
      <c r="E831" s="7">
        <v>0.02</v>
      </c>
      <c r="F831" s="7" t="s">
        <v>7653</v>
      </c>
      <c r="G831" s="7" t="s">
        <v>7676</v>
      </c>
      <c r="H831" s="7" t="s">
        <v>60</v>
      </c>
    </row>
    <row r="832" spans="1:8">
      <c r="A832" s="7">
        <v>9633</v>
      </c>
      <c r="B832" s="7" t="s">
        <v>8955</v>
      </c>
      <c r="C832" s="7" t="s">
        <v>7696</v>
      </c>
      <c r="D832" s="7">
        <v>4487710.7699999996</v>
      </c>
      <c r="E832" s="7">
        <v>0.02</v>
      </c>
      <c r="F832" s="7" t="s">
        <v>7712</v>
      </c>
      <c r="G832" s="7" t="s">
        <v>7713</v>
      </c>
      <c r="H832" s="7" t="s">
        <v>172</v>
      </c>
    </row>
    <row r="833" spans="1:8">
      <c r="A833" s="7" t="s">
        <v>8553</v>
      </c>
      <c r="B833" s="7" t="s">
        <v>8554</v>
      </c>
      <c r="C833" s="7" t="s">
        <v>7696</v>
      </c>
      <c r="D833" s="7">
        <v>4394627.4400000004</v>
      </c>
      <c r="E833" s="7">
        <v>0.02</v>
      </c>
      <c r="F833" s="7" t="s">
        <v>7653</v>
      </c>
      <c r="G833" s="7" t="s">
        <v>7676</v>
      </c>
      <c r="H833" s="7" t="s">
        <v>60</v>
      </c>
    </row>
    <row r="834" spans="1:8">
      <c r="A834" s="7">
        <v>6618</v>
      </c>
      <c r="B834" s="7" t="s">
        <v>9190</v>
      </c>
      <c r="C834" s="7" t="s">
        <v>7696</v>
      </c>
      <c r="D834" s="7">
        <v>4157471.35</v>
      </c>
      <c r="E834" s="7">
        <v>0.02</v>
      </c>
      <c r="F834" s="7" t="s">
        <v>7712</v>
      </c>
      <c r="G834" s="7" t="s">
        <v>7713</v>
      </c>
      <c r="H834" s="7" t="s">
        <v>172</v>
      </c>
    </row>
    <row r="835" spans="1:8">
      <c r="A835" s="7" t="s">
        <v>9023</v>
      </c>
      <c r="B835" s="7" t="s">
        <v>9024</v>
      </c>
      <c r="C835" s="7" t="s">
        <v>7696</v>
      </c>
      <c r="D835" s="7">
        <v>4062132.72</v>
      </c>
      <c r="E835" s="7">
        <v>0.02</v>
      </c>
      <c r="F835" s="7" t="s">
        <v>8184</v>
      </c>
      <c r="G835" s="7" t="s">
        <v>8185</v>
      </c>
      <c r="H835" s="7" t="s">
        <v>194</v>
      </c>
    </row>
    <row r="836" spans="1:8">
      <c r="A836" s="7" t="s">
        <v>9205</v>
      </c>
      <c r="B836" s="7" t="s">
        <v>9206</v>
      </c>
      <c r="C836" s="7" t="s">
        <v>7696</v>
      </c>
      <c r="D836" s="7">
        <v>3949912.54</v>
      </c>
      <c r="E836" s="7">
        <v>0.02</v>
      </c>
      <c r="F836" s="7" t="s">
        <v>7721</v>
      </c>
      <c r="G836" s="7" t="s">
        <v>7654</v>
      </c>
      <c r="H836" s="7" t="s">
        <v>60</v>
      </c>
    </row>
    <row r="837" spans="1:8">
      <c r="A837" s="7" t="s">
        <v>8641</v>
      </c>
      <c r="B837" s="7" t="s">
        <v>8642</v>
      </c>
      <c r="C837" s="7" t="s">
        <v>7696</v>
      </c>
      <c r="D837" s="7">
        <v>3840708.44</v>
      </c>
      <c r="E837" s="7">
        <v>0.02</v>
      </c>
      <c r="F837" s="7" t="s">
        <v>8643</v>
      </c>
      <c r="G837" s="7" t="s">
        <v>8644</v>
      </c>
      <c r="H837" s="7" t="s">
        <v>234</v>
      </c>
    </row>
    <row r="838" spans="1:8">
      <c r="A838" s="7" t="s">
        <v>8706</v>
      </c>
      <c r="B838" s="7" t="s">
        <v>8707</v>
      </c>
      <c r="C838" s="7" t="s">
        <v>7696</v>
      </c>
      <c r="D838" s="7">
        <v>3724679.7</v>
      </c>
      <c r="E838" s="7">
        <v>0.02</v>
      </c>
      <c r="F838" s="7" t="s">
        <v>7653</v>
      </c>
      <c r="G838" s="7" t="s">
        <v>7676</v>
      </c>
      <c r="H838" s="7" t="s">
        <v>60</v>
      </c>
    </row>
    <row r="839" spans="1:8">
      <c r="A839" s="7" t="s">
        <v>9027</v>
      </c>
      <c r="B839" s="7" t="s">
        <v>9028</v>
      </c>
      <c r="C839" s="7" t="s">
        <v>7696</v>
      </c>
      <c r="D839" s="7">
        <v>3627230.27</v>
      </c>
      <c r="E839" s="7">
        <v>0.02</v>
      </c>
      <c r="F839" s="7" t="s">
        <v>7692</v>
      </c>
      <c r="G839" s="7" t="s">
        <v>7693</v>
      </c>
      <c r="H839" s="7" t="s">
        <v>143</v>
      </c>
    </row>
    <row r="840" spans="1:8">
      <c r="A840" s="7" t="s">
        <v>8711</v>
      </c>
      <c r="B840" s="7" t="s">
        <v>9897</v>
      </c>
      <c r="C840" s="7" t="s">
        <v>7696</v>
      </c>
      <c r="D840" s="7">
        <v>3478750.92</v>
      </c>
      <c r="E840" s="7">
        <v>0.02</v>
      </c>
      <c r="F840" s="7" t="s">
        <v>7653</v>
      </c>
      <c r="G840" s="7" t="s">
        <v>7676</v>
      </c>
      <c r="H840" s="7" t="s">
        <v>60</v>
      </c>
    </row>
    <row r="841" spans="1:8">
      <c r="A841" s="7" t="s">
        <v>8976</v>
      </c>
      <c r="B841" s="7" t="s">
        <v>8977</v>
      </c>
      <c r="C841" s="7" t="s">
        <v>7696</v>
      </c>
      <c r="D841" s="7">
        <v>3474215.96</v>
      </c>
      <c r="E841" s="7">
        <v>0.02</v>
      </c>
      <c r="F841" s="7" t="s">
        <v>7663</v>
      </c>
      <c r="G841" s="7" t="s">
        <v>8017</v>
      </c>
      <c r="H841" s="7" t="s">
        <v>143</v>
      </c>
    </row>
    <row r="842" spans="1:8">
      <c r="A842" s="7">
        <v>1925</v>
      </c>
      <c r="B842" s="7" t="s">
        <v>9020</v>
      </c>
      <c r="C842" s="7" t="s">
        <v>7838</v>
      </c>
      <c r="D842" s="7">
        <v>5364361.68</v>
      </c>
      <c r="E842" s="7">
        <v>0.02</v>
      </c>
      <c r="F842" s="7" t="s">
        <v>7762</v>
      </c>
      <c r="G842" s="7" t="s">
        <v>7763</v>
      </c>
      <c r="H842" s="7" t="s">
        <v>153</v>
      </c>
    </row>
    <row r="843" spans="1:8">
      <c r="A843" s="7">
        <v>12</v>
      </c>
      <c r="B843" s="7" t="s">
        <v>9144</v>
      </c>
      <c r="C843" s="7" t="s">
        <v>7838</v>
      </c>
      <c r="D843" s="7">
        <v>5035848.88</v>
      </c>
      <c r="E843" s="7">
        <v>0.02</v>
      </c>
      <c r="F843" s="7" t="s">
        <v>7851</v>
      </c>
      <c r="G843" s="7" t="s">
        <v>7713</v>
      </c>
      <c r="H843" s="7" t="s">
        <v>172</v>
      </c>
    </row>
    <row r="844" spans="1:8">
      <c r="A844" s="7" t="s">
        <v>8863</v>
      </c>
      <c r="B844" s="7" t="s">
        <v>8864</v>
      </c>
      <c r="C844" s="7" t="s">
        <v>7838</v>
      </c>
      <c r="D844" s="7">
        <v>4988101.8899999997</v>
      </c>
      <c r="E844" s="7">
        <v>0.02</v>
      </c>
      <c r="F844" s="7" t="s">
        <v>7692</v>
      </c>
      <c r="G844" s="7" t="s">
        <v>7693</v>
      </c>
      <c r="H844" s="7" t="s">
        <v>143</v>
      </c>
    </row>
    <row r="845" spans="1:8">
      <c r="A845" s="7">
        <v>8830</v>
      </c>
      <c r="B845" s="7" t="s">
        <v>9097</v>
      </c>
      <c r="C845" s="7" t="s">
        <v>7838</v>
      </c>
      <c r="D845" s="7">
        <v>4946773.1399999997</v>
      </c>
      <c r="E845" s="7">
        <v>0.02</v>
      </c>
      <c r="F845" s="7" t="s">
        <v>7762</v>
      </c>
      <c r="G845" s="7" t="s">
        <v>7763</v>
      </c>
      <c r="H845" s="7" t="s">
        <v>153</v>
      </c>
    </row>
    <row r="846" spans="1:8">
      <c r="A846" s="7">
        <v>8802</v>
      </c>
      <c r="B846" s="7" t="s">
        <v>1030</v>
      </c>
      <c r="C846" s="7" t="s">
        <v>7838</v>
      </c>
      <c r="D846" s="7">
        <v>4748684.88</v>
      </c>
      <c r="E846" s="7">
        <v>0.02</v>
      </c>
      <c r="F846" s="7" t="s">
        <v>7762</v>
      </c>
      <c r="G846" s="7" t="s">
        <v>7763</v>
      </c>
      <c r="H846" s="7" t="s">
        <v>153</v>
      </c>
    </row>
    <row r="847" spans="1:8">
      <c r="A847" s="7" t="s">
        <v>8777</v>
      </c>
      <c r="B847" s="7" t="s">
        <v>8778</v>
      </c>
      <c r="C847" s="7" t="s">
        <v>7838</v>
      </c>
      <c r="D847" s="7">
        <v>4655467.5</v>
      </c>
      <c r="E847" s="7">
        <v>0.02</v>
      </c>
      <c r="F847" s="7" t="s">
        <v>7653</v>
      </c>
      <c r="G847" s="7" t="s">
        <v>7676</v>
      </c>
      <c r="H847" s="7" t="s">
        <v>60</v>
      </c>
    </row>
    <row r="848" spans="1:8">
      <c r="A848" s="7" t="s">
        <v>8521</v>
      </c>
      <c r="B848" s="7" t="s">
        <v>8522</v>
      </c>
      <c r="C848" s="7" t="s">
        <v>7838</v>
      </c>
      <c r="D848" s="7">
        <v>4649178.21</v>
      </c>
      <c r="E848" s="7">
        <v>0.02</v>
      </c>
      <c r="F848" s="7" t="s">
        <v>7653</v>
      </c>
      <c r="G848" s="7" t="s">
        <v>7676</v>
      </c>
      <c r="H848" s="7" t="s">
        <v>60</v>
      </c>
    </row>
    <row r="849" spans="1:8">
      <c r="A849" s="7" t="s">
        <v>8737</v>
      </c>
      <c r="B849" s="7" t="s">
        <v>8738</v>
      </c>
      <c r="C849" s="7" t="s">
        <v>7838</v>
      </c>
      <c r="D849" s="7">
        <v>4605681.8</v>
      </c>
      <c r="E849" s="7">
        <v>0.02</v>
      </c>
      <c r="F849" s="7" t="s">
        <v>7653</v>
      </c>
      <c r="G849" s="7" t="s">
        <v>7676</v>
      </c>
      <c r="H849" s="7" t="s">
        <v>60</v>
      </c>
    </row>
    <row r="850" spans="1:8">
      <c r="A850" s="7" t="s">
        <v>8639</v>
      </c>
      <c r="B850" s="7" t="s">
        <v>8640</v>
      </c>
      <c r="C850" s="7" t="s">
        <v>7838</v>
      </c>
      <c r="D850" s="7">
        <v>4555960.29</v>
      </c>
      <c r="E850" s="7">
        <v>0.02</v>
      </c>
      <c r="F850" s="7" t="s">
        <v>7653</v>
      </c>
      <c r="G850" s="7" t="s">
        <v>7676</v>
      </c>
      <c r="H850" s="7" t="s">
        <v>60</v>
      </c>
    </row>
    <row r="851" spans="1:8">
      <c r="A851" s="7" t="s">
        <v>8867</v>
      </c>
      <c r="B851" s="7" t="s">
        <v>8868</v>
      </c>
      <c r="C851" s="7" t="s">
        <v>7838</v>
      </c>
      <c r="D851" s="7">
        <v>4308499.8</v>
      </c>
      <c r="E851" s="7">
        <v>0.02</v>
      </c>
      <c r="F851" s="7" t="s">
        <v>7653</v>
      </c>
      <c r="G851" s="7" t="s">
        <v>7676</v>
      </c>
      <c r="H851" s="7" t="s">
        <v>60</v>
      </c>
    </row>
    <row r="852" spans="1:8">
      <c r="A852" s="7" t="s">
        <v>9031</v>
      </c>
      <c r="B852" s="7" t="s">
        <v>9032</v>
      </c>
      <c r="C852" s="7" t="s">
        <v>7838</v>
      </c>
      <c r="D852" s="7">
        <v>4286648.9000000004</v>
      </c>
      <c r="E852" s="7">
        <v>0.02</v>
      </c>
      <c r="F852" s="7" t="s">
        <v>7814</v>
      </c>
      <c r="G852" s="7" t="s">
        <v>7815</v>
      </c>
      <c r="H852" s="7" t="s">
        <v>158</v>
      </c>
    </row>
    <row r="853" spans="1:8">
      <c r="A853" s="7" t="s">
        <v>8818</v>
      </c>
      <c r="B853" s="7" t="s">
        <v>8819</v>
      </c>
      <c r="C853" s="7" t="s">
        <v>7838</v>
      </c>
      <c r="D853" s="7">
        <v>4245986.3</v>
      </c>
      <c r="E853" s="7">
        <v>0.02</v>
      </c>
      <c r="F853" s="7" t="s">
        <v>7653</v>
      </c>
      <c r="G853" s="7" t="s">
        <v>7676</v>
      </c>
      <c r="H853" s="7" t="s">
        <v>60</v>
      </c>
    </row>
    <row r="854" spans="1:8">
      <c r="A854" s="7" t="s">
        <v>9410</v>
      </c>
      <c r="B854" s="7" t="s">
        <v>9411</v>
      </c>
      <c r="C854" s="7" t="s">
        <v>7838</v>
      </c>
      <c r="D854" s="7">
        <v>4029800.9</v>
      </c>
      <c r="E854" s="7">
        <v>0.02</v>
      </c>
      <c r="F854" s="7" t="s">
        <v>7739</v>
      </c>
      <c r="G854" s="7" t="s">
        <v>7740</v>
      </c>
      <c r="H854" s="7" t="s">
        <v>143</v>
      </c>
    </row>
    <row r="855" spans="1:8">
      <c r="A855" s="7" t="s">
        <v>8926</v>
      </c>
      <c r="B855" s="7" t="s">
        <v>8927</v>
      </c>
      <c r="C855" s="7" t="s">
        <v>7838</v>
      </c>
      <c r="D855" s="7">
        <v>3904925.23</v>
      </c>
      <c r="E855" s="7">
        <v>0.02</v>
      </c>
      <c r="F855" s="7" t="s">
        <v>8115</v>
      </c>
      <c r="G855" s="7" t="s">
        <v>8116</v>
      </c>
      <c r="H855" s="7" t="s">
        <v>215</v>
      </c>
    </row>
    <row r="856" spans="1:8">
      <c r="A856" s="7" t="s">
        <v>8631</v>
      </c>
      <c r="B856" s="7" t="s">
        <v>5798</v>
      </c>
      <c r="C856" s="7" t="s">
        <v>7838</v>
      </c>
      <c r="D856" s="7">
        <v>3796059.45</v>
      </c>
      <c r="E856" s="7">
        <v>0.02</v>
      </c>
      <c r="F856" s="7" t="s">
        <v>8632</v>
      </c>
      <c r="G856" s="7" t="s">
        <v>8633</v>
      </c>
      <c r="H856" s="7" t="s">
        <v>270</v>
      </c>
    </row>
    <row r="857" spans="1:8">
      <c r="A857" s="7" t="s">
        <v>9412</v>
      </c>
      <c r="B857" s="7" t="s">
        <v>9413</v>
      </c>
      <c r="C857" s="7" t="s">
        <v>7838</v>
      </c>
      <c r="D857" s="7">
        <v>3677920</v>
      </c>
      <c r="E857" s="7">
        <v>0.02</v>
      </c>
      <c r="F857" s="7" t="s">
        <v>7851</v>
      </c>
      <c r="G857" s="7" t="s">
        <v>8116</v>
      </c>
      <c r="H857" s="7" t="s">
        <v>60</v>
      </c>
    </row>
    <row r="858" spans="1:8">
      <c r="A858" s="7" t="s">
        <v>9898</v>
      </c>
      <c r="B858" s="7" t="s">
        <v>9899</v>
      </c>
      <c r="C858" s="7" t="s">
        <v>7838</v>
      </c>
      <c r="D858" s="7">
        <v>3671717.25</v>
      </c>
      <c r="E858" s="7">
        <v>0.02</v>
      </c>
      <c r="F858" s="7" t="s">
        <v>7653</v>
      </c>
      <c r="G858" s="7" t="s">
        <v>7676</v>
      </c>
      <c r="H858" s="7" t="s">
        <v>60</v>
      </c>
    </row>
    <row r="859" spans="1:8">
      <c r="A859" s="7" t="s">
        <v>9328</v>
      </c>
      <c r="B859" s="7" t="s">
        <v>9329</v>
      </c>
      <c r="C859" s="7" t="s">
        <v>7838</v>
      </c>
      <c r="D859" s="7">
        <v>3563859.2</v>
      </c>
      <c r="E859" s="7">
        <v>0.02</v>
      </c>
      <c r="F859" s="7" t="s">
        <v>7653</v>
      </c>
      <c r="G859" s="7" t="s">
        <v>7676</v>
      </c>
      <c r="H859" s="7" t="s">
        <v>60</v>
      </c>
    </row>
    <row r="860" spans="1:8">
      <c r="A860" s="7" t="s">
        <v>8921</v>
      </c>
      <c r="B860" s="7" t="s">
        <v>8922</v>
      </c>
      <c r="C860" s="7" t="s">
        <v>7800</v>
      </c>
      <c r="D860" s="7">
        <v>5616870.6200000001</v>
      </c>
      <c r="E860" s="7">
        <v>0.02</v>
      </c>
      <c r="F860" s="7" t="s">
        <v>7653</v>
      </c>
      <c r="G860" s="7" t="s">
        <v>7676</v>
      </c>
      <c r="H860" s="7" t="s">
        <v>60</v>
      </c>
    </row>
    <row r="861" spans="1:8">
      <c r="A861" s="7" t="s">
        <v>8743</v>
      </c>
      <c r="B861" s="7" t="s">
        <v>1230</v>
      </c>
      <c r="C861" s="7" t="s">
        <v>7800</v>
      </c>
      <c r="D861" s="7">
        <v>5614932.96</v>
      </c>
      <c r="E861" s="7">
        <v>0.02</v>
      </c>
      <c r="F861" s="7" t="s">
        <v>7653</v>
      </c>
      <c r="G861" s="7" t="s">
        <v>7676</v>
      </c>
      <c r="H861" s="7" t="s">
        <v>60</v>
      </c>
    </row>
    <row r="862" spans="1:8">
      <c r="A862" s="7" t="s">
        <v>7951</v>
      </c>
      <c r="B862" s="7" t="s">
        <v>8840</v>
      </c>
      <c r="C862" s="7" t="s">
        <v>7800</v>
      </c>
      <c r="D862" s="7">
        <v>5580098.4000000004</v>
      </c>
      <c r="E862" s="7">
        <v>0.02</v>
      </c>
      <c r="F862" s="7" t="s">
        <v>7653</v>
      </c>
      <c r="G862" s="7" t="s">
        <v>7676</v>
      </c>
      <c r="H862" s="7" t="s">
        <v>60</v>
      </c>
    </row>
    <row r="863" spans="1:8">
      <c r="A863" s="7" t="s">
        <v>8794</v>
      </c>
      <c r="B863" s="7" t="s">
        <v>8795</v>
      </c>
      <c r="C863" s="7" t="s">
        <v>7800</v>
      </c>
      <c r="D863" s="7">
        <v>5533861.6799999997</v>
      </c>
      <c r="E863" s="7">
        <v>0.02</v>
      </c>
      <c r="F863" s="7" t="s">
        <v>7653</v>
      </c>
      <c r="G863" s="7" t="s">
        <v>7676</v>
      </c>
      <c r="H863" s="7" t="s">
        <v>60</v>
      </c>
    </row>
    <row r="864" spans="1:8">
      <c r="A864" s="7" t="s">
        <v>8599</v>
      </c>
      <c r="B864" s="7" t="s">
        <v>8600</v>
      </c>
      <c r="C864" s="7" t="s">
        <v>7800</v>
      </c>
      <c r="D864" s="7">
        <v>5500801.5099999998</v>
      </c>
      <c r="E864" s="7">
        <v>0.02</v>
      </c>
      <c r="F864" s="7" t="s">
        <v>7739</v>
      </c>
      <c r="G864" s="7" t="s">
        <v>7740</v>
      </c>
      <c r="H864" s="7" t="s">
        <v>143</v>
      </c>
    </row>
    <row r="865" spans="1:8">
      <c r="A865" s="7" t="s">
        <v>8419</v>
      </c>
      <c r="B865" s="7" t="s">
        <v>1732</v>
      </c>
      <c r="C865" s="7" t="s">
        <v>7800</v>
      </c>
      <c r="D865" s="7">
        <v>5501061.3700000001</v>
      </c>
      <c r="E865" s="7">
        <v>0.02</v>
      </c>
      <c r="F865" s="7" t="s">
        <v>7653</v>
      </c>
      <c r="G865" s="7" t="s">
        <v>7676</v>
      </c>
      <c r="H865" s="7" t="s">
        <v>60</v>
      </c>
    </row>
    <row r="866" spans="1:8">
      <c r="A866" s="7" t="s">
        <v>8938</v>
      </c>
      <c r="B866" s="7" t="s">
        <v>8939</v>
      </c>
      <c r="C866" s="7" t="s">
        <v>7800</v>
      </c>
      <c r="D866" s="7">
        <v>5089533.24</v>
      </c>
      <c r="E866" s="7">
        <v>0.02</v>
      </c>
      <c r="F866" s="7" t="s">
        <v>7653</v>
      </c>
      <c r="G866" s="7" t="s">
        <v>7654</v>
      </c>
      <c r="H866" s="7" t="s">
        <v>60</v>
      </c>
    </row>
    <row r="867" spans="1:8">
      <c r="A867" s="7" t="s">
        <v>8590</v>
      </c>
      <c r="B867" s="7" t="s">
        <v>8591</v>
      </c>
      <c r="C867" s="7" t="s">
        <v>7800</v>
      </c>
      <c r="D867" s="7">
        <v>5070531.71</v>
      </c>
      <c r="E867" s="7">
        <v>0.02</v>
      </c>
      <c r="F867" s="7" t="s">
        <v>7814</v>
      </c>
      <c r="G867" s="7" t="s">
        <v>7815</v>
      </c>
      <c r="H867" s="7" t="s">
        <v>158</v>
      </c>
    </row>
    <row r="868" spans="1:8">
      <c r="A868" s="7" t="s">
        <v>8725</v>
      </c>
      <c r="B868" s="7" t="s">
        <v>8726</v>
      </c>
      <c r="C868" s="7" t="s">
        <v>7800</v>
      </c>
      <c r="D868" s="7">
        <v>4839034.2</v>
      </c>
      <c r="E868" s="7">
        <v>0.02</v>
      </c>
      <c r="F868" s="7" t="s">
        <v>7653</v>
      </c>
      <c r="G868" s="7" t="s">
        <v>7676</v>
      </c>
      <c r="H868" s="7" t="s">
        <v>60</v>
      </c>
    </row>
    <row r="869" spans="1:8">
      <c r="A869" s="7">
        <v>6</v>
      </c>
      <c r="B869" s="7" t="s">
        <v>2111</v>
      </c>
      <c r="C869" s="7" t="s">
        <v>7800</v>
      </c>
      <c r="D869" s="7">
        <v>4792344.46</v>
      </c>
      <c r="E869" s="7">
        <v>0.02</v>
      </c>
      <c r="F869" s="7" t="s">
        <v>7851</v>
      </c>
      <c r="G869" s="7" t="s">
        <v>7713</v>
      </c>
      <c r="H869" s="7" t="s">
        <v>172</v>
      </c>
    </row>
    <row r="870" spans="1:8">
      <c r="A870" s="7" t="s">
        <v>9134</v>
      </c>
      <c r="B870" s="7" t="s">
        <v>1467</v>
      </c>
      <c r="C870" s="7" t="s">
        <v>7800</v>
      </c>
      <c r="D870" s="7">
        <v>4665195.2699999996</v>
      </c>
      <c r="E870" s="7">
        <v>0.02</v>
      </c>
      <c r="F870" s="7" t="s">
        <v>7793</v>
      </c>
      <c r="G870" s="7" t="s">
        <v>7794</v>
      </c>
      <c r="H870" s="7" t="s">
        <v>138</v>
      </c>
    </row>
    <row r="871" spans="1:8">
      <c r="A871" s="7">
        <v>9531</v>
      </c>
      <c r="B871" s="7" t="s">
        <v>9257</v>
      </c>
      <c r="C871" s="7" t="s">
        <v>7800</v>
      </c>
      <c r="D871" s="7">
        <v>4540940.68</v>
      </c>
      <c r="E871" s="7">
        <v>0.02</v>
      </c>
      <c r="F871" s="7" t="s">
        <v>7762</v>
      </c>
      <c r="G871" s="7" t="s">
        <v>7763</v>
      </c>
      <c r="H871" s="7" t="s">
        <v>153</v>
      </c>
    </row>
    <row r="872" spans="1:8">
      <c r="A872" s="7" t="s">
        <v>9087</v>
      </c>
      <c r="B872" s="7" t="s">
        <v>9088</v>
      </c>
      <c r="C872" s="7" t="s">
        <v>7800</v>
      </c>
      <c r="D872" s="7">
        <v>4513423.0999999996</v>
      </c>
      <c r="E872" s="7">
        <v>0.02</v>
      </c>
      <c r="F872" s="7" t="s">
        <v>8874</v>
      </c>
      <c r="G872" s="7" t="s">
        <v>8875</v>
      </c>
      <c r="H872" s="7" t="s">
        <v>228</v>
      </c>
    </row>
    <row r="873" spans="1:8">
      <c r="A873" s="7">
        <v>9532</v>
      </c>
      <c r="B873" s="7" t="s">
        <v>9471</v>
      </c>
      <c r="C873" s="7" t="s">
        <v>7800</v>
      </c>
      <c r="D873" s="7">
        <v>4255747.71</v>
      </c>
      <c r="E873" s="7">
        <v>0.02</v>
      </c>
      <c r="F873" s="7" t="s">
        <v>7762</v>
      </c>
      <c r="G873" s="7" t="s">
        <v>7763</v>
      </c>
      <c r="H873" s="7" t="s">
        <v>153</v>
      </c>
    </row>
    <row r="874" spans="1:8">
      <c r="A874" s="7" t="s">
        <v>9136</v>
      </c>
      <c r="B874" s="7" t="s">
        <v>9137</v>
      </c>
      <c r="C874" s="7" t="s">
        <v>7800</v>
      </c>
      <c r="D874" s="7">
        <v>3538852.9</v>
      </c>
      <c r="E874" s="7">
        <v>0.02</v>
      </c>
      <c r="F874" s="7" t="s">
        <v>8035</v>
      </c>
      <c r="G874" s="7" t="s">
        <v>8036</v>
      </c>
      <c r="H874" s="7" t="s">
        <v>143</v>
      </c>
    </row>
    <row r="875" spans="1:8">
      <c r="A875" s="7">
        <v>135</v>
      </c>
      <c r="B875" s="7" t="s">
        <v>9178</v>
      </c>
      <c r="C875" s="7" t="s">
        <v>7800</v>
      </c>
      <c r="D875" s="7">
        <v>3476611.8</v>
      </c>
      <c r="E875" s="7">
        <v>0.02</v>
      </c>
      <c r="F875" s="7" t="s">
        <v>7712</v>
      </c>
      <c r="G875" s="7" t="s">
        <v>7713</v>
      </c>
      <c r="H875" s="7" t="s">
        <v>172</v>
      </c>
    </row>
    <row r="876" spans="1:8">
      <c r="A876" s="7" t="s">
        <v>8849</v>
      </c>
      <c r="B876" s="7" t="s">
        <v>8850</v>
      </c>
      <c r="C876" s="7" t="s">
        <v>7781</v>
      </c>
      <c r="D876" s="7">
        <v>5697759.0599999996</v>
      </c>
      <c r="E876" s="7">
        <v>0.02</v>
      </c>
      <c r="F876" s="7" t="s">
        <v>7704</v>
      </c>
      <c r="G876" s="7" t="s">
        <v>7705</v>
      </c>
      <c r="H876" s="7" t="s">
        <v>87</v>
      </c>
    </row>
    <row r="877" spans="1:8">
      <c r="A877" s="7" t="s">
        <v>9280</v>
      </c>
      <c r="B877" s="7" t="s">
        <v>9281</v>
      </c>
      <c r="C877" s="7" t="s">
        <v>7781</v>
      </c>
      <c r="D877" s="7">
        <v>5572428.5899999999</v>
      </c>
      <c r="E877" s="7">
        <v>0.02</v>
      </c>
      <c r="F877" s="7" t="s">
        <v>8491</v>
      </c>
      <c r="G877" s="7" t="s">
        <v>8492</v>
      </c>
      <c r="H877" s="7" t="s">
        <v>143</v>
      </c>
    </row>
    <row r="878" spans="1:8">
      <c r="A878" s="7" t="s">
        <v>9145</v>
      </c>
      <c r="B878" s="7" t="s">
        <v>7244</v>
      </c>
      <c r="C878" s="7" t="s">
        <v>7781</v>
      </c>
      <c r="D878" s="7">
        <v>5561403.4900000002</v>
      </c>
      <c r="E878" s="7">
        <v>0.02</v>
      </c>
      <c r="F878" s="7" t="s">
        <v>9001</v>
      </c>
      <c r="G878" s="7" t="s">
        <v>9002</v>
      </c>
      <c r="H878" s="7" t="s">
        <v>9003</v>
      </c>
    </row>
    <row r="879" spans="1:8">
      <c r="A879" s="7" t="s">
        <v>9126</v>
      </c>
      <c r="B879" s="7" t="s">
        <v>9127</v>
      </c>
      <c r="C879" s="7" t="s">
        <v>7781</v>
      </c>
      <c r="D879" s="7">
        <v>5518584.9900000002</v>
      </c>
      <c r="E879" s="7">
        <v>0.02</v>
      </c>
      <c r="F879" s="7" t="s">
        <v>7814</v>
      </c>
      <c r="G879" s="7" t="s">
        <v>7815</v>
      </c>
      <c r="H879" s="7" t="s">
        <v>158</v>
      </c>
    </row>
    <row r="880" spans="1:8">
      <c r="A880" s="7" t="s">
        <v>8859</v>
      </c>
      <c r="B880" s="7" t="s">
        <v>8860</v>
      </c>
      <c r="C880" s="7" t="s">
        <v>7781</v>
      </c>
      <c r="D880" s="7">
        <v>5503102.6799999997</v>
      </c>
      <c r="E880" s="7">
        <v>0.02</v>
      </c>
      <c r="F880" s="7" t="s">
        <v>7653</v>
      </c>
      <c r="G880" s="7" t="s">
        <v>7676</v>
      </c>
      <c r="H880" s="7" t="s">
        <v>60</v>
      </c>
    </row>
    <row r="881" spans="1:8">
      <c r="A881" s="7">
        <v>6594</v>
      </c>
      <c r="B881" s="7" t="s">
        <v>2123</v>
      </c>
      <c r="C881" s="7" t="s">
        <v>7781</v>
      </c>
      <c r="D881" s="7">
        <v>5498547.46</v>
      </c>
      <c r="E881" s="7">
        <v>0.02</v>
      </c>
      <c r="F881" s="7" t="s">
        <v>7762</v>
      </c>
      <c r="G881" s="7" t="s">
        <v>7763</v>
      </c>
      <c r="H881" s="7" t="s">
        <v>153</v>
      </c>
    </row>
    <row r="882" spans="1:8">
      <c r="A882" s="7">
        <v>9020</v>
      </c>
      <c r="B882" s="7" t="s">
        <v>8674</v>
      </c>
      <c r="C882" s="7" t="s">
        <v>7781</v>
      </c>
      <c r="D882" s="7">
        <v>5475518.79</v>
      </c>
      <c r="E882" s="7">
        <v>0.02</v>
      </c>
      <c r="F882" s="7" t="s">
        <v>7762</v>
      </c>
      <c r="G882" s="7" t="s">
        <v>7763</v>
      </c>
      <c r="H882" s="7" t="s">
        <v>153</v>
      </c>
    </row>
    <row r="883" spans="1:8">
      <c r="A883" s="7" t="s">
        <v>8428</v>
      </c>
      <c r="B883" s="7" t="s">
        <v>9191</v>
      </c>
      <c r="C883" s="7" t="s">
        <v>7781</v>
      </c>
      <c r="D883" s="7">
        <v>5377518.8799999999</v>
      </c>
      <c r="E883" s="7">
        <v>0.02</v>
      </c>
      <c r="F883" s="7" t="s">
        <v>7653</v>
      </c>
      <c r="G883" s="7" t="s">
        <v>7676</v>
      </c>
      <c r="H883" s="7" t="s">
        <v>60</v>
      </c>
    </row>
    <row r="884" spans="1:8">
      <c r="A884" s="7" t="s">
        <v>10114</v>
      </c>
      <c r="B884" s="7" t="s">
        <v>10115</v>
      </c>
      <c r="C884" s="7" t="s">
        <v>7781</v>
      </c>
      <c r="D884" s="7">
        <v>5341407.13</v>
      </c>
      <c r="E884" s="7">
        <v>0.02</v>
      </c>
      <c r="F884" s="7" t="s">
        <v>7653</v>
      </c>
      <c r="G884" s="7" t="s">
        <v>7654</v>
      </c>
      <c r="H884" s="7" t="s">
        <v>60</v>
      </c>
    </row>
    <row r="885" spans="1:8">
      <c r="A885" s="7" t="s">
        <v>9340</v>
      </c>
      <c r="B885" s="7" t="s">
        <v>9341</v>
      </c>
      <c r="C885" s="7" t="s">
        <v>7781</v>
      </c>
      <c r="D885" s="7">
        <v>5331671.41</v>
      </c>
      <c r="E885" s="7">
        <v>0.02</v>
      </c>
      <c r="F885" s="7" t="s">
        <v>7919</v>
      </c>
      <c r="G885" s="7" t="s">
        <v>7920</v>
      </c>
      <c r="H885" s="7" t="s">
        <v>143</v>
      </c>
    </row>
    <row r="886" spans="1:8">
      <c r="A886" s="7" t="s">
        <v>8652</v>
      </c>
      <c r="B886" s="7" t="s">
        <v>8653</v>
      </c>
      <c r="C886" s="7" t="s">
        <v>7781</v>
      </c>
      <c r="D886" s="7">
        <v>5287912.5999999996</v>
      </c>
      <c r="E886" s="7">
        <v>0.02</v>
      </c>
      <c r="F886" s="7" t="s">
        <v>7653</v>
      </c>
      <c r="G886" s="7" t="s">
        <v>7676</v>
      </c>
      <c r="H886" s="7" t="s">
        <v>60</v>
      </c>
    </row>
    <row r="887" spans="1:8">
      <c r="A887" s="7">
        <v>9101</v>
      </c>
      <c r="B887" s="7" t="s">
        <v>4019</v>
      </c>
      <c r="C887" s="7" t="s">
        <v>7781</v>
      </c>
      <c r="D887" s="7">
        <v>5279631.29</v>
      </c>
      <c r="E887" s="7">
        <v>0.02</v>
      </c>
      <c r="F887" s="7" t="s">
        <v>7762</v>
      </c>
      <c r="G887" s="7" t="s">
        <v>7763</v>
      </c>
      <c r="H887" s="7" t="s">
        <v>153</v>
      </c>
    </row>
    <row r="888" spans="1:8">
      <c r="A888" s="7" t="s">
        <v>8709</v>
      </c>
      <c r="B888" s="7" t="s">
        <v>8710</v>
      </c>
      <c r="C888" s="7" t="s">
        <v>7781</v>
      </c>
      <c r="D888" s="7">
        <v>5155782.72</v>
      </c>
      <c r="E888" s="7">
        <v>0.02</v>
      </c>
      <c r="F888" s="7" t="s">
        <v>7653</v>
      </c>
      <c r="G888" s="7" t="s">
        <v>7676</v>
      </c>
      <c r="H888" s="7" t="s">
        <v>60</v>
      </c>
    </row>
    <row r="889" spans="1:8">
      <c r="A889" s="7" t="s">
        <v>8880</v>
      </c>
      <c r="B889" s="7" t="s">
        <v>4193</v>
      </c>
      <c r="C889" s="7" t="s">
        <v>7781</v>
      </c>
      <c r="D889" s="7">
        <v>5136736.22</v>
      </c>
      <c r="E889" s="7">
        <v>0.02</v>
      </c>
      <c r="F889" s="7" t="s">
        <v>7653</v>
      </c>
      <c r="G889" s="7" t="s">
        <v>7676</v>
      </c>
      <c r="H889" s="7" t="s">
        <v>60</v>
      </c>
    </row>
    <row r="890" spans="1:8">
      <c r="A890" s="7" t="s">
        <v>9320</v>
      </c>
      <c r="B890" s="7" t="s">
        <v>9321</v>
      </c>
      <c r="C890" s="7" t="s">
        <v>7781</v>
      </c>
      <c r="D890" s="7">
        <v>5035828.84</v>
      </c>
      <c r="E890" s="7">
        <v>0.02</v>
      </c>
      <c r="F890" s="7" t="s">
        <v>8035</v>
      </c>
      <c r="G890" s="7" t="s">
        <v>8036</v>
      </c>
      <c r="H890" s="7" t="s">
        <v>143</v>
      </c>
    </row>
    <row r="891" spans="1:8">
      <c r="A891" s="7">
        <v>1</v>
      </c>
      <c r="B891" s="7" t="s">
        <v>9101</v>
      </c>
      <c r="C891" s="7" t="s">
        <v>7781</v>
      </c>
      <c r="D891" s="7">
        <v>4937481.08</v>
      </c>
      <c r="E891" s="7">
        <v>0.02</v>
      </c>
      <c r="F891" s="7" t="s">
        <v>7851</v>
      </c>
      <c r="G891" s="7" t="s">
        <v>7713</v>
      </c>
      <c r="H891" s="7" t="s">
        <v>172</v>
      </c>
    </row>
    <row r="892" spans="1:8">
      <c r="A892" s="7" t="s">
        <v>8758</v>
      </c>
      <c r="B892" s="7" t="s">
        <v>8759</v>
      </c>
      <c r="C892" s="7" t="s">
        <v>7781</v>
      </c>
      <c r="D892" s="7">
        <v>4917633.03</v>
      </c>
      <c r="E892" s="7">
        <v>0.02</v>
      </c>
      <c r="F892" s="7" t="s">
        <v>7653</v>
      </c>
      <c r="G892" s="7" t="s">
        <v>7676</v>
      </c>
      <c r="H892" s="7" t="s">
        <v>60</v>
      </c>
    </row>
    <row r="893" spans="1:8">
      <c r="A893" s="7" t="s">
        <v>8570</v>
      </c>
      <c r="B893" s="7" t="s">
        <v>8571</v>
      </c>
      <c r="C893" s="7" t="s">
        <v>7781</v>
      </c>
      <c r="D893" s="7">
        <v>4902964.3099999996</v>
      </c>
      <c r="E893" s="7">
        <v>0.02</v>
      </c>
      <c r="F893" s="7" t="s">
        <v>7707</v>
      </c>
      <c r="G893" s="7" t="s">
        <v>7708</v>
      </c>
      <c r="H893" s="7" t="s">
        <v>176</v>
      </c>
    </row>
    <row r="894" spans="1:8">
      <c r="A894" s="7" t="s">
        <v>8729</v>
      </c>
      <c r="B894" s="7" t="s">
        <v>8730</v>
      </c>
      <c r="C894" s="7" t="s">
        <v>7781</v>
      </c>
      <c r="D894" s="7">
        <v>4792883.28</v>
      </c>
      <c r="E894" s="7">
        <v>0.02</v>
      </c>
      <c r="F894" s="7" t="s">
        <v>7653</v>
      </c>
      <c r="G894" s="7" t="s">
        <v>7676</v>
      </c>
      <c r="H894" s="7" t="s">
        <v>60</v>
      </c>
    </row>
    <row r="895" spans="1:8">
      <c r="A895" s="7">
        <v>1802</v>
      </c>
      <c r="B895" s="7" t="s">
        <v>5150</v>
      </c>
      <c r="C895" s="7" t="s">
        <v>7781</v>
      </c>
      <c r="D895" s="7">
        <v>4752503.63</v>
      </c>
      <c r="E895" s="7">
        <v>0.02</v>
      </c>
      <c r="F895" s="7" t="s">
        <v>7762</v>
      </c>
      <c r="G895" s="7" t="s">
        <v>7763</v>
      </c>
      <c r="H895" s="7" t="s">
        <v>153</v>
      </c>
    </row>
    <row r="896" spans="1:8">
      <c r="A896" s="7" t="s">
        <v>9107</v>
      </c>
      <c r="B896" s="7" t="s">
        <v>9108</v>
      </c>
      <c r="C896" s="7" t="s">
        <v>7781</v>
      </c>
      <c r="D896" s="7">
        <v>4747229.41</v>
      </c>
      <c r="E896" s="7">
        <v>0.02</v>
      </c>
      <c r="F896" s="7" t="s">
        <v>7653</v>
      </c>
      <c r="G896" s="7" t="s">
        <v>7676</v>
      </c>
      <c r="H896" s="7" t="s">
        <v>60</v>
      </c>
    </row>
    <row r="897" spans="1:8">
      <c r="A897" s="7">
        <v>9022</v>
      </c>
      <c r="B897" s="7" t="s">
        <v>8721</v>
      </c>
      <c r="C897" s="7" t="s">
        <v>7781</v>
      </c>
      <c r="D897" s="7">
        <v>4718973.5599999996</v>
      </c>
      <c r="E897" s="7">
        <v>0.02</v>
      </c>
      <c r="F897" s="7" t="s">
        <v>7762</v>
      </c>
      <c r="G897" s="7" t="s">
        <v>7763</v>
      </c>
      <c r="H897" s="7" t="s">
        <v>153</v>
      </c>
    </row>
    <row r="898" spans="1:8">
      <c r="A898" s="7" t="s">
        <v>8810</v>
      </c>
      <c r="B898" s="7" t="s">
        <v>8811</v>
      </c>
      <c r="C898" s="7" t="s">
        <v>7781</v>
      </c>
      <c r="D898" s="7">
        <v>4686037.5199999996</v>
      </c>
      <c r="E898" s="7">
        <v>0.02</v>
      </c>
      <c r="F898" s="7" t="s">
        <v>7739</v>
      </c>
      <c r="G898" s="7" t="s">
        <v>7740</v>
      </c>
      <c r="H898" s="7" t="s">
        <v>143</v>
      </c>
    </row>
    <row r="899" spans="1:8">
      <c r="A899" s="7" t="s">
        <v>9971</v>
      </c>
      <c r="B899" s="7" t="s">
        <v>9972</v>
      </c>
      <c r="C899" s="7" t="s">
        <v>7781</v>
      </c>
      <c r="D899" s="7">
        <v>4636527</v>
      </c>
      <c r="E899" s="7">
        <v>0.02</v>
      </c>
      <c r="F899" s="7" t="s">
        <v>8184</v>
      </c>
      <c r="G899" s="7" t="s">
        <v>8185</v>
      </c>
      <c r="H899" s="7" t="s">
        <v>194</v>
      </c>
    </row>
    <row r="900" spans="1:8">
      <c r="A900" s="7">
        <v>1812</v>
      </c>
      <c r="B900" s="7" t="s">
        <v>5378</v>
      </c>
      <c r="C900" s="7" t="s">
        <v>7781</v>
      </c>
      <c r="D900" s="7">
        <v>4517721.58</v>
      </c>
      <c r="E900" s="7">
        <v>0.02</v>
      </c>
      <c r="F900" s="7" t="s">
        <v>7762</v>
      </c>
      <c r="G900" s="7" t="s">
        <v>7763</v>
      </c>
      <c r="H900" s="7" t="s">
        <v>153</v>
      </c>
    </row>
    <row r="901" spans="1:8">
      <c r="A901" s="7" t="s">
        <v>9293</v>
      </c>
      <c r="B901" s="7" t="s">
        <v>9294</v>
      </c>
      <c r="C901" s="7" t="s">
        <v>7781</v>
      </c>
      <c r="D901" s="7">
        <v>4492056.57</v>
      </c>
      <c r="E901" s="7">
        <v>0.02</v>
      </c>
      <c r="F901" s="7" t="s">
        <v>7919</v>
      </c>
      <c r="G901" s="7" t="s">
        <v>7920</v>
      </c>
      <c r="H901" s="7" t="s">
        <v>143</v>
      </c>
    </row>
    <row r="902" spans="1:8">
      <c r="A902" s="7" t="s">
        <v>9907</v>
      </c>
      <c r="B902" s="7" t="s">
        <v>9908</v>
      </c>
      <c r="C902" s="7" t="s">
        <v>7781</v>
      </c>
      <c r="D902" s="7">
        <v>4465730.42</v>
      </c>
      <c r="E902" s="7">
        <v>0.02</v>
      </c>
      <c r="F902" s="7" t="s">
        <v>7653</v>
      </c>
      <c r="G902" s="7" t="s">
        <v>7676</v>
      </c>
      <c r="H902" s="7" t="s">
        <v>60</v>
      </c>
    </row>
    <row r="903" spans="1:8">
      <c r="A903" s="7">
        <v>7912</v>
      </c>
      <c r="B903" s="7" t="s">
        <v>9053</v>
      </c>
      <c r="C903" s="7" t="s">
        <v>7781</v>
      </c>
      <c r="D903" s="7">
        <v>4421796.5999999996</v>
      </c>
      <c r="E903" s="7">
        <v>0.02</v>
      </c>
      <c r="F903" s="7" t="s">
        <v>7762</v>
      </c>
      <c r="G903" s="7" t="s">
        <v>7763</v>
      </c>
      <c r="H903" s="7" t="s">
        <v>153</v>
      </c>
    </row>
    <row r="904" spans="1:8">
      <c r="A904" s="7" t="s">
        <v>9324</v>
      </c>
      <c r="B904" s="7" t="s">
        <v>9325</v>
      </c>
      <c r="C904" s="7" t="s">
        <v>7781</v>
      </c>
      <c r="D904" s="7">
        <v>4410735.42</v>
      </c>
      <c r="E904" s="7">
        <v>0.02</v>
      </c>
      <c r="F904" s="7" t="s">
        <v>7653</v>
      </c>
      <c r="G904" s="7" t="s">
        <v>7676</v>
      </c>
      <c r="H904" s="7" t="s">
        <v>60</v>
      </c>
    </row>
    <row r="905" spans="1:8">
      <c r="A905" s="7" t="s">
        <v>8459</v>
      </c>
      <c r="B905" s="7" t="s">
        <v>8460</v>
      </c>
      <c r="C905" s="7" t="s">
        <v>7781</v>
      </c>
      <c r="D905" s="7">
        <v>4312691.92</v>
      </c>
      <c r="E905" s="7">
        <v>0.02</v>
      </c>
      <c r="F905" s="7" t="s">
        <v>7653</v>
      </c>
      <c r="G905" s="7" t="s">
        <v>7676</v>
      </c>
      <c r="H905" s="7" t="s">
        <v>60</v>
      </c>
    </row>
    <row r="906" spans="1:8">
      <c r="A906" s="7">
        <v>1801</v>
      </c>
      <c r="B906" s="7" t="s">
        <v>5324</v>
      </c>
      <c r="C906" s="7" t="s">
        <v>7781</v>
      </c>
      <c r="D906" s="7">
        <v>4285258.47</v>
      </c>
      <c r="E906" s="7">
        <v>0.02</v>
      </c>
      <c r="F906" s="7" t="s">
        <v>7762</v>
      </c>
      <c r="G906" s="7" t="s">
        <v>7763</v>
      </c>
      <c r="H906" s="7" t="s">
        <v>153</v>
      </c>
    </row>
    <row r="907" spans="1:8">
      <c r="A907" s="7" t="s">
        <v>9138</v>
      </c>
      <c r="B907" s="7" t="s">
        <v>9139</v>
      </c>
      <c r="C907" s="7" t="s">
        <v>7781</v>
      </c>
      <c r="D907" s="7">
        <v>4238360.05</v>
      </c>
      <c r="E907" s="7">
        <v>0.02</v>
      </c>
      <c r="F907" s="7" t="s">
        <v>8491</v>
      </c>
      <c r="G907" s="7" t="s">
        <v>8492</v>
      </c>
      <c r="H907" s="7" t="s">
        <v>143</v>
      </c>
    </row>
    <row r="908" spans="1:8">
      <c r="A908" s="7">
        <v>6201</v>
      </c>
      <c r="B908" s="7" t="s">
        <v>3519</v>
      </c>
      <c r="C908" s="7" t="s">
        <v>7781</v>
      </c>
      <c r="D908" s="7">
        <v>4144157.07</v>
      </c>
      <c r="E908" s="7">
        <v>0.02</v>
      </c>
      <c r="F908" s="7" t="s">
        <v>7762</v>
      </c>
      <c r="G908" s="7" t="s">
        <v>7763</v>
      </c>
      <c r="H908" s="7" t="s">
        <v>153</v>
      </c>
    </row>
    <row r="909" spans="1:8">
      <c r="A909" s="7" t="s">
        <v>8417</v>
      </c>
      <c r="B909" s="7" t="s">
        <v>8418</v>
      </c>
      <c r="C909" s="7" t="s">
        <v>7781</v>
      </c>
      <c r="D909" s="7">
        <v>4093656.32</v>
      </c>
      <c r="E909" s="7">
        <v>0.02</v>
      </c>
      <c r="F909" s="7" t="s">
        <v>7653</v>
      </c>
      <c r="G909" s="7" t="s">
        <v>7676</v>
      </c>
      <c r="H909" s="7" t="s">
        <v>60</v>
      </c>
    </row>
    <row r="910" spans="1:8">
      <c r="A910" s="7">
        <v>4204</v>
      </c>
      <c r="B910" s="7" t="s">
        <v>9013</v>
      </c>
      <c r="C910" s="7" t="s">
        <v>7781</v>
      </c>
      <c r="D910" s="7">
        <v>4092090.35</v>
      </c>
      <c r="E910" s="7">
        <v>0.02</v>
      </c>
      <c r="F910" s="7" t="s">
        <v>7762</v>
      </c>
      <c r="G910" s="7" t="s">
        <v>7763</v>
      </c>
      <c r="H910" s="7" t="s">
        <v>153</v>
      </c>
    </row>
    <row r="911" spans="1:8">
      <c r="A911" s="7" t="s">
        <v>8965</v>
      </c>
      <c r="B911" s="7" t="s">
        <v>8966</v>
      </c>
      <c r="C911" s="7" t="s">
        <v>7781</v>
      </c>
      <c r="D911" s="7">
        <v>4071892.88</v>
      </c>
      <c r="E911" s="7">
        <v>0.02</v>
      </c>
      <c r="F911" s="7" t="s">
        <v>7653</v>
      </c>
      <c r="G911" s="7" t="s">
        <v>7654</v>
      </c>
      <c r="H911" s="7" t="s">
        <v>60</v>
      </c>
    </row>
    <row r="912" spans="1:8">
      <c r="A912" s="7">
        <v>7013</v>
      </c>
      <c r="B912" s="7" t="s">
        <v>4847</v>
      </c>
      <c r="C912" s="7" t="s">
        <v>7781</v>
      </c>
      <c r="D912" s="7">
        <v>4054850.25</v>
      </c>
      <c r="E912" s="7">
        <v>0.02</v>
      </c>
      <c r="F912" s="7" t="s">
        <v>7762</v>
      </c>
      <c r="G912" s="7" t="s">
        <v>7763</v>
      </c>
      <c r="H912" s="7" t="s">
        <v>153</v>
      </c>
    </row>
    <row r="913" spans="1:8">
      <c r="A913" s="7" t="s">
        <v>9984</v>
      </c>
      <c r="B913" s="7" t="s">
        <v>9692</v>
      </c>
      <c r="C913" s="7" t="s">
        <v>7781</v>
      </c>
      <c r="D913" s="7">
        <v>3974285.26</v>
      </c>
      <c r="E913" s="7">
        <v>0.02</v>
      </c>
      <c r="F913" s="7" t="s">
        <v>7726</v>
      </c>
      <c r="G913" s="7" t="s">
        <v>7727</v>
      </c>
      <c r="H913" s="7" t="s">
        <v>148</v>
      </c>
    </row>
    <row r="914" spans="1:8">
      <c r="A914" s="7" t="s">
        <v>9278</v>
      </c>
      <c r="B914" s="7" t="s">
        <v>9278</v>
      </c>
      <c r="C914" s="7" t="s">
        <v>7781</v>
      </c>
      <c r="D914" s="7">
        <v>3923939.28</v>
      </c>
      <c r="E914" s="7">
        <v>0.02</v>
      </c>
      <c r="F914" s="7" t="s">
        <v>8184</v>
      </c>
      <c r="G914" s="7" t="s">
        <v>8185</v>
      </c>
      <c r="H914" s="7" t="s">
        <v>194</v>
      </c>
    </row>
    <row r="915" spans="1:8">
      <c r="A915" s="7">
        <v>6273</v>
      </c>
      <c r="B915" s="7" t="s">
        <v>8471</v>
      </c>
      <c r="C915" s="7" t="s">
        <v>7781</v>
      </c>
      <c r="D915" s="7">
        <v>3917432.56</v>
      </c>
      <c r="E915" s="7">
        <v>0.02</v>
      </c>
      <c r="F915" s="7" t="s">
        <v>7762</v>
      </c>
      <c r="G915" s="7" t="s">
        <v>7763</v>
      </c>
      <c r="H915" s="7" t="s">
        <v>153</v>
      </c>
    </row>
    <row r="916" spans="1:8">
      <c r="A916" s="7" t="s">
        <v>9043</v>
      </c>
      <c r="B916" s="7" t="s">
        <v>9044</v>
      </c>
      <c r="C916" s="7" t="s">
        <v>7781</v>
      </c>
      <c r="D916" s="7">
        <v>3766679.7</v>
      </c>
      <c r="E916" s="7">
        <v>0.02</v>
      </c>
      <c r="F916" s="7" t="s">
        <v>7653</v>
      </c>
      <c r="G916" s="7" t="s">
        <v>7676</v>
      </c>
      <c r="H916" s="7" t="s">
        <v>60</v>
      </c>
    </row>
    <row r="917" spans="1:8">
      <c r="A917" s="7" t="s">
        <v>7887</v>
      </c>
      <c r="B917" s="7" t="s">
        <v>9300</v>
      </c>
      <c r="C917" s="7" t="s">
        <v>7781</v>
      </c>
      <c r="D917" s="7">
        <v>3743644.59</v>
      </c>
      <c r="E917" s="7">
        <v>0.02</v>
      </c>
      <c r="F917" s="7" t="s">
        <v>7653</v>
      </c>
      <c r="G917" s="7" t="s">
        <v>7676</v>
      </c>
      <c r="H917" s="7" t="s">
        <v>60</v>
      </c>
    </row>
    <row r="918" spans="1:8">
      <c r="A918" s="7" t="s">
        <v>8935</v>
      </c>
      <c r="B918" s="7" t="s">
        <v>8936</v>
      </c>
      <c r="C918" s="7" t="s">
        <v>7781</v>
      </c>
      <c r="D918" s="7">
        <v>3691532.8</v>
      </c>
      <c r="E918" s="7">
        <v>0.02</v>
      </c>
      <c r="F918" s="7" t="s">
        <v>7653</v>
      </c>
      <c r="G918" s="7" t="s">
        <v>7676</v>
      </c>
      <c r="H918" s="7" t="s">
        <v>60</v>
      </c>
    </row>
    <row r="919" spans="1:8">
      <c r="A919" s="7" t="s">
        <v>9374</v>
      </c>
      <c r="B919" s="7" t="s">
        <v>9375</v>
      </c>
      <c r="C919" s="7" t="s">
        <v>7781</v>
      </c>
      <c r="D919" s="7">
        <v>3662402.57</v>
      </c>
      <c r="E919" s="7">
        <v>0.02</v>
      </c>
      <c r="F919" s="7" t="s">
        <v>8184</v>
      </c>
      <c r="G919" s="7" t="s">
        <v>8185</v>
      </c>
      <c r="H919" s="7" t="s">
        <v>194</v>
      </c>
    </row>
    <row r="920" spans="1:8">
      <c r="A920" s="7">
        <v>6479</v>
      </c>
      <c r="B920" s="7" t="s">
        <v>8978</v>
      </c>
      <c r="C920" s="7" t="s">
        <v>7781</v>
      </c>
      <c r="D920" s="7">
        <v>3646559.41</v>
      </c>
      <c r="E920" s="7">
        <v>0.02</v>
      </c>
      <c r="F920" s="7" t="s">
        <v>7762</v>
      </c>
      <c r="G920" s="7" t="s">
        <v>7763</v>
      </c>
      <c r="H920" s="7" t="s">
        <v>153</v>
      </c>
    </row>
    <row r="921" spans="1:8">
      <c r="A921" s="7">
        <v>8015</v>
      </c>
      <c r="B921" s="7" t="s">
        <v>4202</v>
      </c>
      <c r="C921" s="7" t="s">
        <v>7781</v>
      </c>
      <c r="D921" s="7">
        <v>3600397.07</v>
      </c>
      <c r="E921" s="7">
        <v>0.02</v>
      </c>
      <c r="F921" s="7" t="s">
        <v>7762</v>
      </c>
      <c r="G921" s="7" t="s">
        <v>7763</v>
      </c>
      <c r="H921" s="7" t="s">
        <v>153</v>
      </c>
    </row>
    <row r="922" spans="1:8">
      <c r="A922" s="7">
        <v>6586</v>
      </c>
      <c r="B922" s="7" t="s">
        <v>3974</v>
      </c>
      <c r="C922" s="7" t="s">
        <v>7781</v>
      </c>
      <c r="D922" s="7">
        <v>3551109.16</v>
      </c>
      <c r="E922" s="7">
        <v>0.02</v>
      </c>
      <c r="F922" s="7" t="s">
        <v>7762</v>
      </c>
      <c r="G922" s="7" t="s">
        <v>7763</v>
      </c>
      <c r="H922" s="7" t="s">
        <v>153</v>
      </c>
    </row>
    <row r="923" spans="1:8">
      <c r="A923" s="7" t="s">
        <v>9465</v>
      </c>
      <c r="B923" s="7" t="s">
        <v>3333</v>
      </c>
      <c r="C923" s="7" t="s">
        <v>7781</v>
      </c>
      <c r="D923" s="7">
        <v>3551394.7</v>
      </c>
      <c r="E923" s="7">
        <v>0.02</v>
      </c>
      <c r="F923" s="7" t="s">
        <v>7692</v>
      </c>
      <c r="G923" s="7" t="s">
        <v>7693</v>
      </c>
      <c r="H923" s="7" t="s">
        <v>143</v>
      </c>
    </row>
    <row r="924" spans="1:8">
      <c r="A924" s="7" t="s">
        <v>8499</v>
      </c>
      <c r="B924" s="7" t="s">
        <v>2762</v>
      </c>
      <c r="C924" s="7" t="s">
        <v>7781</v>
      </c>
      <c r="D924" s="7">
        <v>3539085</v>
      </c>
      <c r="E924" s="7">
        <v>0.02</v>
      </c>
      <c r="F924" s="7" t="s">
        <v>7653</v>
      </c>
      <c r="G924" s="7" t="s">
        <v>7676</v>
      </c>
      <c r="H924" s="7" t="s">
        <v>60</v>
      </c>
    </row>
    <row r="925" spans="1:8">
      <c r="A925" s="7" t="s">
        <v>9349</v>
      </c>
      <c r="B925" s="7" t="s">
        <v>5828</v>
      </c>
      <c r="C925" s="7" t="s">
        <v>7781</v>
      </c>
      <c r="D925" s="7">
        <v>3529096.03</v>
      </c>
      <c r="E925" s="7">
        <v>0.02</v>
      </c>
      <c r="F925" s="7" t="s">
        <v>7653</v>
      </c>
      <c r="G925" s="7" t="s">
        <v>7676</v>
      </c>
      <c r="H925" s="7" t="s">
        <v>60</v>
      </c>
    </row>
    <row r="926" spans="1:8">
      <c r="A926" s="7">
        <v>373220</v>
      </c>
      <c r="B926" s="7" t="s">
        <v>8574</v>
      </c>
      <c r="C926" s="7" t="s">
        <v>7781</v>
      </c>
      <c r="D926" s="7">
        <v>3502264.56</v>
      </c>
      <c r="E926" s="7">
        <v>0.02</v>
      </c>
      <c r="F926" s="7" t="s">
        <v>7726</v>
      </c>
      <c r="G926" s="7" t="s">
        <v>7727</v>
      </c>
      <c r="H926" s="7" t="s">
        <v>148</v>
      </c>
    </row>
    <row r="927" spans="1:8">
      <c r="A927" s="7">
        <v>6971</v>
      </c>
      <c r="B927" s="7" t="s">
        <v>1662</v>
      </c>
      <c r="C927" s="7" t="s">
        <v>7652</v>
      </c>
      <c r="D927" s="7">
        <v>5658912.1100000003</v>
      </c>
      <c r="E927" s="7">
        <v>0.02</v>
      </c>
      <c r="F927" s="7" t="s">
        <v>7762</v>
      </c>
      <c r="G927" s="7" t="s">
        <v>7763</v>
      </c>
      <c r="H927" s="7" t="s">
        <v>153</v>
      </c>
    </row>
    <row r="928" spans="1:8">
      <c r="A928" s="7" t="s">
        <v>8940</v>
      </c>
      <c r="B928" s="7" t="s">
        <v>8941</v>
      </c>
      <c r="C928" s="7" t="s">
        <v>7652</v>
      </c>
      <c r="D928" s="7">
        <v>5659073.5</v>
      </c>
      <c r="E928" s="7">
        <v>0.02</v>
      </c>
      <c r="F928" s="7" t="s">
        <v>7653</v>
      </c>
      <c r="G928" s="7" t="s">
        <v>7654</v>
      </c>
      <c r="H928" s="7" t="s">
        <v>60</v>
      </c>
    </row>
    <row r="929" spans="1:8">
      <c r="A929" s="7" t="s">
        <v>9103</v>
      </c>
      <c r="B929" s="7" t="s">
        <v>9104</v>
      </c>
      <c r="C929" s="7" t="s">
        <v>7652</v>
      </c>
      <c r="D929" s="7">
        <v>5609430.9699999997</v>
      </c>
      <c r="E929" s="7">
        <v>0.02</v>
      </c>
      <c r="F929" s="7" t="s">
        <v>7653</v>
      </c>
      <c r="G929" s="7" t="s">
        <v>7676</v>
      </c>
      <c r="H929" s="7" t="s">
        <v>60</v>
      </c>
    </row>
    <row r="930" spans="1:8">
      <c r="A930" s="7" t="s">
        <v>10107</v>
      </c>
      <c r="B930" s="7" t="s">
        <v>10108</v>
      </c>
      <c r="C930" s="7" t="s">
        <v>7652</v>
      </c>
      <c r="D930" s="7">
        <v>5605688.9500000002</v>
      </c>
      <c r="E930" s="7">
        <v>0.02</v>
      </c>
      <c r="F930" s="7" t="s">
        <v>7814</v>
      </c>
      <c r="G930" s="7" t="s">
        <v>7815</v>
      </c>
      <c r="H930" s="7" t="s">
        <v>158</v>
      </c>
    </row>
    <row r="931" spans="1:8">
      <c r="A931" s="7" t="s">
        <v>9402</v>
      </c>
      <c r="B931" s="7" t="s">
        <v>9403</v>
      </c>
      <c r="C931" s="7" t="s">
        <v>7652</v>
      </c>
      <c r="D931" s="7">
        <v>5552238.8399999999</v>
      </c>
      <c r="E931" s="7">
        <v>0.02</v>
      </c>
      <c r="F931" s="7" t="s">
        <v>9001</v>
      </c>
      <c r="G931" s="7" t="s">
        <v>7654</v>
      </c>
      <c r="H931" s="7" t="s">
        <v>60</v>
      </c>
    </row>
    <row r="932" spans="1:8">
      <c r="A932" s="7" t="s">
        <v>8381</v>
      </c>
      <c r="B932" s="7" t="s">
        <v>8382</v>
      </c>
      <c r="C932" s="7" t="s">
        <v>7652</v>
      </c>
      <c r="D932" s="7">
        <v>5513681.9000000004</v>
      </c>
      <c r="E932" s="7">
        <v>0.02</v>
      </c>
      <c r="F932" s="7" t="s">
        <v>7739</v>
      </c>
      <c r="G932" s="7" t="s">
        <v>7740</v>
      </c>
      <c r="H932" s="7" t="s">
        <v>143</v>
      </c>
    </row>
    <row r="933" spans="1:8">
      <c r="A933" s="7" t="s">
        <v>8134</v>
      </c>
      <c r="B933" s="7" t="s">
        <v>8135</v>
      </c>
      <c r="C933" s="7" t="s">
        <v>7652</v>
      </c>
      <c r="D933" s="7">
        <v>5467283.1600000001</v>
      </c>
      <c r="E933" s="7">
        <v>0.02</v>
      </c>
      <c r="F933" s="7" t="s">
        <v>7653</v>
      </c>
      <c r="G933" s="7" t="s">
        <v>7654</v>
      </c>
      <c r="H933" s="7" t="s">
        <v>60</v>
      </c>
    </row>
    <row r="934" spans="1:8">
      <c r="A934" s="7" t="s">
        <v>8754</v>
      </c>
      <c r="B934" s="7" t="s">
        <v>8755</v>
      </c>
      <c r="C934" s="7" t="s">
        <v>7652</v>
      </c>
      <c r="D934" s="7">
        <v>5429653.1100000003</v>
      </c>
      <c r="E934" s="7">
        <v>0.02</v>
      </c>
      <c r="F934" s="7" t="s">
        <v>8184</v>
      </c>
      <c r="G934" s="7" t="s">
        <v>8185</v>
      </c>
      <c r="H934" s="7" t="s">
        <v>194</v>
      </c>
    </row>
    <row r="935" spans="1:8">
      <c r="A935" s="7" t="s">
        <v>8680</v>
      </c>
      <c r="B935" s="7" t="s">
        <v>8681</v>
      </c>
      <c r="C935" s="7" t="s">
        <v>7652</v>
      </c>
      <c r="D935" s="7">
        <v>5367964.33</v>
      </c>
      <c r="E935" s="7">
        <v>0.02</v>
      </c>
      <c r="F935" s="7" t="s">
        <v>7721</v>
      </c>
      <c r="G935" s="7" t="s">
        <v>7722</v>
      </c>
      <c r="H935" s="7" t="s">
        <v>143</v>
      </c>
    </row>
    <row r="936" spans="1:8">
      <c r="A936" s="7" t="s">
        <v>9210</v>
      </c>
      <c r="B936" s="7" t="s">
        <v>9211</v>
      </c>
      <c r="C936" s="7" t="s">
        <v>7652</v>
      </c>
      <c r="D936" s="7">
        <v>5323605.88</v>
      </c>
      <c r="E936" s="7">
        <v>0.02</v>
      </c>
      <c r="F936" s="7" t="s">
        <v>7653</v>
      </c>
      <c r="G936" s="7" t="s">
        <v>7654</v>
      </c>
      <c r="H936" s="7" t="s">
        <v>60</v>
      </c>
    </row>
    <row r="937" spans="1:8">
      <c r="A937" s="7" t="s">
        <v>8383</v>
      </c>
      <c r="B937" s="7" t="s">
        <v>8384</v>
      </c>
      <c r="C937" s="7" t="s">
        <v>7652</v>
      </c>
      <c r="D937" s="7">
        <v>5280815.01</v>
      </c>
      <c r="E937" s="7">
        <v>0.02</v>
      </c>
      <c r="F937" s="7" t="s">
        <v>7739</v>
      </c>
      <c r="G937" s="7" t="s">
        <v>7740</v>
      </c>
      <c r="H937" s="7" t="s">
        <v>143</v>
      </c>
    </row>
    <row r="938" spans="1:8">
      <c r="A938" s="7" t="s">
        <v>8861</v>
      </c>
      <c r="B938" s="7" t="s">
        <v>8862</v>
      </c>
      <c r="C938" s="7" t="s">
        <v>7652</v>
      </c>
      <c r="D938" s="7">
        <v>5218543.38</v>
      </c>
      <c r="E938" s="7">
        <v>0.02</v>
      </c>
      <c r="F938" s="7" t="s">
        <v>7653</v>
      </c>
      <c r="G938" s="7" t="s">
        <v>7676</v>
      </c>
      <c r="H938" s="7" t="s">
        <v>60</v>
      </c>
    </row>
    <row r="939" spans="1:8">
      <c r="A939" s="7" t="s">
        <v>8827</v>
      </c>
      <c r="B939" s="7" t="s">
        <v>10120</v>
      </c>
      <c r="C939" s="7" t="s">
        <v>7652</v>
      </c>
      <c r="D939" s="7">
        <v>5159803.1100000003</v>
      </c>
      <c r="E939" s="7">
        <v>0.02</v>
      </c>
      <c r="F939" s="7" t="s">
        <v>7814</v>
      </c>
      <c r="G939" s="7" t="s">
        <v>7815</v>
      </c>
      <c r="H939" s="7" t="s">
        <v>158</v>
      </c>
    </row>
    <row r="940" spans="1:8">
      <c r="A940" s="7">
        <v>2382</v>
      </c>
      <c r="B940" s="7" t="s">
        <v>3246</v>
      </c>
      <c r="C940" s="7" t="s">
        <v>7652</v>
      </c>
      <c r="D940" s="7">
        <v>5083390.3899999997</v>
      </c>
      <c r="E940" s="7">
        <v>0.02</v>
      </c>
      <c r="F940" s="7" t="s">
        <v>7685</v>
      </c>
      <c r="G940" s="7" t="s">
        <v>7686</v>
      </c>
      <c r="H940" s="7" t="s">
        <v>166</v>
      </c>
    </row>
    <row r="941" spans="1:8">
      <c r="A941" s="7" t="s">
        <v>8919</v>
      </c>
      <c r="B941" s="7" t="s">
        <v>8920</v>
      </c>
      <c r="C941" s="7" t="s">
        <v>7652</v>
      </c>
      <c r="D941" s="7">
        <v>5077332.49</v>
      </c>
      <c r="E941" s="7">
        <v>0.02</v>
      </c>
      <c r="F941" s="7" t="s">
        <v>7653</v>
      </c>
      <c r="G941" s="7" t="s">
        <v>7676</v>
      </c>
      <c r="H941" s="7" t="s">
        <v>60</v>
      </c>
    </row>
    <row r="942" spans="1:8">
      <c r="A942" s="7" t="s">
        <v>8296</v>
      </c>
      <c r="B942" s="7" t="s">
        <v>3920</v>
      </c>
      <c r="C942" s="7" t="s">
        <v>7652</v>
      </c>
      <c r="D942" s="7">
        <v>4996443.4800000004</v>
      </c>
      <c r="E942" s="7">
        <v>0.02</v>
      </c>
      <c r="F942" s="7" t="s">
        <v>7739</v>
      </c>
      <c r="G942" s="7" t="s">
        <v>7740</v>
      </c>
      <c r="H942" s="7" t="s">
        <v>143</v>
      </c>
    </row>
    <row r="943" spans="1:8">
      <c r="A943" s="7" t="s">
        <v>9065</v>
      </c>
      <c r="B943" s="7" t="s">
        <v>9066</v>
      </c>
      <c r="C943" s="7" t="s">
        <v>7652</v>
      </c>
      <c r="D943" s="7">
        <v>4931810.8600000003</v>
      </c>
      <c r="E943" s="7">
        <v>0.02</v>
      </c>
      <c r="F943" s="7" t="s">
        <v>7653</v>
      </c>
      <c r="G943" s="7" t="s">
        <v>7654</v>
      </c>
      <c r="H943" s="7" t="s">
        <v>60</v>
      </c>
    </row>
    <row r="944" spans="1:8">
      <c r="A944" s="7">
        <v>2303</v>
      </c>
      <c r="B944" s="7" t="s">
        <v>8634</v>
      </c>
      <c r="C944" s="7" t="s">
        <v>7652</v>
      </c>
      <c r="D944" s="7">
        <v>4882288.3</v>
      </c>
      <c r="E944" s="7">
        <v>0.02</v>
      </c>
      <c r="F944" s="7" t="s">
        <v>7685</v>
      </c>
      <c r="G944" s="7" t="s">
        <v>7686</v>
      </c>
      <c r="H944" s="7" t="s">
        <v>166</v>
      </c>
    </row>
    <row r="945" spans="1:8">
      <c r="A945" s="7" t="s">
        <v>8803</v>
      </c>
      <c r="B945" s="7" t="s">
        <v>8804</v>
      </c>
      <c r="C945" s="7" t="s">
        <v>7652</v>
      </c>
      <c r="D945" s="7">
        <v>4876271.5999999996</v>
      </c>
      <c r="E945" s="7">
        <v>0.02</v>
      </c>
      <c r="F945" s="7" t="s">
        <v>7653</v>
      </c>
      <c r="G945" s="7" t="s">
        <v>7654</v>
      </c>
      <c r="H945" s="7" t="s">
        <v>60</v>
      </c>
    </row>
    <row r="946" spans="1:8">
      <c r="A946" s="7">
        <v>6723</v>
      </c>
      <c r="B946" s="7" t="s">
        <v>8511</v>
      </c>
      <c r="C946" s="7" t="s">
        <v>7652</v>
      </c>
      <c r="D946" s="7">
        <v>4856349.3899999997</v>
      </c>
      <c r="E946" s="7">
        <v>0.02</v>
      </c>
      <c r="F946" s="7" t="s">
        <v>7762</v>
      </c>
      <c r="G946" s="7" t="s">
        <v>7763</v>
      </c>
      <c r="H946" s="7" t="s">
        <v>153</v>
      </c>
    </row>
    <row r="947" spans="1:8">
      <c r="A947" s="7" t="s">
        <v>8833</v>
      </c>
      <c r="B947" s="7" t="s">
        <v>8834</v>
      </c>
      <c r="C947" s="7" t="s">
        <v>7652</v>
      </c>
      <c r="D947" s="7">
        <v>4853136.75</v>
      </c>
      <c r="E947" s="7">
        <v>0.02</v>
      </c>
      <c r="F947" s="7" t="s">
        <v>8184</v>
      </c>
      <c r="G947" s="7" t="s">
        <v>8185</v>
      </c>
      <c r="H947" s="7" t="s">
        <v>194</v>
      </c>
    </row>
    <row r="948" spans="1:8">
      <c r="A948" s="7" t="s">
        <v>8970</v>
      </c>
      <c r="B948" s="7" t="s">
        <v>8971</v>
      </c>
      <c r="C948" s="7" t="s">
        <v>7652</v>
      </c>
      <c r="D948" s="7">
        <v>4742313.43</v>
      </c>
      <c r="E948" s="7">
        <v>0.02</v>
      </c>
      <c r="F948" s="7" t="s">
        <v>7793</v>
      </c>
      <c r="G948" s="7" t="s">
        <v>7794</v>
      </c>
      <c r="H948" s="7" t="s">
        <v>138</v>
      </c>
    </row>
    <row r="949" spans="1:8">
      <c r="A949" s="7" t="s">
        <v>10127</v>
      </c>
      <c r="B949" s="7" t="s">
        <v>10128</v>
      </c>
      <c r="C949" s="7" t="s">
        <v>7652</v>
      </c>
      <c r="D949" s="7">
        <v>4437168.96</v>
      </c>
      <c r="E949" s="7">
        <v>0.02</v>
      </c>
      <c r="F949" s="7" t="s">
        <v>7653</v>
      </c>
      <c r="G949" s="7" t="s">
        <v>7654</v>
      </c>
      <c r="H949" s="7" t="s">
        <v>60</v>
      </c>
    </row>
    <row r="950" spans="1:8">
      <c r="A950" s="7" t="s">
        <v>8914</v>
      </c>
      <c r="B950" s="7" t="s">
        <v>10129</v>
      </c>
      <c r="C950" s="7" t="s">
        <v>7652</v>
      </c>
      <c r="D950" s="7">
        <v>4354927.1900000004</v>
      </c>
      <c r="E950" s="7">
        <v>0.02</v>
      </c>
      <c r="F950" s="7" t="s">
        <v>7653</v>
      </c>
      <c r="G950" s="7" t="s">
        <v>7654</v>
      </c>
      <c r="H950" s="7" t="s">
        <v>60</v>
      </c>
    </row>
    <row r="951" spans="1:8">
      <c r="A951" s="7" t="s">
        <v>9235</v>
      </c>
      <c r="B951" s="7" t="s">
        <v>9236</v>
      </c>
      <c r="C951" s="7" t="s">
        <v>7652</v>
      </c>
      <c r="D951" s="7">
        <v>4331074.1100000003</v>
      </c>
      <c r="E951" s="7">
        <v>0.02</v>
      </c>
      <c r="F951" s="7" t="s">
        <v>7653</v>
      </c>
      <c r="G951" s="7" t="s">
        <v>7676</v>
      </c>
      <c r="H951" s="7" t="s">
        <v>60</v>
      </c>
    </row>
    <row r="952" spans="1:8">
      <c r="A952" s="7">
        <v>2345</v>
      </c>
      <c r="B952" s="7" t="s">
        <v>9569</v>
      </c>
      <c r="C952" s="7" t="s">
        <v>7652</v>
      </c>
      <c r="D952" s="7">
        <v>4301770.5199999996</v>
      </c>
      <c r="E952" s="7">
        <v>0.02</v>
      </c>
      <c r="F952" s="7" t="s">
        <v>7685</v>
      </c>
      <c r="G952" s="7" t="s">
        <v>7686</v>
      </c>
      <c r="H952" s="7" t="s">
        <v>166</v>
      </c>
    </row>
    <row r="953" spans="1:8">
      <c r="A953" s="7" t="s">
        <v>9322</v>
      </c>
      <c r="B953" s="7" t="s">
        <v>9323</v>
      </c>
      <c r="C953" s="7" t="s">
        <v>7652</v>
      </c>
      <c r="D953" s="7">
        <v>4221552</v>
      </c>
      <c r="E953" s="7">
        <v>0.02</v>
      </c>
      <c r="F953" s="7" t="s">
        <v>9001</v>
      </c>
      <c r="G953" s="7" t="s">
        <v>7654</v>
      </c>
      <c r="H953" s="7" t="s">
        <v>60</v>
      </c>
    </row>
    <row r="954" spans="1:8">
      <c r="A954" s="7">
        <v>992</v>
      </c>
      <c r="B954" s="7" t="s">
        <v>3564</v>
      </c>
      <c r="C954" s="7" t="s">
        <v>7652</v>
      </c>
      <c r="D954" s="7">
        <v>4184043.11</v>
      </c>
      <c r="E954" s="7">
        <v>0.02</v>
      </c>
      <c r="F954" s="7" t="s">
        <v>7712</v>
      </c>
      <c r="G954" s="7" t="s">
        <v>7713</v>
      </c>
      <c r="H954" s="7" t="s">
        <v>172</v>
      </c>
    </row>
    <row r="955" spans="1:8">
      <c r="A955" s="7" t="s">
        <v>9250</v>
      </c>
      <c r="B955" s="7" t="s">
        <v>9251</v>
      </c>
      <c r="C955" s="7" t="s">
        <v>7652</v>
      </c>
      <c r="D955" s="7">
        <v>4159997.02</v>
      </c>
      <c r="E955" s="7">
        <v>0.02</v>
      </c>
      <c r="F955" s="7" t="s">
        <v>7743</v>
      </c>
      <c r="G955" s="7" t="s">
        <v>7664</v>
      </c>
      <c r="H955" s="7" t="s">
        <v>7744</v>
      </c>
    </row>
    <row r="956" spans="1:8">
      <c r="A956" s="7" t="s">
        <v>9231</v>
      </c>
      <c r="B956" s="7" t="s">
        <v>9232</v>
      </c>
      <c r="C956" s="7" t="s">
        <v>7652</v>
      </c>
      <c r="D956" s="7">
        <v>3951110.65</v>
      </c>
      <c r="E956" s="7">
        <v>0.02</v>
      </c>
      <c r="F956" s="7" t="s">
        <v>7704</v>
      </c>
      <c r="G956" s="7" t="s">
        <v>7705</v>
      </c>
      <c r="H956" s="7" t="s">
        <v>87</v>
      </c>
    </row>
    <row r="957" spans="1:8">
      <c r="A957" s="7" t="s">
        <v>8601</v>
      </c>
      <c r="B957" s="7" t="s">
        <v>3071</v>
      </c>
      <c r="C957" s="7" t="s">
        <v>7652</v>
      </c>
      <c r="D957" s="7">
        <v>3945840.84</v>
      </c>
      <c r="E957" s="7">
        <v>0.02</v>
      </c>
      <c r="F957" s="7" t="s">
        <v>7653</v>
      </c>
      <c r="G957" s="7" t="s">
        <v>7654</v>
      </c>
      <c r="H957" s="7" t="s">
        <v>60</v>
      </c>
    </row>
    <row r="958" spans="1:8">
      <c r="A958" s="7" t="s">
        <v>9207</v>
      </c>
      <c r="B958" s="7" t="s">
        <v>9208</v>
      </c>
      <c r="C958" s="7" t="s">
        <v>7652</v>
      </c>
      <c r="D958" s="7">
        <v>3716666.5</v>
      </c>
      <c r="E958" s="7">
        <v>0.02</v>
      </c>
      <c r="F958" s="7" t="s">
        <v>7653</v>
      </c>
      <c r="G958" s="7" t="s">
        <v>7654</v>
      </c>
      <c r="H958" s="7" t="s">
        <v>60</v>
      </c>
    </row>
    <row r="959" spans="1:8">
      <c r="A959" s="7" t="s">
        <v>10132</v>
      </c>
      <c r="B959" s="7" t="s">
        <v>10133</v>
      </c>
      <c r="C959" s="7" t="s">
        <v>7652</v>
      </c>
      <c r="D959" s="7">
        <v>3715045.53</v>
      </c>
      <c r="E959" s="7">
        <v>0.02</v>
      </c>
      <c r="F959" s="7" t="s">
        <v>8643</v>
      </c>
      <c r="G959" s="7" t="s">
        <v>8644</v>
      </c>
      <c r="H959" s="7" t="s">
        <v>234</v>
      </c>
    </row>
    <row r="960" spans="1:8">
      <c r="A960" s="7" t="s">
        <v>9042</v>
      </c>
      <c r="B960" s="7" t="s">
        <v>10134</v>
      </c>
      <c r="C960" s="7" t="s">
        <v>7652</v>
      </c>
      <c r="D960" s="7">
        <v>3710578.93</v>
      </c>
      <c r="E960" s="7">
        <v>0.02</v>
      </c>
      <c r="F960" s="7" t="s">
        <v>7743</v>
      </c>
      <c r="G960" s="7" t="s">
        <v>7664</v>
      </c>
      <c r="H960" s="7" t="s">
        <v>7744</v>
      </c>
    </row>
    <row r="961" spans="1:8">
      <c r="A961" s="7" t="s">
        <v>9307</v>
      </c>
      <c r="B961" s="7" t="s">
        <v>9308</v>
      </c>
      <c r="C961" s="7" t="s">
        <v>7652</v>
      </c>
      <c r="D961" s="7">
        <v>3592172.79</v>
      </c>
      <c r="E961" s="7">
        <v>0.02</v>
      </c>
      <c r="F961" s="7" t="s">
        <v>7653</v>
      </c>
      <c r="G961" s="7" t="s">
        <v>7654</v>
      </c>
      <c r="H961" s="7" t="s">
        <v>60</v>
      </c>
    </row>
    <row r="962" spans="1:8">
      <c r="A962" s="7">
        <v>7701</v>
      </c>
      <c r="B962" s="7" t="s">
        <v>5903</v>
      </c>
      <c r="C962" s="7" t="s">
        <v>7652</v>
      </c>
      <c r="D962" s="7">
        <v>3524451.5</v>
      </c>
      <c r="E962" s="7">
        <v>0.02</v>
      </c>
      <c r="F962" s="7" t="s">
        <v>7762</v>
      </c>
      <c r="G962" s="7" t="s">
        <v>7763</v>
      </c>
      <c r="H962" s="7" t="s">
        <v>153</v>
      </c>
    </row>
    <row r="963" spans="1:8">
      <c r="A963" s="7" t="s">
        <v>9419</v>
      </c>
      <c r="B963" s="7" t="s">
        <v>9420</v>
      </c>
      <c r="C963" s="7" t="s">
        <v>7652</v>
      </c>
      <c r="D963" s="7">
        <v>3449127.27</v>
      </c>
      <c r="E963" s="7">
        <v>0.02</v>
      </c>
      <c r="F963" s="7" t="s">
        <v>7653</v>
      </c>
      <c r="G963" s="7" t="s">
        <v>7676</v>
      </c>
      <c r="H963" s="7" t="s">
        <v>60</v>
      </c>
    </row>
    <row r="964" spans="1:8">
      <c r="A964" s="7" t="s">
        <v>8807</v>
      </c>
      <c r="B964" s="7" t="s">
        <v>8808</v>
      </c>
      <c r="C964" s="7" t="s">
        <v>7759</v>
      </c>
      <c r="D964" s="7">
        <v>5338202.5</v>
      </c>
      <c r="E964" s="7">
        <v>0.02</v>
      </c>
      <c r="F964" s="7" t="s">
        <v>7653</v>
      </c>
      <c r="G964" s="7" t="s">
        <v>7654</v>
      </c>
      <c r="H964" s="7" t="s">
        <v>60</v>
      </c>
    </row>
    <row r="965" spans="1:8">
      <c r="A965" s="7" t="s">
        <v>8929</v>
      </c>
      <c r="B965" s="7" t="s">
        <v>8930</v>
      </c>
      <c r="C965" s="7" t="s">
        <v>7759</v>
      </c>
      <c r="D965" s="7">
        <v>5264212.3600000003</v>
      </c>
      <c r="E965" s="7">
        <v>0.02</v>
      </c>
      <c r="F965" s="7" t="s">
        <v>8221</v>
      </c>
      <c r="G965" s="7" t="s">
        <v>8222</v>
      </c>
      <c r="H965" s="7" t="s">
        <v>186</v>
      </c>
    </row>
    <row r="966" spans="1:8">
      <c r="A966" s="7" t="s">
        <v>8584</v>
      </c>
      <c r="B966" s="7" t="s">
        <v>9879</v>
      </c>
      <c r="C966" s="7" t="s">
        <v>7759</v>
      </c>
      <c r="D966" s="7">
        <v>5009864.3899999997</v>
      </c>
      <c r="E966" s="7">
        <v>0.02</v>
      </c>
      <c r="F966" s="7" t="s">
        <v>7793</v>
      </c>
      <c r="G966" s="7" t="s">
        <v>7794</v>
      </c>
      <c r="H966" s="7" t="s">
        <v>138</v>
      </c>
    </row>
    <row r="967" spans="1:8">
      <c r="A967" s="7" t="s">
        <v>8731</v>
      </c>
      <c r="B967" s="7" t="s">
        <v>1689</v>
      </c>
      <c r="C967" s="7" t="s">
        <v>7759</v>
      </c>
      <c r="D967" s="7">
        <v>4985608.32</v>
      </c>
      <c r="E967" s="7">
        <v>0.02</v>
      </c>
      <c r="F967" s="7" t="s">
        <v>7653</v>
      </c>
      <c r="G967" s="7" t="s">
        <v>7676</v>
      </c>
      <c r="H967" s="7" t="s">
        <v>60</v>
      </c>
    </row>
    <row r="968" spans="1:8">
      <c r="A968" s="7" t="s">
        <v>8528</v>
      </c>
      <c r="B968" s="7" t="s">
        <v>8529</v>
      </c>
      <c r="C968" s="7" t="s">
        <v>7759</v>
      </c>
      <c r="D968" s="7">
        <v>4824695.49</v>
      </c>
      <c r="E968" s="7">
        <v>0.02</v>
      </c>
      <c r="F968" s="7" t="s">
        <v>7814</v>
      </c>
      <c r="G968" s="7" t="s">
        <v>7815</v>
      </c>
      <c r="H968" s="7" t="s">
        <v>158</v>
      </c>
    </row>
    <row r="969" spans="1:8">
      <c r="A969" s="7" t="s">
        <v>8887</v>
      </c>
      <c r="B969" s="7" t="s">
        <v>8888</v>
      </c>
      <c r="C969" s="7" t="s">
        <v>7759</v>
      </c>
      <c r="D969" s="7">
        <v>4803988.6900000004</v>
      </c>
      <c r="E969" s="7">
        <v>0.02</v>
      </c>
      <c r="F969" s="7" t="s">
        <v>8221</v>
      </c>
      <c r="G969" s="7" t="s">
        <v>8222</v>
      </c>
      <c r="H969" s="7" t="s">
        <v>186</v>
      </c>
    </row>
    <row r="970" spans="1:8">
      <c r="A970" s="7" t="s">
        <v>8720</v>
      </c>
      <c r="B970" s="7" t="s">
        <v>3204</v>
      </c>
      <c r="C970" s="7" t="s">
        <v>7759</v>
      </c>
      <c r="D970" s="7">
        <v>4678117.2</v>
      </c>
      <c r="E970" s="7">
        <v>0.02</v>
      </c>
      <c r="F970" s="7" t="s">
        <v>7653</v>
      </c>
      <c r="G970" s="7" t="s">
        <v>7676</v>
      </c>
      <c r="H970" s="7" t="s">
        <v>60</v>
      </c>
    </row>
    <row r="971" spans="1:8">
      <c r="A971" s="7" t="s">
        <v>8670</v>
      </c>
      <c r="B971" s="7" t="s">
        <v>8671</v>
      </c>
      <c r="C971" s="7" t="s">
        <v>7759</v>
      </c>
      <c r="D971" s="7">
        <v>4450618.34</v>
      </c>
      <c r="E971" s="7">
        <v>0.02</v>
      </c>
      <c r="F971" s="7" t="s">
        <v>7653</v>
      </c>
      <c r="G971" s="7" t="s">
        <v>7676</v>
      </c>
      <c r="H971" s="7" t="s">
        <v>60</v>
      </c>
    </row>
    <row r="972" spans="1:8">
      <c r="A972" s="7" t="s">
        <v>8942</v>
      </c>
      <c r="B972" s="7" t="s">
        <v>3522</v>
      </c>
      <c r="C972" s="7" t="s">
        <v>7759</v>
      </c>
      <c r="D972" s="7">
        <v>4231767.24</v>
      </c>
      <c r="E972" s="7">
        <v>0.02</v>
      </c>
      <c r="F972" s="7" t="s">
        <v>7653</v>
      </c>
      <c r="G972" s="7" t="s">
        <v>7676</v>
      </c>
      <c r="H972" s="7" t="s">
        <v>60</v>
      </c>
    </row>
    <row r="973" spans="1:8">
      <c r="A973" s="7" t="s">
        <v>8790</v>
      </c>
      <c r="B973" s="7" t="s">
        <v>8791</v>
      </c>
      <c r="C973" s="7" t="s">
        <v>7759</v>
      </c>
      <c r="D973" s="7">
        <v>4201101.8499999996</v>
      </c>
      <c r="E973" s="7">
        <v>0.02</v>
      </c>
      <c r="F973" s="7" t="s">
        <v>7653</v>
      </c>
      <c r="G973" s="7" t="s">
        <v>7676</v>
      </c>
      <c r="H973" s="7" t="s">
        <v>60</v>
      </c>
    </row>
    <row r="974" spans="1:8">
      <c r="A974" s="7" t="s">
        <v>8962</v>
      </c>
      <c r="B974" s="7" t="s">
        <v>8963</v>
      </c>
      <c r="C974" s="7" t="s">
        <v>7759</v>
      </c>
      <c r="D974" s="7">
        <v>4200135.8</v>
      </c>
      <c r="E974" s="7">
        <v>0.02</v>
      </c>
      <c r="F974" s="7" t="s">
        <v>7721</v>
      </c>
      <c r="G974" s="7" t="s">
        <v>7722</v>
      </c>
      <c r="H974" s="7" t="s">
        <v>143</v>
      </c>
    </row>
    <row r="975" spans="1:8">
      <c r="A975" s="7" t="s">
        <v>8842</v>
      </c>
      <c r="B975" s="7" t="s">
        <v>8843</v>
      </c>
      <c r="C975" s="7" t="s">
        <v>7759</v>
      </c>
      <c r="D975" s="7">
        <v>4184812.44</v>
      </c>
      <c r="E975" s="7">
        <v>0.02</v>
      </c>
      <c r="F975" s="7" t="s">
        <v>7653</v>
      </c>
      <c r="G975" s="7" t="s">
        <v>7676</v>
      </c>
      <c r="H975" s="7" t="s">
        <v>60</v>
      </c>
    </row>
    <row r="976" spans="1:8">
      <c r="A976" s="7" t="s">
        <v>8242</v>
      </c>
      <c r="B976" s="7" t="s">
        <v>8243</v>
      </c>
      <c r="C976" s="7" t="s">
        <v>7759</v>
      </c>
      <c r="D976" s="7">
        <v>4178406.16</v>
      </c>
      <c r="E976" s="7">
        <v>0.02</v>
      </c>
      <c r="F976" s="7" t="s">
        <v>7653</v>
      </c>
      <c r="G976" s="7" t="s">
        <v>7676</v>
      </c>
      <c r="H976" s="7" t="s">
        <v>60</v>
      </c>
    </row>
    <row r="977" spans="1:8">
      <c r="A977" s="7" t="s">
        <v>9914</v>
      </c>
      <c r="B977" s="7" t="s">
        <v>9915</v>
      </c>
      <c r="C977" s="7" t="s">
        <v>7759</v>
      </c>
      <c r="D977" s="7">
        <v>4143393.2</v>
      </c>
      <c r="E977" s="7">
        <v>0.02</v>
      </c>
      <c r="F977" s="7" t="s">
        <v>7653</v>
      </c>
      <c r="G977" s="7" t="s">
        <v>7676</v>
      </c>
      <c r="H977" s="7" t="s">
        <v>60</v>
      </c>
    </row>
    <row r="978" spans="1:8">
      <c r="A978" s="7" t="s">
        <v>9122</v>
      </c>
      <c r="B978" s="7" t="s">
        <v>9123</v>
      </c>
      <c r="C978" s="7" t="s">
        <v>7759</v>
      </c>
      <c r="D978" s="7">
        <v>4138038.67</v>
      </c>
      <c r="E978" s="7">
        <v>0.02</v>
      </c>
      <c r="F978" s="7" t="s">
        <v>7814</v>
      </c>
      <c r="G978" s="7" t="s">
        <v>7815</v>
      </c>
      <c r="H978" s="7" t="s">
        <v>158</v>
      </c>
    </row>
    <row r="979" spans="1:8">
      <c r="A979" s="7" t="s">
        <v>9878</v>
      </c>
      <c r="B979" s="7" t="s">
        <v>978</v>
      </c>
      <c r="C979" s="7" t="s">
        <v>7759</v>
      </c>
      <c r="D979" s="7">
        <v>4084457.23</v>
      </c>
      <c r="E979" s="7">
        <v>0.02</v>
      </c>
      <c r="F979" s="7" t="s">
        <v>7726</v>
      </c>
      <c r="G979" s="7" t="s">
        <v>7727</v>
      </c>
      <c r="H979" s="7" t="s">
        <v>148</v>
      </c>
    </row>
    <row r="980" spans="1:8">
      <c r="A980" s="7" t="s">
        <v>9638</v>
      </c>
      <c r="B980" s="7" t="s">
        <v>9639</v>
      </c>
      <c r="C980" s="7" t="s">
        <v>7759</v>
      </c>
      <c r="D980" s="7">
        <v>4062250.2</v>
      </c>
      <c r="E980" s="7">
        <v>0.02</v>
      </c>
      <c r="F980" s="7" t="s">
        <v>7793</v>
      </c>
      <c r="G980" s="7" t="s">
        <v>7794</v>
      </c>
      <c r="H980" s="7" t="s">
        <v>138</v>
      </c>
    </row>
    <row r="981" spans="1:8">
      <c r="A981" s="7">
        <v>5713</v>
      </c>
      <c r="B981" s="7" t="s">
        <v>9018</v>
      </c>
      <c r="C981" s="7" t="s">
        <v>7759</v>
      </c>
      <c r="D981" s="7">
        <v>4012999.97</v>
      </c>
      <c r="E981" s="7">
        <v>0.02</v>
      </c>
      <c r="F981" s="7" t="s">
        <v>7762</v>
      </c>
      <c r="G981" s="7" t="s">
        <v>7763</v>
      </c>
      <c r="H981" s="7" t="s">
        <v>153</v>
      </c>
    </row>
    <row r="982" spans="1:8">
      <c r="A982" s="7" t="s">
        <v>8694</v>
      </c>
      <c r="B982" s="7" t="s">
        <v>8695</v>
      </c>
      <c r="C982" s="7" t="s">
        <v>7759</v>
      </c>
      <c r="D982" s="7">
        <v>3962766.6</v>
      </c>
      <c r="E982" s="7">
        <v>0.02</v>
      </c>
      <c r="F982" s="7" t="s">
        <v>7653</v>
      </c>
      <c r="G982" s="7" t="s">
        <v>7676</v>
      </c>
      <c r="H982" s="7" t="s">
        <v>60</v>
      </c>
    </row>
    <row r="983" spans="1:8">
      <c r="A983" s="7" t="s">
        <v>9120</v>
      </c>
      <c r="B983" s="7" t="s">
        <v>9121</v>
      </c>
      <c r="C983" s="7" t="s">
        <v>7759</v>
      </c>
      <c r="D983" s="7">
        <v>3755232.33</v>
      </c>
      <c r="E983" s="7">
        <v>0.02</v>
      </c>
      <c r="F983" s="7" t="s">
        <v>7739</v>
      </c>
      <c r="G983" s="7" t="s">
        <v>7722</v>
      </c>
      <c r="H983" s="7" t="s">
        <v>143</v>
      </c>
    </row>
    <row r="984" spans="1:8">
      <c r="A984" s="7" t="s">
        <v>9722</v>
      </c>
      <c r="B984" s="7" t="s">
        <v>5432</v>
      </c>
      <c r="C984" s="7" t="s">
        <v>7759</v>
      </c>
      <c r="D984" s="7">
        <v>3747127.12</v>
      </c>
      <c r="E984" s="7">
        <v>0.02</v>
      </c>
      <c r="F984" s="7" t="s">
        <v>7814</v>
      </c>
      <c r="G984" s="7" t="s">
        <v>7815</v>
      </c>
      <c r="H984" s="7" t="s">
        <v>158</v>
      </c>
    </row>
    <row r="985" spans="1:8">
      <c r="A985" s="7" t="s">
        <v>9243</v>
      </c>
      <c r="B985" s="7" t="s">
        <v>3044</v>
      </c>
      <c r="C985" s="7" t="s">
        <v>7759</v>
      </c>
      <c r="D985" s="7">
        <v>3715981</v>
      </c>
      <c r="E985" s="7">
        <v>0.02</v>
      </c>
      <c r="F985" s="7" t="s">
        <v>9091</v>
      </c>
      <c r="G985" s="7" t="s">
        <v>9092</v>
      </c>
      <c r="H985" s="7" t="s">
        <v>250</v>
      </c>
    </row>
    <row r="986" spans="1:8">
      <c r="A986" s="7" t="s">
        <v>8923</v>
      </c>
      <c r="B986" s="7" t="s">
        <v>8924</v>
      </c>
      <c r="C986" s="7" t="s">
        <v>7759</v>
      </c>
      <c r="D986" s="7">
        <v>3660264.79</v>
      </c>
      <c r="E986" s="7">
        <v>0.02</v>
      </c>
      <c r="F986" s="7" t="s">
        <v>7692</v>
      </c>
      <c r="G986" s="7" t="s">
        <v>7693</v>
      </c>
      <c r="H986" s="7" t="s">
        <v>143</v>
      </c>
    </row>
    <row r="987" spans="1:8">
      <c r="A987" s="7" t="s">
        <v>8816</v>
      </c>
      <c r="B987" s="7" t="s">
        <v>8817</v>
      </c>
      <c r="C987" s="7" t="s">
        <v>7759</v>
      </c>
      <c r="D987" s="7">
        <v>3474616.4</v>
      </c>
      <c r="E987" s="7">
        <v>0.02</v>
      </c>
      <c r="F987" s="7" t="s">
        <v>8491</v>
      </c>
      <c r="G987" s="7" t="s">
        <v>8492</v>
      </c>
      <c r="H987" s="7" t="s">
        <v>143</v>
      </c>
    </row>
    <row r="988" spans="1:8">
      <c r="A988" s="7" t="s">
        <v>9085</v>
      </c>
      <c r="B988" s="7" t="s">
        <v>9086</v>
      </c>
      <c r="C988" s="7" t="s">
        <v>7679</v>
      </c>
      <c r="D988" s="7">
        <v>5652362.0300000003</v>
      </c>
      <c r="E988" s="7">
        <v>0.02</v>
      </c>
      <c r="F988" s="7" t="s">
        <v>7653</v>
      </c>
      <c r="G988" s="7" t="s">
        <v>7654</v>
      </c>
      <c r="H988" s="7" t="s">
        <v>60</v>
      </c>
    </row>
    <row r="989" spans="1:8">
      <c r="A989" s="7" t="s">
        <v>8462</v>
      </c>
      <c r="B989" s="7" t="s">
        <v>8463</v>
      </c>
      <c r="C989" s="7" t="s">
        <v>7679</v>
      </c>
      <c r="D989" s="7">
        <v>5519640.6299999999</v>
      </c>
      <c r="E989" s="7">
        <v>0.02</v>
      </c>
      <c r="F989" s="7" t="s">
        <v>7653</v>
      </c>
      <c r="G989" s="7" t="s">
        <v>7676</v>
      </c>
      <c r="H989" s="7" t="s">
        <v>60</v>
      </c>
    </row>
    <row r="990" spans="1:8">
      <c r="A990" s="7">
        <v>1801</v>
      </c>
      <c r="B990" s="7" t="s">
        <v>9364</v>
      </c>
      <c r="C990" s="7" t="s">
        <v>7679</v>
      </c>
      <c r="D990" s="7">
        <v>5518563.8399999999</v>
      </c>
      <c r="E990" s="7">
        <v>0.02</v>
      </c>
      <c r="F990" s="7" t="s">
        <v>7712</v>
      </c>
      <c r="G990" s="7" t="s">
        <v>7713</v>
      </c>
      <c r="H990" s="7" t="s">
        <v>172</v>
      </c>
    </row>
    <row r="991" spans="1:8">
      <c r="A991" s="7" t="s">
        <v>10110</v>
      </c>
      <c r="B991" s="7" t="s">
        <v>10111</v>
      </c>
      <c r="C991" s="7" t="s">
        <v>7679</v>
      </c>
      <c r="D991" s="7">
        <v>5377412.7300000004</v>
      </c>
      <c r="E991" s="7">
        <v>0.02</v>
      </c>
      <c r="F991" s="7" t="s">
        <v>7704</v>
      </c>
      <c r="G991" s="7" t="s">
        <v>7705</v>
      </c>
      <c r="H991" s="7" t="s">
        <v>87</v>
      </c>
    </row>
    <row r="992" spans="1:8">
      <c r="A992" s="7" t="s">
        <v>8264</v>
      </c>
      <c r="B992" s="7" t="s">
        <v>8265</v>
      </c>
      <c r="C992" s="7" t="s">
        <v>7679</v>
      </c>
      <c r="D992" s="7">
        <v>5331812.5</v>
      </c>
      <c r="E992" s="7">
        <v>0.02</v>
      </c>
      <c r="F992" s="7" t="s">
        <v>7653</v>
      </c>
      <c r="G992" s="7" t="s">
        <v>7676</v>
      </c>
      <c r="H992" s="7" t="s">
        <v>60</v>
      </c>
    </row>
    <row r="993" spans="1:8">
      <c r="A993" s="7" t="s">
        <v>9882</v>
      </c>
      <c r="B993" s="7" t="s">
        <v>5702</v>
      </c>
      <c r="C993" s="7" t="s">
        <v>7679</v>
      </c>
      <c r="D993" s="7">
        <v>5297846.1500000004</v>
      </c>
      <c r="E993" s="7">
        <v>0.02</v>
      </c>
      <c r="F993" s="7" t="s">
        <v>7726</v>
      </c>
      <c r="G993" s="7" t="s">
        <v>7727</v>
      </c>
      <c r="H993" s="7" t="s">
        <v>148</v>
      </c>
    </row>
    <row r="994" spans="1:8">
      <c r="A994" s="7" t="s">
        <v>9279</v>
      </c>
      <c r="B994" s="7" t="s">
        <v>9883</v>
      </c>
      <c r="C994" s="7" t="s">
        <v>7679</v>
      </c>
      <c r="D994" s="7">
        <v>5272406.25</v>
      </c>
      <c r="E994" s="7">
        <v>0.02</v>
      </c>
      <c r="F994" s="7" t="s">
        <v>9001</v>
      </c>
      <c r="G994" s="7" t="s">
        <v>7676</v>
      </c>
      <c r="H994" s="7" t="s">
        <v>60</v>
      </c>
    </row>
    <row r="995" spans="1:8">
      <c r="A995" s="7" t="s">
        <v>8236</v>
      </c>
      <c r="B995" s="7" t="s">
        <v>8237</v>
      </c>
      <c r="C995" s="7" t="s">
        <v>7679</v>
      </c>
      <c r="D995" s="7">
        <v>4960774.6399999997</v>
      </c>
      <c r="E995" s="7">
        <v>0.02</v>
      </c>
      <c r="F995" s="7" t="s">
        <v>7653</v>
      </c>
      <c r="G995" s="7" t="s">
        <v>7654</v>
      </c>
      <c r="H995" s="7" t="s">
        <v>60</v>
      </c>
    </row>
    <row r="996" spans="1:8">
      <c r="A996" s="7" t="s">
        <v>8606</v>
      </c>
      <c r="B996" s="7" t="s">
        <v>8607</v>
      </c>
      <c r="C996" s="7" t="s">
        <v>7679</v>
      </c>
      <c r="D996" s="7">
        <v>4956049.5599999996</v>
      </c>
      <c r="E996" s="7">
        <v>0.02</v>
      </c>
      <c r="F996" s="7" t="s">
        <v>7721</v>
      </c>
      <c r="G996" s="7" t="s">
        <v>7722</v>
      </c>
      <c r="H996" s="7" t="s">
        <v>143</v>
      </c>
    </row>
    <row r="997" spans="1:8">
      <c r="A997" s="7" t="s">
        <v>9004</v>
      </c>
      <c r="B997" s="7" t="s">
        <v>2340</v>
      </c>
      <c r="C997" s="7" t="s">
        <v>7679</v>
      </c>
      <c r="D997" s="7">
        <v>4957316.7</v>
      </c>
      <c r="E997" s="7">
        <v>0.02</v>
      </c>
      <c r="F997" s="7" t="s">
        <v>7653</v>
      </c>
      <c r="G997" s="7" t="s">
        <v>7676</v>
      </c>
      <c r="H997" s="7" t="s">
        <v>60</v>
      </c>
    </row>
    <row r="998" spans="1:8">
      <c r="A998" s="7" t="s">
        <v>10121</v>
      </c>
      <c r="B998" s="7" t="s">
        <v>10122</v>
      </c>
      <c r="C998" s="7" t="s">
        <v>7679</v>
      </c>
      <c r="D998" s="7">
        <v>4889353.82</v>
      </c>
      <c r="E998" s="7">
        <v>0.02</v>
      </c>
      <c r="F998" s="7" t="s">
        <v>7653</v>
      </c>
      <c r="G998" s="7" t="s">
        <v>7654</v>
      </c>
      <c r="H998" s="7" t="s">
        <v>60</v>
      </c>
    </row>
    <row r="999" spans="1:8">
      <c r="A999" s="7" t="s">
        <v>8986</v>
      </c>
      <c r="B999" s="7" t="s">
        <v>8987</v>
      </c>
      <c r="C999" s="7" t="s">
        <v>7679</v>
      </c>
      <c r="D999" s="7">
        <v>4869735.24</v>
      </c>
      <c r="E999" s="7">
        <v>0.02</v>
      </c>
      <c r="F999" s="7" t="s">
        <v>7653</v>
      </c>
      <c r="G999" s="7" t="s">
        <v>7654</v>
      </c>
      <c r="H999" s="7" t="s">
        <v>60</v>
      </c>
    </row>
    <row r="1000" spans="1:8">
      <c r="A1000" s="7">
        <v>4503</v>
      </c>
      <c r="B1000" s="7" t="s">
        <v>1239</v>
      </c>
      <c r="C1000" s="7" t="s">
        <v>7679</v>
      </c>
      <c r="D1000" s="7">
        <v>4860992.67</v>
      </c>
      <c r="E1000" s="7">
        <v>0.02</v>
      </c>
      <c r="F1000" s="7" t="s">
        <v>7762</v>
      </c>
      <c r="G1000" s="7" t="s">
        <v>7763</v>
      </c>
      <c r="H1000" s="7" t="s">
        <v>153</v>
      </c>
    </row>
    <row r="1001" spans="1:8">
      <c r="A1001" s="7">
        <v>2269</v>
      </c>
      <c r="B1001" s="7" t="s">
        <v>8573</v>
      </c>
      <c r="C1001" s="7" t="s">
        <v>7679</v>
      </c>
      <c r="D1001" s="7">
        <v>4652888.53</v>
      </c>
      <c r="E1001" s="7">
        <v>0.02</v>
      </c>
      <c r="F1001" s="7" t="s">
        <v>7712</v>
      </c>
      <c r="G1001" s="7" t="s">
        <v>7713</v>
      </c>
      <c r="H1001" s="7" t="s">
        <v>172</v>
      </c>
    </row>
    <row r="1002" spans="1:8">
      <c r="A1002" s="7">
        <v>207940</v>
      </c>
      <c r="B1002" s="7" t="s">
        <v>9461</v>
      </c>
      <c r="C1002" s="7" t="s">
        <v>7679</v>
      </c>
      <c r="D1002" s="7">
        <v>4578602.4400000004</v>
      </c>
      <c r="E1002" s="7">
        <v>0.02</v>
      </c>
      <c r="F1002" s="7" t="s">
        <v>7726</v>
      </c>
      <c r="G1002" s="7" t="s">
        <v>7727</v>
      </c>
      <c r="H1002" s="7" t="s">
        <v>148</v>
      </c>
    </row>
    <row r="1003" spans="1:8">
      <c r="A1003" s="7" t="s">
        <v>8440</v>
      </c>
      <c r="B1003" s="7" t="s">
        <v>8441</v>
      </c>
      <c r="C1003" s="7" t="s">
        <v>7679</v>
      </c>
      <c r="D1003" s="7">
        <v>4502837.59</v>
      </c>
      <c r="E1003" s="7">
        <v>0.02</v>
      </c>
      <c r="F1003" s="7" t="s">
        <v>7707</v>
      </c>
      <c r="G1003" s="7" t="s">
        <v>7708</v>
      </c>
      <c r="H1003" s="7" t="s">
        <v>176</v>
      </c>
    </row>
    <row r="1004" spans="1:8">
      <c r="A1004" s="7">
        <v>7733</v>
      </c>
      <c r="B1004" s="7" t="s">
        <v>4628</v>
      </c>
      <c r="C1004" s="7" t="s">
        <v>7679</v>
      </c>
      <c r="D1004" s="7">
        <v>4414836.07</v>
      </c>
      <c r="E1004" s="7">
        <v>0.02</v>
      </c>
      <c r="F1004" s="7" t="s">
        <v>7762</v>
      </c>
      <c r="G1004" s="7" t="s">
        <v>7763</v>
      </c>
      <c r="H1004" s="7" t="s">
        <v>153</v>
      </c>
    </row>
    <row r="1005" spans="1:8">
      <c r="A1005" s="7" t="s">
        <v>9362</v>
      </c>
      <c r="B1005" s="7" t="s">
        <v>9363</v>
      </c>
      <c r="C1005" s="7" t="s">
        <v>7679</v>
      </c>
      <c r="D1005" s="7">
        <v>4347158.5599999996</v>
      </c>
      <c r="E1005" s="7">
        <v>0.02</v>
      </c>
      <c r="F1005" s="7" t="s">
        <v>8491</v>
      </c>
      <c r="G1005" s="7" t="s">
        <v>8492</v>
      </c>
      <c r="H1005" s="7" t="s">
        <v>143</v>
      </c>
    </row>
    <row r="1006" spans="1:8">
      <c r="A1006" s="7">
        <v>6160</v>
      </c>
      <c r="B1006" s="7" t="s">
        <v>10130</v>
      </c>
      <c r="C1006" s="7" t="s">
        <v>7679</v>
      </c>
      <c r="D1006" s="7">
        <v>4299126.6399999997</v>
      </c>
      <c r="E1006" s="7">
        <v>0.02</v>
      </c>
      <c r="F1006" s="7" t="s">
        <v>7712</v>
      </c>
      <c r="G1006" s="7" t="s">
        <v>7713</v>
      </c>
      <c r="H1006" s="7" t="s">
        <v>172</v>
      </c>
    </row>
    <row r="1007" spans="1:8">
      <c r="A1007" s="7" t="s">
        <v>8213</v>
      </c>
      <c r="B1007" s="7" t="s">
        <v>8214</v>
      </c>
      <c r="C1007" s="7" t="s">
        <v>7679</v>
      </c>
      <c r="D1007" s="7">
        <v>4279764.18</v>
      </c>
      <c r="E1007" s="7">
        <v>0.02</v>
      </c>
      <c r="F1007" s="7" t="s">
        <v>7653</v>
      </c>
      <c r="G1007" s="7" t="s">
        <v>7676</v>
      </c>
      <c r="H1007" s="7" t="s">
        <v>60</v>
      </c>
    </row>
    <row r="1008" spans="1:8">
      <c r="A1008" s="7" t="s">
        <v>8734</v>
      </c>
      <c r="B1008" s="7" t="s">
        <v>3591</v>
      </c>
      <c r="C1008" s="7" t="s">
        <v>7679</v>
      </c>
      <c r="D1008" s="7">
        <v>4187970.53</v>
      </c>
      <c r="E1008" s="7">
        <v>0.02</v>
      </c>
      <c r="F1008" s="7" t="s">
        <v>7653</v>
      </c>
      <c r="G1008" s="7" t="s">
        <v>7654</v>
      </c>
      <c r="H1008" s="7" t="s">
        <v>60</v>
      </c>
    </row>
    <row r="1009" spans="1:8">
      <c r="A1009" s="7" t="s">
        <v>7714</v>
      </c>
      <c r="B1009" s="7" t="s">
        <v>8534</v>
      </c>
      <c r="C1009" s="7" t="s">
        <v>7679</v>
      </c>
      <c r="D1009" s="7">
        <v>4018892.52</v>
      </c>
      <c r="E1009" s="7">
        <v>0.02</v>
      </c>
      <c r="F1009" s="7" t="s">
        <v>7692</v>
      </c>
      <c r="G1009" s="7" t="s">
        <v>7693</v>
      </c>
      <c r="H1009" s="7" t="s">
        <v>143</v>
      </c>
    </row>
    <row r="1010" spans="1:8">
      <c r="A1010" s="7" t="s">
        <v>9169</v>
      </c>
      <c r="B1010" s="7" t="s">
        <v>9170</v>
      </c>
      <c r="C1010" s="7" t="s">
        <v>7679</v>
      </c>
      <c r="D1010" s="7">
        <v>4012669.66</v>
      </c>
      <c r="E1010" s="7">
        <v>0.02</v>
      </c>
      <c r="F1010" s="7" t="s">
        <v>7743</v>
      </c>
      <c r="G1010" s="7" t="s">
        <v>7664</v>
      </c>
      <c r="H1010" s="7" t="s">
        <v>7744</v>
      </c>
    </row>
    <row r="1011" spans="1:8">
      <c r="A1011" s="7">
        <v>1177</v>
      </c>
      <c r="B1011" s="7" t="s">
        <v>9649</v>
      </c>
      <c r="C1011" s="7" t="s">
        <v>7679</v>
      </c>
      <c r="D1011" s="7">
        <v>3973219.7</v>
      </c>
      <c r="E1011" s="7">
        <v>0.02</v>
      </c>
      <c r="F1011" s="7" t="s">
        <v>7712</v>
      </c>
      <c r="G1011" s="7" t="s">
        <v>7713</v>
      </c>
      <c r="H1011" s="7" t="s">
        <v>172</v>
      </c>
    </row>
    <row r="1012" spans="1:8">
      <c r="A1012" s="7">
        <v>1093</v>
      </c>
      <c r="B1012" s="7" t="s">
        <v>9573</v>
      </c>
      <c r="C1012" s="7" t="s">
        <v>7679</v>
      </c>
      <c r="D1012" s="7">
        <v>3956871.66</v>
      </c>
      <c r="E1012" s="7">
        <v>0.02</v>
      </c>
      <c r="F1012" s="7" t="s">
        <v>7712</v>
      </c>
      <c r="G1012" s="7" t="s">
        <v>7713</v>
      </c>
      <c r="H1012" s="7" t="s">
        <v>172</v>
      </c>
    </row>
    <row r="1013" spans="1:8">
      <c r="A1013" s="7" t="s">
        <v>8461</v>
      </c>
      <c r="B1013" s="7" t="s">
        <v>3150</v>
      </c>
      <c r="C1013" s="7" t="s">
        <v>7679</v>
      </c>
      <c r="D1013" s="7">
        <v>3929722.86</v>
      </c>
      <c r="E1013" s="7">
        <v>0.02</v>
      </c>
      <c r="F1013" s="7" t="s">
        <v>7653</v>
      </c>
      <c r="G1013" s="7" t="s">
        <v>7654</v>
      </c>
      <c r="H1013" s="7" t="s">
        <v>60</v>
      </c>
    </row>
    <row r="1014" spans="1:8">
      <c r="A1014" s="7" t="s">
        <v>9545</v>
      </c>
      <c r="B1014" s="7" t="s">
        <v>9546</v>
      </c>
      <c r="C1014" s="7" t="s">
        <v>7679</v>
      </c>
      <c r="D1014" s="7">
        <v>3731614.07</v>
      </c>
      <c r="E1014" s="7">
        <v>0.02</v>
      </c>
      <c r="F1014" s="7" t="s">
        <v>8845</v>
      </c>
      <c r="G1014" s="7" t="s">
        <v>8846</v>
      </c>
      <c r="H1014" s="7" t="s">
        <v>262</v>
      </c>
    </row>
    <row r="1015" spans="1:8">
      <c r="A1015" s="7" t="s">
        <v>9216</v>
      </c>
      <c r="B1015" s="7" t="s">
        <v>9217</v>
      </c>
      <c r="C1015" s="7" t="s">
        <v>7679</v>
      </c>
      <c r="D1015" s="7">
        <v>3692332.64</v>
      </c>
      <c r="E1015" s="7">
        <v>0.02</v>
      </c>
      <c r="F1015" s="7" t="s">
        <v>7653</v>
      </c>
      <c r="G1015" s="7" t="s">
        <v>7654</v>
      </c>
      <c r="H1015" s="7" t="s">
        <v>60</v>
      </c>
    </row>
    <row r="1016" spans="1:8">
      <c r="A1016" s="7">
        <v>4507</v>
      </c>
      <c r="B1016" s="7" t="s">
        <v>8844</v>
      </c>
      <c r="C1016" s="7" t="s">
        <v>7679</v>
      </c>
      <c r="D1016" s="7">
        <v>3622017.08</v>
      </c>
      <c r="E1016" s="7">
        <v>0.02</v>
      </c>
      <c r="F1016" s="7" t="s">
        <v>7762</v>
      </c>
      <c r="G1016" s="7" t="s">
        <v>7763</v>
      </c>
      <c r="H1016" s="7" t="s">
        <v>153</v>
      </c>
    </row>
    <row r="1017" spans="1:8">
      <c r="A1017" s="7" t="s">
        <v>8594</v>
      </c>
      <c r="B1017" s="7" t="s">
        <v>8595</v>
      </c>
      <c r="C1017" s="7" t="s">
        <v>7679</v>
      </c>
      <c r="D1017" s="7">
        <v>3534881.98</v>
      </c>
      <c r="E1017" s="7">
        <v>0.02</v>
      </c>
      <c r="F1017" s="7" t="s">
        <v>7653</v>
      </c>
      <c r="G1017" s="7" t="s">
        <v>7654</v>
      </c>
      <c r="H1017" s="7" t="s">
        <v>60</v>
      </c>
    </row>
    <row r="1018" spans="1:8">
      <c r="A1018" s="7" t="s">
        <v>8692</v>
      </c>
      <c r="B1018" s="7" t="s">
        <v>8693</v>
      </c>
      <c r="C1018" s="7" t="s">
        <v>7679</v>
      </c>
      <c r="D1018" s="7">
        <v>3508874.3</v>
      </c>
      <c r="E1018" s="7">
        <v>0.02</v>
      </c>
      <c r="F1018" s="7" t="s">
        <v>7653</v>
      </c>
      <c r="G1018" s="7" t="s">
        <v>7654</v>
      </c>
      <c r="H1018" s="7" t="s">
        <v>60</v>
      </c>
    </row>
    <row r="1019" spans="1:8">
      <c r="A1019" s="7" t="s">
        <v>9094</v>
      </c>
      <c r="B1019" s="7" t="s">
        <v>4559</v>
      </c>
      <c r="C1019" s="7" t="s">
        <v>7679</v>
      </c>
      <c r="D1019" s="7">
        <v>3507198.34</v>
      </c>
      <c r="E1019" s="7">
        <v>0.02</v>
      </c>
      <c r="F1019" s="7" t="s">
        <v>7793</v>
      </c>
      <c r="G1019" s="7" t="s">
        <v>7794</v>
      </c>
      <c r="H1019" s="7" t="s">
        <v>138</v>
      </c>
    </row>
    <row r="1020" spans="1:8">
      <c r="A1020" s="7" t="s">
        <v>9246</v>
      </c>
      <c r="B1020" s="7" t="s">
        <v>9247</v>
      </c>
      <c r="C1020" s="7" t="s">
        <v>7667</v>
      </c>
      <c r="D1020" s="7">
        <v>3357600</v>
      </c>
      <c r="E1020" s="7">
        <v>0.01</v>
      </c>
      <c r="F1020" s="7" t="s">
        <v>7793</v>
      </c>
      <c r="G1020" s="7" t="s">
        <v>7794</v>
      </c>
      <c r="H1020" s="7" t="s">
        <v>138</v>
      </c>
    </row>
    <row r="1021" spans="1:8">
      <c r="A1021" s="7">
        <v>3659</v>
      </c>
      <c r="B1021" s="7" t="s">
        <v>9334</v>
      </c>
      <c r="C1021" s="7" t="s">
        <v>7667</v>
      </c>
      <c r="D1021" s="7">
        <v>3335943.55</v>
      </c>
      <c r="E1021" s="7">
        <v>0.01</v>
      </c>
      <c r="F1021" s="7" t="s">
        <v>7762</v>
      </c>
      <c r="G1021" s="7" t="s">
        <v>7763</v>
      </c>
      <c r="H1021" s="7" t="s">
        <v>153</v>
      </c>
    </row>
    <row r="1022" spans="1:8">
      <c r="A1022" s="7" t="s">
        <v>8857</v>
      </c>
      <c r="B1022" s="7" t="s">
        <v>8858</v>
      </c>
      <c r="C1022" s="7" t="s">
        <v>7667</v>
      </c>
      <c r="D1022" s="7">
        <v>3331651.43</v>
      </c>
      <c r="E1022" s="7">
        <v>0.01</v>
      </c>
      <c r="F1022" s="7" t="s">
        <v>7743</v>
      </c>
      <c r="G1022" s="7" t="s">
        <v>7664</v>
      </c>
      <c r="H1022" s="7" t="s">
        <v>7744</v>
      </c>
    </row>
    <row r="1023" spans="1:8">
      <c r="A1023" s="7" t="s">
        <v>9165</v>
      </c>
      <c r="B1023" s="7" t="s">
        <v>9166</v>
      </c>
      <c r="C1023" s="7" t="s">
        <v>7667</v>
      </c>
      <c r="D1023" s="7">
        <v>3199227.61</v>
      </c>
      <c r="E1023" s="7">
        <v>0.01</v>
      </c>
      <c r="F1023" s="7" t="s">
        <v>7704</v>
      </c>
      <c r="G1023" s="7" t="s">
        <v>7705</v>
      </c>
      <c r="H1023" s="7" t="s">
        <v>87</v>
      </c>
    </row>
    <row r="1024" spans="1:8">
      <c r="A1024" s="7" t="s">
        <v>8101</v>
      </c>
      <c r="B1024" s="7" t="s">
        <v>9463</v>
      </c>
      <c r="C1024" s="7" t="s">
        <v>7667</v>
      </c>
      <c r="D1024" s="7">
        <v>3100354.48</v>
      </c>
      <c r="E1024" s="7">
        <v>0.01</v>
      </c>
      <c r="F1024" s="7" t="s">
        <v>8396</v>
      </c>
      <c r="G1024" s="7" t="s">
        <v>8397</v>
      </c>
      <c r="H1024" s="7" t="s">
        <v>201</v>
      </c>
    </row>
    <row r="1025" spans="1:8">
      <c r="A1025" s="7" t="s">
        <v>9598</v>
      </c>
      <c r="B1025" s="7" t="s">
        <v>9599</v>
      </c>
      <c r="C1025" s="7" t="s">
        <v>7667</v>
      </c>
      <c r="D1025" s="7">
        <v>2962988.64</v>
      </c>
      <c r="E1025" s="7">
        <v>0.01</v>
      </c>
      <c r="F1025" s="7" t="s">
        <v>7653</v>
      </c>
      <c r="G1025" s="7" t="s">
        <v>7654</v>
      </c>
      <c r="H1025" s="7" t="s">
        <v>60</v>
      </c>
    </row>
    <row r="1026" spans="1:8">
      <c r="A1026" s="7">
        <v>9766</v>
      </c>
      <c r="B1026" s="7" t="s">
        <v>9627</v>
      </c>
      <c r="C1026" s="7" t="s">
        <v>7667</v>
      </c>
      <c r="D1026" s="7">
        <v>2917135.43</v>
      </c>
      <c r="E1026" s="7">
        <v>0.01</v>
      </c>
      <c r="F1026" s="7" t="s">
        <v>7762</v>
      </c>
      <c r="G1026" s="7" t="s">
        <v>7763</v>
      </c>
      <c r="H1026" s="7" t="s">
        <v>153</v>
      </c>
    </row>
    <row r="1027" spans="1:8">
      <c r="A1027" s="7" t="s">
        <v>10142</v>
      </c>
      <c r="B1027" s="7" t="s">
        <v>10143</v>
      </c>
      <c r="C1027" s="7" t="s">
        <v>7667</v>
      </c>
      <c r="D1027" s="7">
        <v>2877268.2</v>
      </c>
      <c r="E1027" s="7">
        <v>0.01</v>
      </c>
      <c r="F1027" s="7" t="s">
        <v>7653</v>
      </c>
      <c r="G1027" s="7" t="s">
        <v>7654</v>
      </c>
      <c r="H1027" s="7" t="s">
        <v>60</v>
      </c>
    </row>
    <row r="1028" spans="1:8">
      <c r="A1028" s="7">
        <v>259960</v>
      </c>
      <c r="B1028" s="7" t="s">
        <v>9648</v>
      </c>
      <c r="C1028" s="7" t="s">
        <v>7667</v>
      </c>
      <c r="D1028" s="7">
        <v>2750790.8</v>
      </c>
      <c r="E1028" s="7">
        <v>0.01</v>
      </c>
      <c r="F1028" s="7" t="s">
        <v>7726</v>
      </c>
      <c r="G1028" s="7" t="s">
        <v>7727</v>
      </c>
      <c r="H1028" s="7" t="s">
        <v>148</v>
      </c>
    </row>
    <row r="1029" spans="1:8">
      <c r="A1029" s="7" t="s">
        <v>9269</v>
      </c>
      <c r="B1029" s="7" t="s">
        <v>794</v>
      </c>
      <c r="C1029" s="7" t="s">
        <v>7667</v>
      </c>
      <c r="D1029" s="7">
        <v>2668204.2999999998</v>
      </c>
      <c r="E1029" s="7">
        <v>0.01</v>
      </c>
      <c r="F1029" s="7" t="s">
        <v>8283</v>
      </c>
      <c r="G1029" s="7" t="s">
        <v>8284</v>
      </c>
      <c r="H1029" s="7" t="s">
        <v>8285</v>
      </c>
    </row>
    <row r="1030" spans="1:8">
      <c r="A1030" s="7" t="s">
        <v>9160</v>
      </c>
      <c r="B1030" s="7" t="s">
        <v>9161</v>
      </c>
      <c r="C1030" s="7" t="s">
        <v>7667</v>
      </c>
      <c r="D1030" s="7">
        <v>2651139.9500000002</v>
      </c>
      <c r="E1030" s="7">
        <v>0.01</v>
      </c>
      <c r="F1030" s="7" t="s">
        <v>7814</v>
      </c>
      <c r="G1030" s="7" t="s">
        <v>7815</v>
      </c>
      <c r="H1030" s="7" t="s">
        <v>158</v>
      </c>
    </row>
    <row r="1031" spans="1:8">
      <c r="A1031" s="7">
        <v>4689</v>
      </c>
      <c r="B1031" s="7" t="s">
        <v>9924</v>
      </c>
      <c r="C1031" s="7" t="s">
        <v>7667</v>
      </c>
      <c r="D1031" s="7">
        <v>2526839.3199999998</v>
      </c>
      <c r="E1031" s="7">
        <v>0.01</v>
      </c>
      <c r="F1031" s="7" t="s">
        <v>7762</v>
      </c>
      <c r="G1031" s="7" t="s">
        <v>7763</v>
      </c>
      <c r="H1031" s="7" t="s">
        <v>153</v>
      </c>
    </row>
    <row r="1032" spans="1:8">
      <c r="A1032" s="7" t="s">
        <v>9632</v>
      </c>
      <c r="B1032" s="7" t="s">
        <v>9633</v>
      </c>
      <c r="C1032" s="7" t="s">
        <v>7667</v>
      </c>
      <c r="D1032" s="7">
        <v>2481890.83</v>
      </c>
      <c r="E1032" s="7">
        <v>0.01</v>
      </c>
      <c r="F1032" s="7" t="s">
        <v>7692</v>
      </c>
      <c r="G1032" s="7" t="s">
        <v>7693</v>
      </c>
      <c r="H1032" s="7" t="s">
        <v>143</v>
      </c>
    </row>
    <row r="1033" spans="1:8">
      <c r="A1033" s="7" t="s">
        <v>9652</v>
      </c>
      <c r="B1033" s="7" t="s">
        <v>9653</v>
      </c>
      <c r="C1033" s="7" t="s">
        <v>7667</v>
      </c>
      <c r="D1033" s="7">
        <v>2439612.25</v>
      </c>
      <c r="E1033" s="7">
        <v>0.01</v>
      </c>
      <c r="F1033" s="7" t="s">
        <v>8184</v>
      </c>
      <c r="G1033" s="7" t="s">
        <v>8185</v>
      </c>
      <c r="H1033" s="7" t="s">
        <v>194</v>
      </c>
    </row>
    <row r="1034" spans="1:8">
      <c r="A1034" s="7" t="s">
        <v>9922</v>
      </c>
      <c r="B1034" s="7" t="s">
        <v>9923</v>
      </c>
      <c r="C1034" s="7" t="s">
        <v>7667</v>
      </c>
      <c r="D1034" s="7">
        <v>2383671.4</v>
      </c>
      <c r="E1034" s="7">
        <v>0.01</v>
      </c>
      <c r="F1034" s="7" t="s">
        <v>7793</v>
      </c>
      <c r="G1034" s="7" t="s">
        <v>7794</v>
      </c>
      <c r="H1034" s="7" t="s">
        <v>138</v>
      </c>
    </row>
    <row r="1035" spans="1:8">
      <c r="A1035" s="7" t="s">
        <v>9113</v>
      </c>
      <c r="B1035" s="7" t="s">
        <v>9114</v>
      </c>
      <c r="C1035" s="7" t="s">
        <v>7667</v>
      </c>
      <c r="D1035" s="7">
        <v>2347595.2999999998</v>
      </c>
      <c r="E1035" s="7">
        <v>0.01</v>
      </c>
      <c r="F1035" s="7" t="s">
        <v>8092</v>
      </c>
      <c r="G1035" s="7" t="s">
        <v>8093</v>
      </c>
      <c r="H1035" s="7" t="s">
        <v>219</v>
      </c>
    </row>
    <row r="1036" spans="1:8">
      <c r="A1036" s="7" t="s">
        <v>9581</v>
      </c>
      <c r="B1036" s="7" t="s">
        <v>9582</v>
      </c>
      <c r="C1036" s="7" t="s">
        <v>7667</v>
      </c>
      <c r="D1036" s="7">
        <v>2265633.83</v>
      </c>
      <c r="E1036" s="7">
        <v>0.01</v>
      </c>
      <c r="F1036" s="7" t="s">
        <v>8874</v>
      </c>
      <c r="G1036" s="7" t="s">
        <v>8875</v>
      </c>
      <c r="H1036" s="7" t="s">
        <v>228</v>
      </c>
    </row>
    <row r="1037" spans="1:8">
      <c r="A1037" s="7" t="s">
        <v>9182</v>
      </c>
      <c r="B1037" s="7" t="s">
        <v>9183</v>
      </c>
      <c r="C1037" s="7" t="s">
        <v>7667</v>
      </c>
      <c r="D1037" s="7">
        <v>2228305.34</v>
      </c>
      <c r="E1037" s="7">
        <v>0.01</v>
      </c>
      <c r="F1037" s="7" t="s">
        <v>7653</v>
      </c>
      <c r="G1037" s="7" t="s">
        <v>7676</v>
      </c>
      <c r="H1037" s="7" t="s">
        <v>60</v>
      </c>
    </row>
    <row r="1038" spans="1:8">
      <c r="A1038" s="7">
        <v>6823</v>
      </c>
      <c r="B1038" s="7" t="s">
        <v>9668</v>
      </c>
      <c r="C1038" s="7" t="s">
        <v>7667</v>
      </c>
      <c r="D1038" s="7">
        <v>2212866.23</v>
      </c>
      <c r="E1038" s="7">
        <v>0.01</v>
      </c>
      <c r="F1038" s="7" t="s">
        <v>7851</v>
      </c>
      <c r="G1038" s="7" t="s">
        <v>7713</v>
      </c>
      <c r="H1038" s="7" t="s">
        <v>172</v>
      </c>
    </row>
    <row r="1039" spans="1:8">
      <c r="A1039" s="7">
        <v>9602</v>
      </c>
      <c r="B1039" s="7" t="s">
        <v>8852</v>
      </c>
      <c r="C1039" s="7" t="s">
        <v>7667</v>
      </c>
      <c r="D1039" s="7">
        <v>2191781.75</v>
      </c>
      <c r="E1039" s="7">
        <v>0.01</v>
      </c>
      <c r="F1039" s="7" t="s">
        <v>7762</v>
      </c>
      <c r="G1039" s="7" t="s">
        <v>7763</v>
      </c>
      <c r="H1039" s="7" t="s">
        <v>153</v>
      </c>
    </row>
    <row r="1040" spans="1:8">
      <c r="A1040" s="7" t="s">
        <v>9925</v>
      </c>
      <c r="B1040" s="7" t="s">
        <v>9926</v>
      </c>
      <c r="C1040" s="7" t="s">
        <v>7667</v>
      </c>
      <c r="D1040" s="7">
        <v>2151940.52</v>
      </c>
      <c r="E1040" s="7">
        <v>0.01</v>
      </c>
      <c r="F1040" s="7" t="s">
        <v>7793</v>
      </c>
      <c r="G1040" s="7" t="s">
        <v>7794</v>
      </c>
      <c r="H1040" s="7" t="s">
        <v>138</v>
      </c>
    </row>
    <row r="1041" spans="1:8">
      <c r="A1041" s="7">
        <v>3045</v>
      </c>
      <c r="B1041" s="7" t="s">
        <v>9222</v>
      </c>
      <c r="C1041" s="7" t="s">
        <v>7667</v>
      </c>
      <c r="D1041" s="7">
        <v>2006097.36</v>
      </c>
      <c r="E1041" s="7">
        <v>0.01</v>
      </c>
      <c r="F1041" s="7" t="s">
        <v>7685</v>
      </c>
      <c r="G1041" s="7" t="s">
        <v>7686</v>
      </c>
      <c r="H1041" s="7" t="s">
        <v>166</v>
      </c>
    </row>
    <row r="1042" spans="1:8">
      <c r="A1042" s="7" t="s">
        <v>9577</v>
      </c>
      <c r="B1042" s="7" t="s">
        <v>9578</v>
      </c>
      <c r="C1042" s="7" t="s">
        <v>7667</v>
      </c>
      <c r="D1042" s="7">
        <v>1984791.35</v>
      </c>
      <c r="E1042" s="7">
        <v>0.01</v>
      </c>
      <c r="F1042" s="7" t="s">
        <v>8035</v>
      </c>
      <c r="G1042" s="7" t="s">
        <v>8036</v>
      </c>
      <c r="H1042" s="7" t="s">
        <v>143</v>
      </c>
    </row>
    <row r="1043" spans="1:8">
      <c r="A1043" s="7">
        <v>9697</v>
      </c>
      <c r="B1043" s="7" t="s">
        <v>9620</v>
      </c>
      <c r="C1043" s="7" t="s">
        <v>7667</v>
      </c>
      <c r="D1043" s="7">
        <v>1910856.6</v>
      </c>
      <c r="E1043" s="7">
        <v>0.01</v>
      </c>
      <c r="F1043" s="7" t="s">
        <v>7762</v>
      </c>
      <c r="G1043" s="7" t="s">
        <v>7763</v>
      </c>
      <c r="H1043" s="7" t="s">
        <v>153</v>
      </c>
    </row>
    <row r="1044" spans="1:8">
      <c r="A1044" s="7" t="s">
        <v>9522</v>
      </c>
      <c r="B1044" s="7" t="s">
        <v>9522</v>
      </c>
      <c r="C1044" s="7" t="s">
        <v>7667</v>
      </c>
      <c r="D1044" s="7">
        <v>1905446.57</v>
      </c>
      <c r="E1044" s="7">
        <v>0.01</v>
      </c>
      <c r="F1044" s="7" t="s">
        <v>8491</v>
      </c>
      <c r="G1044" s="7" t="s">
        <v>8492</v>
      </c>
      <c r="H1044" s="7" t="s">
        <v>143</v>
      </c>
    </row>
    <row r="1045" spans="1:8">
      <c r="A1045" s="7" t="s">
        <v>9485</v>
      </c>
      <c r="B1045" s="7" t="s">
        <v>9486</v>
      </c>
      <c r="C1045" s="7" t="s">
        <v>7667</v>
      </c>
      <c r="D1045" s="7">
        <v>1804813.61</v>
      </c>
      <c r="E1045" s="7">
        <v>0.01</v>
      </c>
      <c r="F1045" s="7" t="s">
        <v>8035</v>
      </c>
      <c r="G1045" s="7" t="s">
        <v>8036</v>
      </c>
      <c r="H1045" s="7" t="s">
        <v>143</v>
      </c>
    </row>
    <row r="1046" spans="1:8">
      <c r="A1046" s="7" t="s">
        <v>9124</v>
      </c>
      <c r="B1046" s="7" t="s">
        <v>9125</v>
      </c>
      <c r="C1046" s="7" t="s">
        <v>7667</v>
      </c>
      <c r="D1046" s="7">
        <v>1797983.55</v>
      </c>
      <c r="E1046" s="7">
        <v>0.01</v>
      </c>
      <c r="F1046" s="7" t="s">
        <v>7653</v>
      </c>
      <c r="G1046" s="7" t="s">
        <v>7654</v>
      </c>
      <c r="H1046" s="7" t="s">
        <v>60</v>
      </c>
    </row>
    <row r="1047" spans="1:8">
      <c r="A1047" s="7">
        <v>788</v>
      </c>
      <c r="B1047" s="7" t="s">
        <v>9696</v>
      </c>
      <c r="C1047" s="7" t="s">
        <v>7667</v>
      </c>
      <c r="D1047" s="7">
        <v>1658760.53</v>
      </c>
      <c r="E1047" s="7">
        <v>0.01</v>
      </c>
      <c r="F1047" s="7" t="s">
        <v>7712</v>
      </c>
      <c r="G1047" s="7" t="s">
        <v>7713</v>
      </c>
      <c r="H1047" s="7" t="s">
        <v>172</v>
      </c>
    </row>
    <row r="1048" spans="1:8">
      <c r="A1048" s="7" t="s">
        <v>9752</v>
      </c>
      <c r="B1048" s="7" t="s">
        <v>9753</v>
      </c>
      <c r="C1048" s="7" t="s">
        <v>7667</v>
      </c>
      <c r="D1048" s="7">
        <v>1542888.89</v>
      </c>
      <c r="E1048" s="7">
        <v>0.01</v>
      </c>
      <c r="F1048" s="7" t="s">
        <v>9091</v>
      </c>
      <c r="G1048" s="7" t="s">
        <v>9092</v>
      </c>
      <c r="H1048" s="7" t="s">
        <v>250</v>
      </c>
    </row>
    <row r="1049" spans="1:8">
      <c r="A1049" s="7" t="s">
        <v>10195</v>
      </c>
      <c r="B1049" s="7" t="s">
        <v>10196</v>
      </c>
      <c r="C1049" s="7" t="s">
        <v>7667</v>
      </c>
      <c r="D1049" s="7">
        <v>1498409.17</v>
      </c>
      <c r="E1049" s="7">
        <v>0.01</v>
      </c>
      <c r="F1049" s="7" t="s">
        <v>7692</v>
      </c>
      <c r="G1049" s="7" t="s">
        <v>7693</v>
      </c>
      <c r="H1049" s="7" t="s">
        <v>143</v>
      </c>
    </row>
    <row r="1050" spans="1:8">
      <c r="A1050" s="7">
        <v>3888</v>
      </c>
      <c r="B1050" s="7" t="s">
        <v>10205</v>
      </c>
      <c r="C1050" s="7" t="s">
        <v>7667</v>
      </c>
      <c r="D1050" s="7">
        <v>1455225.75</v>
      </c>
      <c r="E1050" s="7">
        <v>0.01</v>
      </c>
      <c r="F1050" s="7" t="s">
        <v>7712</v>
      </c>
      <c r="G1050" s="7" t="s">
        <v>7713</v>
      </c>
      <c r="H1050" s="7" t="s">
        <v>172</v>
      </c>
    </row>
    <row r="1051" spans="1:8">
      <c r="A1051" s="7" t="s">
        <v>9261</v>
      </c>
      <c r="B1051" s="7" t="s">
        <v>1389</v>
      </c>
      <c r="C1051" s="7" t="s">
        <v>7667</v>
      </c>
      <c r="D1051" s="7">
        <v>1431863.97</v>
      </c>
      <c r="E1051" s="7">
        <v>0.01</v>
      </c>
      <c r="F1051" s="7" t="s">
        <v>7743</v>
      </c>
      <c r="G1051" s="7" t="s">
        <v>7664</v>
      </c>
      <c r="H1051" s="7" t="s">
        <v>7744</v>
      </c>
    </row>
    <row r="1052" spans="1:8">
      <c r="A1052" s="7" t="s">
        <v>9359</v>
      </c>
      <c r="B1052" s="7" t="s">
        <v>2081</v>
      </c>
      <c r="C1052" s="7" t="s">
        <v>7667</v>
      </c>
      <c r="D1052" s="7">
        <v>1384482.51</v>
      </c>
      <c r="E1052" s="7">
        <v>0.01</v>
      </c>
      <c r="F1052" s="7" t="s">
        <v>7814</v>
      </c>
      <c r="G1052" s="7" t="s">
        <v>7815</v>
      </c>
      <c r="H1052" s="7" t="s">
        <v>158</v>
      </c>
    </row>
    <row r="1053" spans="1:8">
      <c r="A1053" s="7">
        <v>3293</v>
      </c>
      <c r="B1053" s="7" t="s">
        <v>10227</v>
      </c>
      <c r="C1053" s="7" t="s">
        <v>7667</v>
      </c>
      <c r="D1053" s="7">
        <v>1285434.8</v>
      </c>
      <c r="E1053" s="7">
        <v>0.01</v>
      </c>
      <c r="F1053" s="7" t="s">
        <v>7685</v>
      </c>
      <c r="G1053" s="7" t="s">
        <v>9584</v>
      </c>
      <c r="H1053" s="7" t="s">
        <v>166</v>
      </c>
    </row>
    <row r="1054" spans="1:8">
      <c r="A1054" s="7" t="s">
        <v>9266</v>
      </c>
      <c r="B1054" s="7" t="s">
        <v>5174</v>
      </c>
      <c r="C1054" s="7" t="s">
        <v>7658</v>
      </c>
      <c r="D1054" s="7">
        <v>3430642.84</v>
      </c>
      <c r="E1054" s="7">
        <v>0.01</v>
      </c>
      <c r="F1054" s="7" t="s">
        <v>7814</v>
      </c>
      <c r="G1054" s="7" t="s">
        <v>7815</v>
      </c>
      <c r="H1054" s="7" t="s">
        <v>158</v>
      </c>
    </row>
    <row r="1055" spans="1:8">
      <c r="A1055" s="7">
        <v>7259</v>
      </c>
      <c r="B1055" s="7" t="s">
        <v>9010</v>
      </c>
      <c r="C1055" s="7" t="s">
        <v>7658</v>
      </c>
      <c r="D1055" s="7">
        <v>3405514.4</v>
      </c>
      <c r="E1055" s="7">
        <v>0.01</v>
      </c>
      <c r="F1055" s="7" t="s">
        <v>7762</v>
      </c>
      <c r="G1055" s="7" t="s">
        <v>7763</v>
      </c>
      <c r="H1055" s="7" t="s">
        <v>153</v>
      </c>
    </row>
    <row r="1056" spans="1:8">
      <c r="A1056" s="7">
        <v>1928</v>
      </c>
      <c r="B1056" s="7" t="s">
        <v>3570</v>
      </c>
      <c r="C1056" s="7" t="s">
        <v>7658</v>
      </c>
      <c r="D1056" s="7">
        <v>3277907.96</v>
      </c>
      <c r="E1056" s="7">
        <v>0.01</v>
      </c>
      <c r="F1056" s="7" t="s">
        <v>7762</v>
      </c>
      <c r="G1056" s="7" t="s">
        <v>7763</v>
      </c>
      <c r="H1056" s="7" t="s">
        <v>153</v>
      </c>
    </row>
    <row r="1057" spans="1:8">
      <c r="A1057" s="7" t="s">
        <v>9889</v>
      </c>
      <c r="B1057" s="7" t="s">
        <v>9890</v>
      </c>
      <c r="C1057" s="7" t="s">
        <v>7658</v>
      </c>
      <c r="D1057" s="7">
        <v>3219200.41</v>
      </c>
      <c r="E1057" s="7">
        <v>0.01</v>
      </c>
      <c r="F1057" s="7" t="s">
        <v>7653</v>
      </c>
      <c r="G1057" s="7" t="s">
        <v>7676</v>
      </c>
      <c r="H1057" s="7" t="s">
        <v>60</v>
      </c>
    </row>
    <row r="1058" spans="1:8">
      <c r="A1058" s="7" t="s">
        <v>8925</v>
      </c>
      <c r="B1058" s="7" t="s">
        <v>1476</v>
      </c>
      <c r="C1058" s="7" t="s">
        <v>7658</v>
      </c>
      <c r="D1058" s="7">
        <v>3179610.42</v>
      </c>
      <c r="E1058" s="7">
        <v>0.01</v>
      </c>
      <c r="F1058" s="7" t="s">
        <v>7743</v>
      </c>
      <c r="G1058" s="7" t="s">
        <v>7664</v>
      </c>
      <c r="H1058" s="7" t="s">
        <v>7744</v>
      </c>
    </row>
    <row r="1059" spans="1:8">
      <c r="A1059" s="7" t="s">
        <v>9156</v>
      </c>
      <c r="B1059" s="7" t="s">
        <v>9157</v>
      </c>
      <c r="C1059" s="7" t="s">
        <v>7658</v>
      </c>
      <c r="D1059" s="7">
        <v>3159964.41</v>
      </c>
      <c r="E1059" s="7">
        <v>0.01</v>
      </c>
      <c r="F1059" s="7" t="s">
        <v>7814</v>
      </c>
      <c r="G1059" s="7" t="s">
        <v>7815</v>
      </c>
      <c r="H1059" s="7" t="s">
        <v>158</v>
      </c>
    </row>
    <row r="1060" spans="1:8">
      <c r="A1060" s="7" t="s">
        <v>9229</v>
      </c>
      <c r="B1060" s="7" t="s">
        <v>9230</v>
      </c>
      <c r="C1060" s="7" t="s">
        <v>7658</v>
      </c>
      <c r="D1060" s="7">
        <v>3137767.62</v>
      </c>
      <c r="E1060" s="7">
        <v>0.01</v>
      </c>
      <c r="F1060" s="7" t="s">
        <v>7712</v>
      </c>
      <c r="G1060" s="7" t="s">
        <v>7676</v>
      </c>
      <c r="H1060" s="7" t="s">
        <v>60</v>
      </c>
    </row>
    <row r="1061" spans="1:8">
      <c r="A1061" s="7">
        <v>7270</v>
      </c>
      <c r="B1061" s="7" t="s">
        <v>9319</v>
      </c>
      <c r="C1061" s="7" t="s">
        <v>7658</v>
      </c>
      <c r="D1061" s="7">
        <v>3018569.07</v>
      </c>
      <c r="E1061" s="7">
        <v>0.01</v>
      </c>
      <c r="F1061" s="7" t="s">
        <v>7762</v>
      </c>
      <c r="G1061" s="7" t="s">
        <v>7763</v>
      </c>
      <c r="H1061" s="7" t="s">
        <v>153</v>
      </c>
    </row>
    <row r="1062" spans="1:8">
      <c r="A1062" s="7" t="s">
        <v>9056</v>
      </c>
      <c r="B1062" s="7" t="s">
        <v>9057</v>
      </c>
      <c r="C1062" s="7" t="s">
        <v>7658</v>
      </c>
      <c r="D1062" s="7">
        <v>2942968.88</v>
      </c>
      <c r="E1062" s="7">
        <v>0.01</v>
      </c>
      <c r="F1062" s="7" t="s">
        <v>8035</v>
      </c>
      <c r="G1062" s="7" t="s">
        <v>8036</v>
      </c>
      <c r="H1062" s="7" t="s">
        <v>143</v>
      </c>
    </row>
    <row r="1063" spans="1:8">
      <c r="A1063" s="7" t="s">
        <v>9395</v>
      </c>
      <c r="B1063" s="7" t="s">
        <v>3670</v>
      </c>
      <c r="C1063" s="7" t="s">
        <v>7658</v>
      </c>
      <c r="D1063" s="7">
        <v>2866449.68</v>
      </c>
      <c r="E1063" s="7">
        <v>0.01</v>
      </c>
      <c r="F1063" s="7" t="s">
        <v>7739</v>
      </c>
      <c r="G1063" s="7" t="s">
        <v>7740</v>
      </c>
      <c r="H1063" s="7" t="s">
        <v>143</v>
      </c>
    </row>
    <row r="1064" spans="1:8">
      <c r="A1064" s="7">
        <v>7202</v>
      </c>
      <c r="B1064" s="7" t="s">
        <v>3032</v>
      </c>
      <c r="C1064" s="7" t="s">
        <v>7658</v>
      </c>
      <c r="D1064" s="7">
        <v>2843753.25</v>
      </c>
      <c r="E1064" s="7">
        <v>0.01</v>
      </c>
      <c r="F1064" s="7" t="s">
        <v>7762</v>
      </c>
      <c r="G1064" s="7" t="s">
        <v>7763</v>
      </c>
      <c r="H1064" s="7" t="s">
        <v>153</v>
      </c>
    </row>
    <row r="1065" spans="1:8">
      <c r="A1065" s="7" t="s">
        <v>9025</v>
      </c>
      <c r="B1065" s="7" t="s">
        <v>9026</v>
      </c>
      <c r="C1065" s="7" t="s">
        <v>7658</v>
      </c>
      <c r="D1065" s="7">
        <v>2842102.41</v>
      </c>
      <c r="E1065" s="7">
        <v>0.01</v>
      </c>
      <c r="F1065" s="7" t="s">
        <v>7707</v>
      </c>
      <c r="G1065" s="7" t="s">
        <v>7708</v>
      </c>
      <c r="H1065" s="7" t="s">
        <v>176</v>
      </c>
    </row>
    <row r="1066" spans="1:8">
      <c r="A1066" s="7">
        <v>8136</v>
      </c>
      <c r="B1066" s="7" t="s">
        <v>10145</v>
      </c>
      <c r="C1066" s="7" t="s">
        <v>7658</v>
      </c>
      <c r="D1066" s="7">
        <v>2829679.58</v>
      </c>
      <c r="E1066" s="7">
        <v>0.01</v>
      </c>
      <c r="F1066" s="7" t="s">
        <v>7762</v>
      </c>
      <c r="G1066" s="7" t="s">
        <v>7763</v>
      </c>
      <c r="H1066" s="7" t="s">
        <v>153</v>
      </c>
    </row>
    <row r="1067" spans="1:8">
      <c r="A1067" s="7" t="s">
        <v>8974</v>
      </c>
      <c r="B1067" s="7" t="s">
        <v>2105</v>
      </c>
      <c r="C1067" s="7" t="s">
        <v>7658</v>
      </c>
      <c r="D1067" s="7">
        <v>2819796.99</v>
      </c>
      <c r="E1067" s="7">
        <v>0.01</v>
      </c>
      <c r="F1067" s="7" t="s">
        <v>7814</v>
      </c>
      <c r="G1067" s="7" t="s">
        <v>7815</v>
      </c>
      <c r="H1067" s="7" t="s">
        <v>158</v>
      </c>
    </row>
    <row r="1068" spans="1:8">
      <c r="A1068" s="7" t="s">
        <v>9102</v>
      </c>
      <c r="B1068" s="7" t="s">
        <v>3898</v>
      </c>
      <c r="C1068" s="7" t="s">
        <v>7658</v>
      </c>
      <c r="D1068" s="7">
        <v>2799179.62</v>
      </c>
      <c r="E1068" s="7">
        <v>0.01</v>
      </c>
      <c r="F1068" s="7" t="s">
        <v>7743</v>
      </c>
      <c r="G1068" s="7" t="s">
        <v>7664</v>
      </c>
      <c r="H1068" s="7" t="s">
        <v>7744</v>
      </c>
    </row>
    <row r="1069" spans="1:8">
      <c r="A1069" s="7">
        <v>7272</v>
      </c>
      <c r="B1069" s="7" t="s">
        <v>9072</v>
      </c>
      <c r="C1069" s="7" t="s">
        <v>7658</v>
      </c>
      <c r="D1069" s="7">
        <v>2752778.47</v>
      </c>
      <c r="E1069" s="7">
        <v>0.01</v>
      </c>
      <c r="F1069" s="7" t="s">
        <v>7762</v>
      </c>
      <c r="G1069" s="7" t="s">
        <v>7763</v>
      </c>
      <c r="H1069" s="7" t="s">
        <v>153</v>
      </c>
    </row>
    <row r="1070" spans="1:8">
      <c r="A1070" s="7">
        <v>2333</v>
      </c>
      <c r="B1070" s="7" t="s">
        <v>9608</v>
      </c>
      <c r="C1070" s="7" t="s">
        <v>7658</v>
      </c>
      <c r="D1070" s="7">
        <v>2719466.57</v>
      </c>
      <c r="E1070" s="7">
        <v>0.01</v>
      </c>
      <c r="F1070" s="7" t="s">
        <v>7712</v>
      </c>
      <c r="G1070" s="7" t="s">
        <v>7713</v>
      </c>
      <c r="H1070" s="7" t="s">
        <v>172</v>
      </c>
    </row>
    <row r="1071" spans="1:8">
      <c r="A1071" s="7" t="s">
        <v>9500</v>
      </c>
      <c r="B1071" s="7" t="s">
        <v>9501</v>
      </c>
      <c r="C1071" s="7" t="s">
        <v>7658</v>
      </c>
      <c r="D1071" s="7">
        <v>2583967.13</v>
      </c>
      <c r="E1071" s="7">
        <v>0.01</v>
      </c>
      <c r="F1071" s="7" t="s">
        <v>7653</v>
      </c>
      <c r="G1071" s="7" t="s">
        <v>7654</v>
      </c>
      <c r="H1071" s="7" t="s">
        <v>60</v>
      </c>
    </row>
    <row r="1072" spans="1:8">
      <c r="A1072" s="7" t="s">
        <v>9394</v>
      </c>
      <c r="B1072" s="7" t="s">
        <v>2049</v>
      </c>
      <c r="C1072" s="7" t="s">
        <v>7658</v>
      </c>
      <c r="D1072" s="7">
        <v>2559801.34</v>
      </c>
      <c r="E1072" s="7">
        <v>0.01</v>
      </c>
      <c r="F1072" s="7" t="s">
        <v>7743</v>
      </c>
      <c r="G1072" s="7" t="s">
        <v>7664</v>
      </c>
      <c r="H1072" s="7" t="s">
        <v>7744</v>
      </c>
    </row>
    <row r="1073" spans="1:8">
      <c r="A1073" s="7" t="s">
        <v>9444</v>
      </c>
      <c r="B1073" s="7" t="s">
        <v>2843</v>
      </c>
      <c r="C1073" s="7" t="s">
        <v>7658</v>
      </c>
      <c r="D1073" s="7">
        <v>2448816.9</v>
      </c>
      <c r="E1073" s="7">
        <v>0.01</v>
      </c>
      <c r="F1073" s="7" t="s">
        <v>7692</v>
      </c>
      <c r="G1073" s="7" t="s">
        <v>7693</v>
      </c>
      <c r="H1073" s="7" t="s">
        <v>143</v>
      </c>
    </row>
    <row r="1074" spans="1:8">
      <c r="A1074" s="7" t="s">
        <v>9060</v>
      </c>
      <c r="B1074" s="7" t="s">
        <v>9061</v>
      </c>
      <c r="C1074" s="7" t="s">
        <v>7658</v>
      </c>
      <c r="D1074" s="7">
        <v>2429428.17</v>
      </c>
      <c r="E1074" s="7">
        <v>0.01</v>
      </c>
      <c r="F1074" s="7" t="s">
        <v>8184</v>
      </c>
      <c r="G1074" s="7" t="s">
        <v>8185</v>
      </c>
      <c r="H1074" s="7" t="s">
        <v>194</v>
      </c>
    </row>
    <row r="1075" spans="1:8">
      <c r="A1075" s="7">
        <v>6690</v>
      </c>
      <c r="B1075" s="7" t="s">
        <v>9386</v>
      </c>
      <c r="C1075" s="7" t="s">
        <v>7658</v>
      </c>
      <c r="D1075" s="7">
        <v>2411401.63</v>
      </c>
      <c r="E1075" s="7">
        <v>0.01</v>
      </c>
      <c r="F1075" s="7" t="s">
        <v>7712</v>
      </c>
      <c r="G1075" s="7" t="s">
        <v>7713</v>
      </c>
      <c r="H1075" s="7" t="s">
        <v>172</v>
      </c>
    </row>
    <row r="1076" spans="1:8">
      <c r="A1076" s="7" t="s">
        <v>9248</v>
      </c>
      <c r="B1076" s="7" t="s">
        <v>9249</v>
      </c>
      <c r="C1076" s="7" t="s">
        <v>7658</v>
      </c>
      <c r="D1076" s="7">
        <v>2384888.34</v>
      </c>
      <c r="E1076" s="7">
        <v>0.01</v>
      </c>
      <c r="F1076" s="7" t="s">
        <v>8115</v>
      </c>
      <c r="G1076" s="7" t="s">
        <v>8116</v>
      </c>
      <c r="H1076" s="7" t="s">
        <v>215</v>
      </c>
    </row>
    <row r="1077" spans="1:8">
      <c r="A1077" s="7">
        <v>696</v>
      </c>
      <c r="B1077" s="7" t="s">
        <v>9146</v>
      </c>
      <c r="C1077" s="7" t="s">
        <v>7658</v>
      </c>
      <c r="D1077" s="7">
        <v>2355915.7599999998</v>
      </c>
      <c r="E1077" s="7">
        <v>0.01</v>
      </c>
      <c r="F1077" s="7" t="s">
        <v>7712</v>
      </c>
      <c r="G1077" s="7" t="s">
        <v>7713</v>
      </c>
      <c r="H1077" s="7" t="s">
        <v>172</v>
      </c>
    </row>
    <row r="1078" spans="1:8">
      <c r="A1078" s="7" t="s">
        <v>9330</v>
      </c>
      <c r="B1078" s="7" t="s">
        <v>9331</v>
      </c>
      <c r="C1078" s="7" t="s">
        <v>7658</v>
      </c>
      <c r="D1078" s="7">
        <v>2347042.14</v>
      </c>
      <c r="E1078" s="7">
        <v>0.01</v>
      </c>
      <c r="F1078" s="7" t="s">
        <v>7712</v>
      </c>
      <c r="G1078" s="7" t="s">
        <v>7654</v>
      </c>
      <c r="H1078" s="7" t="s">
        <v>60</v>
      </c>
    </row>
    <row r="1079" spans="1:8">
      <c r="A1079" s="7">
        <v>4755</v>
      </c>
      <c r="B1079" s="7" t="s">
        <v>9735</v>
      </c>
      <c r="C1079" s="7" t="s">
        <v>7658</v>
      </c>
      <c r="D1079" s="7">
        <v>2324880.98</v>
      </c>
      <c r="E1079" s="7">
        <v>0.01</v>
      </c>
      <c r="F1079" s="7" t="s">
        <v>7762</v>
      </c>
      <c r="G1079" s="7" t="s">
        <v>7763</v>
      </c>
      <c r="H1079" s="7" t="s">
        <v>153</v>
      </c>
    </row>
    <row r="1080" spans="1:8">
      <c r="A1080" s="7">
        <v>9843</v>
      </c>
      <c r="B1080" s="7" t="s">
        <v>9544</v>
      </c>
      <c r="C1080" s="7" t="s">
        <v>7658</v>
      </c>
      <c r="D1080" s="7">
        <v>2313279.54</v>
      </c>
      <c r="E1080" s="7">
        <v>0.01</v>
      </c>
      <c r="F1080" s="7" t="s">
        <v>7762</v>
      </c>
      <c r="G1080" s="7" t="s">
        <v>7763</v>
      </c>
      <c r="H1080" s="7" t="s">
        <v>153</v>
      </c>
    </row>
    <row r="1081" spans="1:8">
      <c r="A1081" s="7">
        <v>1928</v>
      </c>
      <c r="B1081" s="7" t="s">
        <v>2373</v>
      </c>
      <c r="C1081" s="7" t="s">
        <v>7658</v>
      </c>
      <c r="D1081" s="7">
        <v>2197821.42</v>
      </c>
      <c r="E1081" s="7">
        <v>0.01</v>
      </c>
      <c r="F1081" s="7" t="s">
        <v>7851</v>
      </c>
      <c r="G1081" s="7" t="s">
        <v>7713</v>
      </c>
      <c r="H1081" s="7" t="s">
        <v>172</v>
      </c>
    </row>
    <row r="1082" spans="1:8">
      <c r="A1082" s="7">
        <v>9901</v>
      </c>
      <c r="B1082" s="7" t="s">
        <v>9221</v>
      </c>
      <c r="C1082" s="7" t="s">
        <v>7658</v>
      </c>
      <c r="D1082" s="7">
        <v>2181831.15</v>
      </c>
      <c r="E1082" s="7">
        <v>0.01</v>
      </c>
      <c r="F1082" s="7" t="s">
        <v>7712</v>
      </c>
      <c r="G1082" s="7" t="s">
        <v>7713</v>
      </c>
      <c r="H1082" s="7" t="s">
        <v>172</v>
      </c>
    </row>
    <row r="1083" spans="1:8">
      <c r="A1083" s="7" t="s">
        <v>9212</v>
      </c>
      <c r="B1083" s="7" t="s">
        <v>9213</v>
      </c>
      <c r="C1083" s="7" t="s">
        <v>7658</v>
      </c>
      <c r="D1083" s="7">
        <v>2149474.4500000002</v>
      </c>
      <c r="E1083" s="7">
        <v>0.01</v>
      </c>
      <c r="F1083" s="7" t="s">
        <v>8643</v>
      </c>
      <c r="G1083" s="7" t="s">
        <v>8644</v>
      </c>
      <c r="H1083" s="7" t="s">
        <v>234</v>
      </c>
    </row>
    <row r="1084" spans="1:8">
      <c r="A1084" s="7">
        <v>27</v>
      </c>
      <c r="B1084" s="7" t="s">
        <v>9709</v>
      </c>
      <c r="C1084" s="7" t="s">
        <v>7658</v>
      </c>
      <c r="D1084" s="7">
        <v>2017649.58</v>
      </c>
      <c r="E1084" s="7">
        <v>0.01</v>
      </c>
      <c r="F1084" s="7" t="s">
        <v>7851</v>
      </c>
      <c r="G1084" s="7" t="s">
        <v>7713</v>
      </c>
      <c r="H1084" s="7" t="s">
        <v>172</v>
      </c>
    </row>
    <row r="1085" spans="1:8">
      <c r="A1085" s="7">
        <v>9866</v>
      </c>
      <c r="B1085" s="7" t="s">
        <v>10168</v>
      </c>
      <c r="C1085" s="7" t="s">
        <v>7658</v>
      </c>
      <c r="D1085" s="7">
        <v>1879400.63</v>
      </c>
      <c r="E1085" s="7">
        <v>0.01</v>
      </c>
      <c r="F1085" s="7" t="s">
        <v>7712</v>
      </c>
      <c r="G1085" s="7" t="s">
        <v>7713</v>
      </c>
      <c r="H1085" s="7" t="s">
        <v>172</v>
      </c>
    </row>
    <row r="1086" spans="1:8">
      <c r="A1086" s="7" t="s">
        <v>9353</v>
      </c>
      <c r="B1086" s="7" t="s">
        <v>9354</v>
      </c>
      <c r="C1086" s="7" t="s">
        <v>7658</v>
      </c>
      <c r="D1086" s="7">
        <v>1867172.23</v>
      </c>
      <c r="E1086" s="7">
        <v>0.01</v>
      </c>
      <c r="F1086" s="7" t="s">
        <v>7743</v>
      </c>
      <c r="G1086" s="7" t="s">
        <v>7664</v>
      </c>
      <c r="H1086" s="7" t="s">
        <v>7744</v>
      </c>
    </row>
    <row r="1087" spans="1:8">
      <c r="A1087" s="7">
        <v>7309</v>
      </c>
      <c r="B1087" s="7" t="s">
        <v>4145</v>
      </c>
      <c r="C1087" s="7" t="s">
        <v>7658</v>
      </c>
      <c r="D1087" s="7">
        <v>1830300.17</v>
      </c>
      <c r="E1087" s="7">
        <v>0.01</v>
      </c>
      <c r="F1087" s="7" t="s">
        <v>7762</v>
      </c>
      <c r="G1087" s="7" t="s">
        <v>7763</v>
      </c>
      <c r="H1087" s="7" t="s">
        <v>153</v>
      </c>
    </row>
    <row r="1088" spans="1:8">
      <c r="A1088" s="7">
        <v>3606</v>
      </c>
      <c r="B1088" s="7" t="s">
        <v>9614</v>
      </c>
      <c r="C1088" s="7" t="s">
        <v>7658</v>
      </c>
      <c r="D1088" s="7">
        <v>1759110.22</v>
      </c>
      <c r="E1088" s="7">
        <v>0.01</v>
      </c>
      <c r="F1088" s="7" t="s">
        <v>7712</v>
      </c>
      <c r="G1088" s="7" t="s">
        <v>7713</v>
      </c>
      <c r="H1088" s="7" t="s">
        <v>172</v>
      </c>
    </row>
    <row r="1089" spans="1:8">
      <c r="A1089" s="7">
        <v>2331</v>
      </c>
      <c r="B1089" s="7" t="s">
        <v>9215</v>
      </c>
      <c r="C1089" s="7" t="s">
        <v>7658</v>
      </c>
      <c r="D1089" s="7">
        <v>1744469.93</v>
      </c>
      <c r="E1089" s="7">
        <v>0.01</v>
      </c>
      <c r="F1089" s="7" t="s">
        <v>7712</v>
      </c>
      <c r="G1089" s="7" t="s">
        <v>7713</v>
      </c>
      <c r="H1089" s="7" t="s">
        <v>172</v>
      </c>
    </row>
    <row r="1090" spans="1:8">
      <c r="A1090" s="7" t="s">
        <v>9523</v>
      </c>
      <c r="B1090" s="7" t="s">
        <v>2153</v>
      </c>
      <c r="C1090" s="7" t="s">
        <v>7658</v>
      </c>
      <c r="D1090" s="7">
        <v>1728773.04</v>
      </c>
      <c r="E1090" s="7">
        <v>0.01</v>
      </c>
      <c r="F1090" s="7" t="s">
        <v>7739</v>
      </c>
      <c r="G1090" s="7" t="s">
        <v>7740</v>
      </c>
      <c r="H1090" s="7" t="s">
        <v>143</v>
      </c>
    </row>
    <row r="1091" spans="1:8">
      <c r="A1091" s="7" t="s">
        <v>9700</v>
      </c>
      <c r="B1091" s="7" t="s">
        <v>9701</v>
      </c>
      <c r="C1091" s="7" t="s">
        <v>7658</v>
      </c>
      <c r="D1091" s="7">
        <v>1724918.09</v>
      </c>
      <c r="E1091" s="7">
        <v>0.01</v>
      </c>
      <c r="F1091" s="7" t="s">
        <v>7692</v>
      </c>
      <c r="G1091" s="7" t="s">
        <v>7693</v>
      </c>
      <c r="H1091" s="7" t="s">
        <v>143</v>
      </c>
    </row>
    <row r="1092" spans="1:8">
      <c r="A1092" s="7">
        <v>2313</v>
      </c>
      <c r="B1092" s="7" t="s">
        <v>9378</v>
      </c>
      <c r="C1092" s="7" t="s">
        <v>7658</v>
      </c>
      <c r="D1092" s="7">
        <v>1638280.27</v>
      </c>
      <c r="E1092" s="7">
        <v>0.01</v>
      </c>
      <c r="F1092" s="7" t="s">
        <v>7712</v>
      </c>
      <c r="G1092" s="7" t="s">
        <v>7713</v>
      </c>
      <c r="H1092" s="7" t="s">
        <v>172</v>
      </c>
    </row>
    <row r="1093" spans="1:8">
      <c r="A1093" s="7" t="s">
        <v>10186</v>
      </c>
      <c r="B1093" s="7" t="s">
        <v>10187</v>
      </c>
      <c r="C1093" s="7" t="s">
        <v>7658</v>
      </c>
      <c r="D1093" s="7">
        <v>1620893.59</v>
      </c>
      <c r="E1093" s="7">
        <v>0.01</v>
      </c>
      <c r="F1093" s="7" t="s">
        <v>7743</v>
      </c>
      <c r="G1093" s="7" t="s">
        <v>7664</v>
      </c>
      <c r="H1093" s="7" t="s">
        <v>7744</v>
      </c>
    </row>
    <row r="1094" spans="1:8">
      <c r="A1094" s="7" t="s">
        <v>9201</v>
      </c>
      <c r="B1094" s="7" t="s">
        <v>9202</v>
      </c>
      <c r="C1094" s="7" t="s">
        <v>7658</v>
      </c>
      <c r="D1094" s="7">
        <v>1616729.84</v>
      </c>
      <c r="E1094" s="7">
        <v>0.01</v>
      </c>
      <c r="F1094" s="7" t="s">
        <v>8092</v>
      </c>
      <c r="G1094" s="7" t="s">
        <v>8093</v>
      </c>
      <c r="H1094" s="7" t="s">
        <v>219</v>
      </c>
    </row>
    <row r="1095" spans="1:8">
      <c r="A1095" s="7" t="s">
        <v>9453</v>
      </c>
      <c r="B1095" s="7" t="s">
        <v>9454</v>
      </c>
      <c r="C1095" s="7" t="s">
        <v>7658</v>
      </c>
      <c r="D1095" s="7">
        <v>1584567.63</v>
      </c>
      <c r="E1095" s="7">
        <v>0.01</v>
      </c>
      <c r="F1095" s="7" t="s">
        <v>7692</v>
      </c>
      <c r="G1095" s="7" t="s">
        <v>7693</v>
      </c>
      <c r="H1095" s="7" t="s">
        <v>143</v>
      </c>
    </row>
    <row r="1096" spans="1:8">
      <c r="A1096" s="7" t="s">
        <v>9557</v>
      </c>
      <c r="B1096" s="7" t="s">
        <v>9558</v>
      </c>
      <c r="C1096" s="7" t="s">
        <v>7658</v>
      </c>
      <c r="D1096" s="7">
        <v>1542779</v>
      </c>
      <c r="E1096" s="7">
        <v>0.01</v>
      </c>
      <c r="F1096" s="7" t="s">
        <v>7692</v>
      </c>
      <c r="G1096" s="7" t="s">
        <v>7693</v>
      </c>
      <c r="H1096" s="7" t="s">
        <v>143</v>
      </c>
    </row>
    <row r="1097" spans="1:8">
      <c r="A1097" s="7">
        <v>9863</v>
      </c>
      <c r="B1097" s="7" t="s">
        <v>10014</v>
      </c>
      <c r="C1097" s="7" t="s">
        <v>7658</v>
      </c>
      <c r="D1097" s="7">
        <v>1534406.08</v>
      </c>
      <c r="E1097" s="7">
        <v>0.01</v>
      </c>
      <c r="F1097" s="7" t="s">
        <v>7712</v>
      </c>
      <c r="G1097" s="7" t="s">
        <v>7713</v>
      </c>
      <c r="H1097" s="7" t="s">
        <v>172</v>
      </c>
    </row>
    <row r="1098" spans="1:8">
      <c r="A1098" s="7" t="s">
        <v>9109</v>
      </c>
      <c r="B1098" s="7" t="s">
        <v>9110</v>
      </c>
      <c r="C1098" s="7" t="s">
        <v>7658</v>
      </c>
      <c r="D1098" s="7">
        <v>1473126.61</v>
      </c>
      <c r="E1098" s="7">
        <v>0.01</v>
      </c>
      <c r="F1098" s="7" t="s">
        <v>7692</v>
      </c>
      <c r="G1098" s="7" t="s">
        <v>7693</v>
      </c>
      <c r="H1098" s="7" t="s">
        <v>143</v>
      </c>
    </row>
    <row r="1099" spans="1:8">
      <c r="A1099" s="7" t="s">
        <v>9929</v>
      </c>
      <c r="B1099" s="7" t="s">
        <v>2678</v>
      </c>
      <c r="C1099" s="7" t="s">
        <v>7658</v>
      </c>
      <c r="D1099" s="7">
        <v>1474770.67</v>
      </c>
      <c r="E1099" s="7">
        <v>0.01</v>
      </c>
      <c r="F1099" s="7" t="s">
        <v>7726</v>
      </c>
      <c r="G1099" s="7" t="s">
        <v>7727</v>
      </c>
      <c r="H1099" s="7" t="s">
        <v>148</v>
      </c>
    </row>
    <row r="1100" spans="1:8">
      <c r="A1100" s="7" t="s">
        <v>9233</v>
      </c>
      <c r="B1100" s="7" t="s">
        <v>9234</v>
      </c>
      <c r="C1100" s="7" t="s">
        <v>7658</v>
      </c>
      <c r="D1100" s="7">
        <v>1472299.8</v>
      </c>
      <c r="E1100" s="7">
        <v>0.01</v>
      </c>
      <c r="F1100" s="7" t="s">
        <v>7739</v>
      </c>
      <c r="G1100" s="7" t="s">
        <v>7740</v>
      </c>
      <c r="H1100" s="7" t="s">
        <v>143</v>
      </c>
    </row>
    <row r="1101" spans="1:8">
      <c r="A1101" s="7" t="s">
        <v>9609</v>
      </c>
      <c r="B1101" s="7" t="s">
        <v>9610</v>
      </c>
      <c r="C1101" s="7" t="s">
        <v>7658</v>
      </c>
      <c r="D1101" s="7">
        <v>1463975.33</v>
      </c>
      <c r="E1101" s="7">
        <v>0.01</v>
      </c>
      <c r="F1101" s="7" t="s">
        <v>7692</v>
      </c>
      <c r="G1101" s="7" t="s">
        <v>7693</v>
      </c>
      <c r="H1101" s="7" t="s">
        <v>143</v>
      </c>
    </row>
    <row r="1102" spans="1:8">
      <c r="A1102" s="7" t="s">
        <v>9369</v>
      </c>
      <c r="B1102" s="7" t="s">
        <v>9370</v>
      </c>
      <c r="C1102" s="7" t="s">
        <v>7658</v>
      </c>
      <c r="D1102" s="7">
        <v>1409835.56</v>
      </c>
      <c r="E1102" s="7">
        <v>0.01</v>
      </c>
      <c r="F1102" s="7" t="s">
        <v>7704</v>
      </c>
      <c r="G1102" s="7" t="s">
        <v>7705</v>
      </c>
      <c r="H1102" s="7" t="s">
        <v>87</v>
      </c>
    </row>
    <row r="1103" spans="1:8">
      <c r="A1103" s="7" t="s">
        <v>9738</v>
      </c>
      <c r="B1103" s="7" t="s">
        <v>9739</v>
      </c>
      <c r="C1103" s="7" t="s">
        <v>7658</v>
      </c>
      <c r="D1103" s="7">
        <v>1382251.5</v>
      </c>
      <c r="E1103" s="7">
        <v>0.01</v>
      </c>
      <c r="F1103" s="7" t="s">
        <v>7712</v>
      </c>
      <c r="G1103" s="7" t="s">
        <v>7676</v>
      </c>
      <c r="H1103" s="7" t="s">
        <v>60</v>
      </c>
    </row>
    <row r="1104" spans="1:8">
      <c r="A1104" s="7">
        <v>9896</v>
      </c>
      <c r="B1104" s="7" t="s">
        <v>10215</v>
      </c>
      <c r="C1104" s="7" t="s">
        <v>7658</v>
      </c>
      <c r="D1104" s="7">
        <v>1379192.35</v>
      </c>
      <c r="E1104" s="7">
        <v>0.01</v>
      </c>
      <c r="F1104" s="7" t="s">
        <v>7712</v>
      </c>
      <c r="G1104" s="7" t="s">
        <v>7713</v>
      </c>
      <c r="H1104" s="7" t="s">
        <v>172</v>
      </c>
    </row>
    <row r="1105" spans="1:8">
      <c r="A1105" s="7">
        <v>1929</v>
      </c>
      <c r="B1105" s="7" t="s">
        <v>9737</v>
      </c>
      <c r="C1105" s="7" t="s">
        <v>7658</v>
      </c>
      <c r="D1105" s="7">
        <v>1326666.45</v>
      </c>
      <c r="E1105" s="7">
        <v>0.01</v>
      </c>
      <c r="F1105" s="7" t="s">
        <v>7712</v>
      </c>
      <c r="G1105" s="7" t="s">
        <v>7713</v>
      </c>
      <c r="H1105" s="7" t="s">
        <v>172</v>
      </c>
    </row>
    <row r="1106" spans="1:8">
      <c r="A1106" s="7" t="s">
        <v>10228</v>
      </c>
      <c r="B1106" s="7" t="s">
        <v>10229</v>
      </c>
      <c r="C1106" s="7" t="s">
        <v>7658</v>
      </c>
      <c r="D1106" s="7">
        <v>1276802.54</v>
      </c>
      <c r="E1106" s="7">
        <v>0.01</v>
      </c>
      <c r="F1106" s="7" t="s">
        <v>7704</v>
      </c>
      <c r="G1106" s="7" t="s">
        <v>7705</v>
      </c>
      <c r="H1106" s="7" t="s">
        <v>87</v>
      </c>
    </row>
    <row r="1107" spans="1:8">
      <c r="A1107" s="7" t="s">
        <v>10230</v>
      </c>
      <c r="B1107" s="7" t="s">
        <v>10231</v>
      </c>
      <c r="C1107" s="7" t="s">
        <v>7658</v>
      </c>
      <c r="D1107" s="7">
        <v>1273482.97</v>
      </c>
      <c r="E1107" s="7">
        <v>0.01</v>
      </c>
      <c r="F1107" s="7" t="s">
        <v>8060</v>
      </c>
      <c r="G1107" s="7" t="s">
        <v>8061</v>
      </c>
      <c r="H1107" s="7" t="s">
        <v>143</v>
      </c>
    </row>
    <row r="1108" spans="1:8">
      <c r="A1108" s="7" t="s">
        <v>9930</v>
      </c>
      <c r="B1108" s="7" t="s">
        <v>9931</v>
      </c>
      <c r="C1108" s="7" t="s">
        <v>7658</v>
      </c>
      <c r="D1108" s="7">
        <v>1230254.92</v>
      </c>
      <c r="E1108" s="7">
        <v>0.01</v>
      </c>
      <c r="F1108" s="7" t="s">
        <v>7726</v>
      </c>
      <c r="G1108" s="7" t="s">
        <v>7727</v>
      </c>
      <c r="H1108" s="7" t="s">
        <v>148</v>
      </c>
    </row>
    <row r="1109" spans="1:8">
      <c r="A1109" s="7">
        <v>6181</v>
      </c>
      <c r="B1109" s="7" t="s">
        <v>10252</v>
      </c>
      <c r="C1109" s="7" t="s">
        <v>7658</v>
      </c>
      <c r="D1109" s="7">
        <v>1185318.07</v>
      </c>
      <c r="E1109" s="7">
        <v>0.01</v>
      </c>
      <c r="F1109" s="7" t="s">
        <v>7712</v>
      </c>
      <c r="G1109" s="7" t="s">
        <v>7713</v>
      </c>
      <c r="H1109" s="7" t="s">
        <v>172</v>
      </c>
    </row>
    <row r="1110" spans="1:8">
      <c r="A1110" s="7">
        <v>2207</v>
      </c>
      <c r="B1110" s="7" t="s">
        <v>9268</v>
      </c>
      <c r="C1110" s="7" t="s">
        <v>7658</v>
      </c>
      <c r="D1110" s="7">
        <v>1146481.46</v>
      </c>
      <c r="E1110" s="7">
        <v>0.01</v>
      </c>
      <c r="F1110" s="7" t="s">
        <v>7685</v>
      </c>
      <c r="G1110" s="7" t="s">
        <v>7686</v>
      </c>
      <c r="H1110" s="7" t="s">
        <v>166</v>
      </c>
    </row>
    <row r="1111" spans="1:8">
      <c r="A1111" s="7" t="s">
        <v>8871</v>
      </c>
      <c r="B1111" s="7" t="s">
        <v>4976</v>
      </c>
      <c r="C1111" s="7" t="s">
        <v>7682</v>
      </c>
      <c r="D1111" s="7">
        <v>3268236.15</v>
      </c>
      <c r="E1111" s="7">
        <v>0.01</v>
      </c>
      <c r="F1111" s="7" t="s">
        <v>7814</v>
      </c>
      <c r="G1111" s="7" t="s">
        <v>7815</v>
      </c>
      <c r="H1111" s="7" t="s">
        <v>158</v>
      </c>
    </row>
    <row r="1112" spans="1:8">
      <c r="A1112" s="7" t="s">
        <v>9314</v>
      </c>
      <c r="B1112" s="7" t="s">
        <v>10137</v>
      </c>
      <c r="C1112" s="7" t="s">
        <v>7682</v>
      </c>
      <c r="D1112" s="7">
        <v>3223681.56</v>
      </c>
      <c r="E1112" s="7">
        <v>0.01</v>
      </c>
      <c r="F1112" s="7" t="s">
        <v>8837</v>
      </c>
      <c r="G1112" s="7" t="s">
        <v>8838</v>
      </c>
      <c r="H1112" s="7" t="s">
        <v>143</v>
      </c>
    </row>
    <row r="1113" spans="1:8">
      <c r="A1113" s="7" t="s">
        <v>9344</v>
      </c>
      <c r="B1113" s="7" t="s">
        <v>2795</v>
      </c>
      <c r="C1113" s="7" t="s">
        <v>7682</v>
      </c>
      <c r="D1113" s="7">
        <v>2965219.94</v>
      </c>
      <c r="E1113" s="7">
        <v>0.01</v>
      </c>
      <c r="F1113" s="7" t="s">
        <v>7814</v>
      </c>
      <c r="G1113" s="7" t="s">
        <v>7815</v>
      </c>
      <c r="H1113" s="7" t="s">
        <v>158</v>
      </c>
    </row>
    <row r="1114" spans="1:8">
      <c r="A1114" s="7" t="s">
        <v>9510</v>
      </c>
      <c r="B1114" s="7" t="s">
        <v>9511</v>
      </c>
      <c r="C1114" s="7" t="s">
        <v>7682</v>
      </c>
      <c r="D1114" s="7">
        <v>2808105.62</v>
      </c>
      <c r="E1114" s="7">
        <v>0.01</v>
      </c>
      <c r="F1114" s="7" t="s">
        <v>9091</v>
      </c>
      <c r="G1114" s="7" t="s">
        <v>9092</v>
      </c>
      <c r="H1114" s="7" t="s">
        <v>250</v>
      </c>
    </row>
    <row r="1115" spans="1:8">
      <c r="A1115" s="7">
        <v>5020</v>
      </c>
      <c r="B1115" s="7" t="s">
        <v>9495</v>
      </c>
      <c r="C1115" s="7" t="s">
        <v>7682</v>
      </c>
      <c r="D1115" s="7">
        <v>2618881.0499999998</v>
      </c>
      <c r="E1115" s="7">
        <v>0.01</v>
      </c>
      <c r="F1115" s="7" t="s">
        <v>7762</v>
      </c>
      <c r="G1115" s="7" t="s">
        <v>7763</v>
      </c>
      <c r="H1115" s="7" t="s">
        <v>153</v>
      </c>
    </row>
    <row r="1116" spans="1:8">
      <c r="A1116" s="7" t="s">
        <v>9427</v>
      </c>
      <c r="B1116" s="7" t="s">
        <v>2328</v>
      </c>
      <c r="C1116" s="7" t="s">
        <v>7682</v>
      </c>
      <c r="D1116" s="7">
        <v>2321526.66</v>
      </c>
      <c r="E1116" s="7">
        <v>0.01</v>
      </c>
      <c r="F1116" s="7" t="s">
        <v>8035</v>
      </c>
      <c r="G1116" s="7" t="s">
        <v>8036</v>
      </c>
      <c r="H1116" s="7" t="s">
        <v>143</v>
      </c>
    </row>
    <row r="1117" spans="1:8">
      <c r="A1117" s="7" t="s">
        <v>9192</v>
      </c>
      <c r="B1117" s="7" t="s">
        <v>9193</v>
      </c>
      <c r="C1117" s="7" t="s">
        <v>7682</v>
      </c>
      <c r="D1117" s="7">
        <v>2141100.52</v>
      </c>
      <c r="E1117" s="7">
        <v>0.01</v>
      </c>
      <c r="F1117" s="7" t="s">
        <v>9077</v>
      </c>
      <c r="G1117" s="7" t="s">
        <v>9078</v>
      </c>
      <c r="H1117" s="7" t="s">
        <v>238</v>
      </c>
    </row>
    <row r="1118" spans="1:8">
      <c r="A1118" s="7" t="s">
        <v>9147</v>
      </c>
      <c r="B1118" s="7" t="s">
        <v>9147</v>
      </c>
      <c r="C1118" s="7" t="s">
        <v>7682</v>
      </c>
      <c r="D1118" s="7">
        <v>2016378</v>
      </c>
      <c r="E1118" s="7">
        <v>0.01</v>
      </c>
      <c r="F1118" s="7" t="s">
        <v>8491</v>
      </c>
      <c r="G1118" s="7" t="s">
        <v>8492</v>
      </c>
      <c r="H1118" s="7" t="s">
        <v>143</v>
      </c>
    </row>
    <row r="1119" spans="1:8">
      <c r="A1119" s="7" t="s">
        <v>9512</v>
      </c>
      <c r="B1119" s="7" t="s">
        <v>3264</v>
      </c>
      <c r="C1119" s="7" t="s">
        <v>7682</v>
      </c>
      <c r="D1119" s="7">
        <v>2008407.09</v>
      </c>
      <c r="E1119" s="7">
        <v>0.01</v>
      </c>
      <c r="F1119" s="7" t="s">
        <v>8899</v>
      </c>
      <c r="G1119" s="7" t="s">
        <v>8900</v>
      </c>
      <c r="H1119" s="7" t="s">
        <v>143</v>
      </c>
    </row>
    <row r="1120" spans="1:8">
      <c r="A1120" s="7" t="s">
        <v>9490</v>
      </c>
      <c r="B1120" s="7" t="s">
        <v>9491</v>
      </c>
      <c r="C1120" s="7" t="s">
        <v>7682</v>
      </c>
      <c r="D1120" s="7">
        <v>1684516.52</v>
      </c>
      <c r="E1120" s="7">
        <v>0.01</v>
      </c>
      <c r="F1120" s="7" t="s">
        <v>8396</v>
      </c>
      <c r="G1120" s="7" t="s">
        <v>8397</v>
      </c>
      <c r="H1120" s="7" t="s">
        <v>201</v>
      </c>
    </row>
    <row r="1121" spans="1:8">
      <c r="A1121" s="7">
        <v>5019</v>
      </c>
      <c r="B1121" s="7" t="s">
        <v>9313</v>
      </c>
      <c r="C1121" s="7" t="s">
        <v>7682</v>
      </c>
      <c r="D1121" s="7">
        <v>1642090.69</v>
      </c>
      <c r="E1121" s="7">
        <v>0.01</v>
      </c>
      <c r="F1121" s="7" t="s">
        <v>7762</v>
      </c>
      <c r="G1121" s="7" t="s">
        <v>7763</v>
      </c>
      <c r="H1121" s="7" t="s">
        <v>153</v>
      </c>
    </row>
    <row r="1122" spans="1:8">
      <c r="A1122" s="7" t="s">
        <v>9429</v>
      </c>
      <c r="B1122" s="7" t="s">
        <v>9430</v>
      </c>
      <c r="C1122" s="7" t="s">
        <v>7682</v>
      </c>
      <c r="D1122" s="7">
        <v>1503219.63</v>
      </c>
      <c r="E1122" s="7">
        <v>0.01</v>
      </c>
      <c r="F1122" s="7" t="s">
        <v>8643</v>
      </c>
      <c r="G1122" s="7" t="s">
        <v>8644</v>
      </c>
      <c r="H1122" s="7" t="s">
        <v>234</v>
      </c>
    </row>
    <row r="1123" spans="1:8">
      <c r="A1123" s="7" t="s">
        <v>10203</v>
      </c>
      <c r="B1123" s="7" t="s">
        <v>10204</v>
      </c>
      <c r="C1123" s="7" t="s">
        <v>7682</v>
      </c>
      <c r="D1123" s="7">
        <v>1469680.48</v>
      </c>
      <c r="E1123" s="7">
        <v>0.01</v>
      </c>
      <c r="F1123" s="7" t="s">
        <v>8698</v>
      </c>
      <c r="G1123" s="7" t="s">
        <v>8699</v>
      </c>
      <c r="H1123" s="7" t="s">
        <v>8700</v>
      </c>
    </row>
    <row r="1124" spans="1:8">
      <c r="A1124" s="7" t="s">
        <v>9932</v>
      </c>
      <c r="B1124" s="7" t="s">
        <v>9390</v>
      </c>
      <c r="C1124" s="7" t="s">
        <v>7682</v>
      </c>
      <c r="D1124" s="7">
        <v>1296829.76</v>
      </c>
      <c r="E1124" s="7">
        <v>0.01</v>
      </c>
      <c r="F1124" s="7" t="s">
        <v>7726</v>
      </c>
      <c r="G1124" s="7" t="s">
        <v>7727</v>
      </c>
      <c r="H1124" s="7" t="s">
        <v>148</v>
      </c>
    </row>
    <row r="1125" spans="1:8">
      <c r="A1125" s="7" t="s">
        <v>10245</v>
      </c>
      <c r="B1125" s="7" t="s">
        <v>10246</v>
      </c>
      <c r="C1125" s="7" t="s">
        <v>7682</v>
      </c>
      <c r="D1125" s="7">
        <v>1219269.23</v>
      </c>
      <c r="E1125" s="7">
        <v>0.01</v>
      </c>
      <c r="F1125" s="7" t="s">
        <v>7814</v>
      </c>
      <c r="G1125" s="7" t="s">
        <v>7815</v>
      </c>
      <c r="H1125" s="7" t="s">
        <v>158</v>
      </c>
    </row>
    <row r="1126" spans="1:8">
      <c r="A1126" s="7" t="s">
        <v>9158</v>
      </c>
      <c r="B1126" s="7" t="s">
        <v>9159</v>
      </c>
      <c r="C1126" s="7" t="s">
        <v>7662</v>
      </c>
      <c r="D1126" s="7">
        <v>3426531.54</v>
      </c>
      <c r="E1126" s="7">
        <v>0.01</v>
      </c>
      <c r="F1126" s="7" t="s">
        <v>8874</v>
      </c>
      <c r="G1126" s="7" t="s">
        <v>8875</v>
      </c>
      <c r="H1126" s="7" t="s">
        <v>228</v>
      </c>
    </row>
    <row r="1127" spans="1:8">
      <c r="A1127" s="7" t="s">
        <v>9218</v>
      </c>
      <c r="B1127" s="7" t="s">
        <v>9219</v>
      </c>
      <c r="C1127" s="7" t="s">
        <v>7662</v>
      </c>
      <c r="D1127" s="7">
        <v>3407789.26</v>
      </c>
      <c r="E1127" s="7">
        <v>0.01</v>
      </c>
      <c r="F1127" s="7" t="s">
        <v>7653</v>
      </c>
      <c r="G1127" s="7" t="s">
        <v>7676</v>
      </c>
      <c r="H1127" s="7" t="s">
        <v>60</v>
      </c>
    </row>
    <row r="1128" spans="1:8">
      <c r="A1128" s="7" t="s">
        <v>9297</v>
      </c>
      <c r="B1128" s="7" t="s">
        <v>1949</v>
      </c>
      <c r="C1128" s="7" t="s">
        <v>7662</v>
      </c>
      <c r="D1128" s="7">
        <v>3378621.77</v>
      </c>
      <c r="E1128" s="7">
        <v>0.01</v>
      </c>
      <c r="F1128" s="7" t="s">
        <v>7793</v>
      </c>
      <c r="G1128" s="7" t="s">
        <v>7794</v>
      </c>
      <c r="H1128" s="7" t="s">
        <v>138</v>
      </c>
    </row>
    <row r="1129" spans="1:8">
      <c r="A1129" s="7" t="s">
        <v>9154</v>
      </c>
      <c r="B1129" s="7" t="s">
        <v>9155</v>
      </c>
      <c r="C1129" s="7" t="s">
        <v>7662</v>
      </c>
      <c r="D1129" s="7">
        <v>3372888.28</v>
      </c>
      <c r="E1129" s="7">
        <v>0.01</v>
      </c>
      <c r="F1129" s="7" t="s">
        <v>7653</v>
      </c>
      <c r="G1129" s="7" t="s">
        <v>7676</v>
      </c>
      <c r="H1129" s="7" t="s">
        <v>60</v>
      </c>
    </row>
    <row r="1130" spans="1:8">
      <c r="A1130" s="7" t="s">
        <v>8760</v>
      </c>
      <c r="B1130" s="7" t="s">
        <v>8761</v>
      </c>
      <c r="C1130" s="7" t="s">
        <v>7662</v>
      </c>
      <c r="D1130" s="7">
        <v>3277687.06</v>
      </c>
      <c r="E1130" s="7">
        <v>0.01</v>
      </c>
      <c r="F1130" s="7" t="s">
        <v>7814</v>
      </c>
      <c r="G1130" s="7" t="s">
        <v>7815</v>
      </c>
      <c r="H1130" s="7" t="s">
        <v>158</v>
      </c>
    </row>
    <row r="1131" spans="1:8">
      <c r="A1131" s="7" t="s">
        <v>9179</v>
      </c>
      <c r="B1131" s="7" t="s">
        <v>3228</v>
      </c>
      <c r="C1131" s="7" t="s">
        <v>7662</v>
      </c>
      <c r="D1131" s="7">
        <v>3254503.22</v>
      </c>
      <c r="E1131" s="7">
        <v>0.01</v>
      </c>
      <c r="F1131" s="7" t="s">
        <v>8283</v>
      </c>
      <c r="G1131" s="7" t="s">
        <v>8284</v>
      </c>
      <c r="H1131" s="7" t="s">
        <v>8285</v>
      </c>
    </row>
    <row r="1132" spans="1:8">
      <c r="A1132" s="7" t="s">
        <v>9391</v>
      </c>
      <c r="B1132" s="7" t="s">
        <v>9392</v>
      </c>
      <c r="C1132" s="7" t="s">
        <v>7662</v>
      </c>
      <c r="D1132" s="7">
        <v>3252892.73</v>
      </c>
      <c r="E1132" s="7">
        <v>0.01</v>
      </c>
      <c r="F1132" s="7" t="s">
        <v>8698</v>
      </c>
      <c r="G1132" s="7" t="s">
        <v>9393</v>
      </c>
      <c r="H1132" s="7" t="s">
        <v>8700</v>
      </c>
    </row>
    <row r="1133" spans="1:8">
      <c r="A1133" s="7" t="s">
        <v>9015</v>
      </c>
      <c r="B1133" s="7" t="s">
        <v>9016</v>
      </c>
      <c r="C1133" s="7" t="s">
        <v>7662</v>
      </c>
      <c r="D1133" s="7">
        <v>3244563.25</v>
      </c>
      <c r="E1133" s="7">
        <v>0.01</v>
      </c>
      <c r="F1133" s="7" t="s">
        <v>7653</v>
      </c>
      <c r="G1133" s="7" t="s">
        <v>7676</v>
      </c>
      <c r="H1133" s="7" t="s">
        <v>60</v>
      </c>
    </row>
    <row r="1134" spans="1:8">
      <c r="A1134" s="7" t="s">
        <v>8760</v>
      </c>
      <c r="B1134" s="7" t="s">
        <v>9428</v>
      </c>
      <c r="C1134" s="7" t="s">
        <v>7662</v>
      </c>
      <c r="D1134" s="7">
        <v>3211151.77</v>
      </c>
      <c r="E1134" s="7">
        <v>0.01</v>
      </c>
      <c r="F1134" s="7" t="s">
        <v>7793</v>
      </c>
      <c r="G1134" s="7" t="s">
        <v>7794</v>
      </c>
      <c r="H1134" s="7" t="s">
        <v>138</v>
      </c>
    </row>
    <row r="1135" spans="1:8">
      <c r="A1135" s="7">
        <v>2601</v>
      </c>
      <c r="B1135" s="7" t="s">
        <v>9531</v>
      </c>
      <c r="C1135" s="7" t="s">
        <v>7662</v>
      </c>
      <c r="D1135" s="7">
        <v>3206171.08</v>
      </c>
      <c r="E1135" s="7">
        <v>0.01</v>
      </c>
      <c r="F1135" s="7" t="s">
        <v>7712</v>
      </c>
      <c r="G1135" s="7" t="s">
        <v>7713</v>
      </c>
      <c r="H1135" s="7" t="s">
        <v>172</v>
      </c>
    </row>
    <row r="1136" spans="1:8">
      <c r="A1136" s="7">
        <v>1339</v>
      </c>
      <c r="B1136" s="7" t="s">
        <v>9942</v>
      </c>
      <c r="C1136" s="7" t="s">
        <v>7662</v>
      </c>
      <c r="D1136" s="7">
        <v>3201488.95</v>
      </c>
      <c r="E1136" s="7">
        <v>0.01</v>
      </c>
      <c r="F1136" s="7" t="s">
        <v>7712</v>
      </c>
      <c r="G1136" s="7" t="s">
        <v>7713</v>
      </c>
      <c r="H1136" s="7" t="s">
        <v>172</v>
      </c>
    </row>
    <row r="1137" spans="1:8">
      <c r="A1137" s="7">
        <v>11</v>
      </c>
      <c r="B1137" s="7" t="s">
        <v>2052</v>
      </c>
      <c r="C1137" s="7" t="s">
        <v>7662</v>
      </c>
      <c r="D1137" s="7">
        <v>3120189.9</v>
      </c>
      <c r="E1137" s="7">
        <v>0.01</v>
      </c>
      <c r="F1137" s="7" t="s">
        <v>7851</v>
      </c>
      <c r="G1137" s="7" t="s">
        <v>7713</v>
      </c>
      <c r="H1137" s="7" t="s">
        <v>172</v>
      </c>
    </row>
    <row r="1138" spans="1:8">
      <c r="A1138" s="7" t="s">
        <v>9520</v>
      </c>
      <c r="B1138" s="7" t="s">
        <v>9521</v>
      </c>
      <c r="C1138" s="7" t="s">
        <v>7662</v>
      </c>
      <c r="D1138" s="7">
        <v>3011196.69</v>
      </c>
      <c r="E1138" s="7">
        <v>0.01</v>
      </c>
      <c r="F1138" s="7" t="s">
        <v>8698</v>
      </c>
      <c r="G1138" s="7" t="s">
        <v>8699</v>
      </c>
      <c r="H1138" s="7" t="s">
        <v>8700</v>
      </c>
    </row>
    <row r="1139" spans="1:8">
      <c r="A1139" s="7">
        <v>2885</v>
      </c>
      <c r="B1139" s="7" t="s">
        <v>8448</v>
      </c>
      <c r="C1139" s="7" t="s">
        <v>7662</v>
      </c>
      <c r="D1139" s="7">
        <v>3011513.35</v>
      </c>
      <c r="E1139" s="7">
        <v>0.01</v>
      </c>
      <c r="F1139" s="7" t="s">
        <v>7685</v>
      </c>
      <c r="G1139" s="7" t="s">
        <v>7686</v>
      </c>
      <c r="H1139" s="7" t="s">
        <v>166</v>
      </c>
    </row>
    <row r="1140" spans="1:8">
      <c r="A1140" s="7" t="s">
        <v>9540</v>
      </c>
      <c r="B1140" s="7" t="s">
        <v>9541</v>
      </c>
      <c r="C1140" s="7" t="s">
        <v>7662</v>
      </c>
      <c r="D1140" s="7">
        <v>2968977.42</v>
      </c>
      <c r="E1140" s="7">
        <v>0.01</v>
      </c>
      <c r="F1140" s="7" t="s">
        <v>8060</v>
      </c>
      <c r="G1140" s="7" t="s">
        <v>8061</v>
      </c>
      <c r="H1140" s="7" t="s">
        <v>143</v>
      </c>
    </row>
    <row r="1141" spans="1:8">
      <c r="A1141" s="7" t="s">
        <v>8994</v>
      </c>
      <c r="B1141" s="7" t="s">
        <v>8995</v>
      </c>
      <c r="C1141" s="7" t="s">
        <v>7662</v>
      </c>
      <c r="D1141" s="7">
        <v>2930751.6</v>
      </c>
      <c r="E1141" s="7">
        <v>0.01</v>
      </c>
      <c r="F1141" s="7" t="s">
        <v>7653</v>
      </c>
      <c r="G1141" s="7" t="s">
        <v>7676</v>
      </c>
      <c r="H1141" s="7" t="s">
        <v>60</v>
      </c>
    </row>
    <row r="1142" spans="1:8">
      <c r="A1142" s="7" t="s">
        <v>9214</v>
      </c>
      <c r="B1142" s="7" t="s">
        <v>9214</v>
      </c>
      <c r="C1142" s="7" t="s">
        <v>7662</v>
      </c>
      <c r="D1142" s="7">
        <v>2900741.24</v>
      </c>
      <c r="E1142" s="7">
        <v>0.01</v>
      </c>
      <c r="F1142" s="7" t="s">
        <v>8184</v>
      </c>
      <c r="G1142" s="7" t="s">
        <v>8185</v>
      </c>
      <c r="H1142" s="7" t="s">
        <v>194</v>
      </c>
    </row>
    <row r="1143" spans="1:8">
      <c r="A1143" s="7" t="s">
        <v>9385</v>
      </c>
      <c r="B1143" s="7" t="s">
        <v>3679</v>
      </c>
      <c r="C1143" s="7" t="s">
        <v>7662</v>
      </c>
      <c r="D1143" s="7">
        <v>2876799.9</v>
      </c>
      <c r="E1143" s="7">
        <v>0.01</v>
      </c>
      <c r="F1143" s="7" t="s">
        <v>9051</v>
      </c>
      <c r="G1143" s="7" t="s">
        <v>9052</v>
      </c>
      <c r="H1143" s="7" t="s">
        <v>242</v>
      </c>
    </row>
    <row r="1144" spans="1:8">
      <c r="A1144" s="7" t="s">
        <v>9666</v>
      </c>
      <c r="B1144" s="7" t="s">
        <v>9667</v>
      </c>
      <c r="C1144" s="7" t="s">
        <v>7662</v>
      </c>
      <c r="D1144" s="7">
        <v>2853183.93</v>
      </c>
      <c r="E1144" s="7">
        <v>0.01</v>
      </c>
      <c r="F1144" s="7" t="s">
        <v>8945</v>
      </c>
      <c r="G1144" s="7" t="s">
        <v>8946</v>
      </c>
      <c r="H1144" s="7" t="s">
        <v>143</v>
      </c>
    </row>
    <row r="1145" spans="1:8">
      <c r="A1145" s="7" t="s">
        <v>9600</v>
      </c>
      <c r="B1145" s="7" t="s">
        <v>9601</v>
      </c>
      <c r="C1145" s="7" t="s">
        <v>7662</v>
      </c>
      <c r="D1145" s="7">
        <v>2835270.35</v>
      </c>
      <c r="E1145" s="7">
        <v>0.01</v>
      </c>
      <c r="F1145" s="7" t="s">
        <v>9001</v>
      </c>
      <c r="G1145" s="7" t="s">
        <v>9002</v>
      </c>
      <c r="H1145" s="7" t="s">
        <v>9003</v>
      </c>
    </row>
    <row r="1146" spans="1:8">
      <c r="A1146" s="7" t="s">
        <v>9939</v>
      </c>
      <c r="B1146" s="7" t="s">
        <v>9940</v>
      </c>
      <c r="C1146" s="7" t="s">
        <v>7662</v>
      </c>
      <c r="D1146" s="7">
        <v>2824992.57</v>
      </c>
      <c r="E1146" s="7">
        <v>0.01</v>
      </c>
      <c r="F1146" s="7" t="s">
        <v>8945</v>
      </c>
      <c r="G1146" s="7" t="s">
        <v>8946</v>
      </c>
      <c r="H1146" s="7" t="s">
        <v>143</v>
      </c>
    </row>
    <row r="1147" spans="1:8">
      <c r="A1147" s="7" t="s">
        <v>9187</v>
      </c>
      <c r="B1147" s="7" t="s">
        <v>6641</v>
      </c>
      <c r="C1147" s="7" t="s">
        <v>7662</v>
      </c>
      <c r="D1147" s="7">
        <v>2812568.83</v>
      </c>
      <c r="E1147" s="7">
        <v>0.01</v>
      </c>
      <c r="F1147" s="7" t="s">
        <v>8632</v>
      </c>
      <c r="G1147" s="7" t="s">
        <v>8633</v>
      </c>
      <c r="H1147" s="7" t="s">
        <v>270</v>
      </c>
    </row>
    <row r="1148" spans="1:8">
      <c r="A1148" s="7" t="s">
        <v>9382</v>
      </c>
      <c r="B1148" s="7" t="s">
        <v>9383</v>
      </c>
      <c r="C1148" s="7" t="s">
        <v>7662</v>
      </c>
      <c r="D1148" s="7">
        <v>2767300.74</v>
      </c>
      <c r="E1148" s="7">
        <v>0.01</v>
      </c>
      <c r="F1148" s="7" t="s">
        <v>8514</v>
      </c>
      <c r="G1148" s="7" t="s">
        <v>8515</v>
      </c>
      <c r="H1148" s="7" t="s">
        <v>8516</v>
      </c>
    </row>
    <row r="1149" spans="1:8">
      <c r="A1149" s="7" t="s">
        <v>9533</v>
      </c>
      <c r="B1149" s="7" t="s">
        <v>9534</v>
      </c>
      <c r="C1149" s="7" t="s">
        <v>7662</v>
      </c>
      <c r="D1149" s="7">
        <v>2760961.3</v>
      </c>
      <c r="E1149" s="7">
        <v>0.01</v>
      </c>
      <c r="F1149" s="7" t="s">
        <v>7721</v>
      </c>
      <c r="G1149" s="7" t="s">
        <v>7722</v>
      </c>
      <c r="H1149" s="7" t="s">
        <v>143</v>
      </c>
    </row>
    <row r="1150" spans="1:8">
      <c r="A1150" s="7">
        <v>8697</v>
      </c>
      <c r="B1150" s="7" t="s">
        <v>9389</v>
      </c>
      <c r="C1150" s="7" t="s">
        <v>7662</v>
      </c>
      <c r="D1150" s="7">
        <v>2742309.15</v>
      </c>
      <c r="E1150" s="7">
        <v>0.01</v>
      </c>
      <c r="F1150" s="7" t="s">
        <v>7762</v>
      </c>
      <c r="G1150" s="7" t="s">
        <v>7763</v>
      </c>
      <c r="H1150" s="7" t="s">
        <v>153</v>
      </c>
    </row>
    <row r="1151" spans="1:8">
      <c r="A1151" s="7" t="s">
        <v>9315</v>
      </c>
      <c r="B1151" s="7" t="s">
        <v>9316</v>
      </c>
      <c r="C1151" s="7" t="s">
        <v>7662</v>
      </c>
      <c r="D1151" s="7">
        <v>2734851.04</v>
      </c>
      <c r="E1151" s="7">
        <v>0.01</v>
      </c>
      <c r="F1151" s="7" t="s">
        <v>7721</v>
      </c>
      <c r="G1151" s="7" t="s">
        <v>7722</v>
      </c>
      <c r="H1151" s="7" t="s">
        <v>143</v>
      </c>
    </row>
    <row r="1152" spans="1:8">
      <c r="A1152" s="7">
        <v>2884</v>
      </c>
      <c r="B1152" s="7" t="s">
        <v>9431</v>
      </c>
      <c r="C1152" s="7" t="s">
        <v>7662</v>
      </c>
      <c r="D1152" s="7">
        <v>2695707</v>
      </c>
      <c r="E1152" s="7">
        <v>0.01</v>
      </c>
      <c r="F1152" s="7" t="s">
        <v>7685</v>
      </c>
      <c r="G1152" s="7" t="s">
        <v>7686</v>
      </c>
      <c r="H1152" s="7" t="s">
        <v>166</v>
      </c>
    </row>
    <row r="1153" spans="1:8">
      <c r="A1153" s="7">
        <v>316140</v>
      </c>
      <c r="B1153" s="7" t="s">
        <v>9644</v>
      </c>
      <c r="C1153" s="7" t="s">
        <v>7662</v>
      </c>
      <c r="D1153" s="7">
        <v>2671380.84</v>
      </c>
      <c r="E1153" s="7">
        <v>0.01</v>
      </c>
      <c r="F1153" s="7" t="s">
        <v>7726</v>
      </c>
      <c r="G1153" s="7" t="s">
        <v>7727</v>
      </c>
      <c r="H1153" s="7" t="s">
        <v>148</v>
      </c>
    </row>
    <row r="1154" spans="1:8">
      <c r="A1154" s="7" t="s">
        <v>9744</v>
      </c>
      <c r="B1154" s="7" t="s">
        <v>9745</v>
      </c>
      <c r="C1154" s="7" t="s">
        <v>7662</v>
      </c>
      <c r="D1154" s="7">
        <v>2651750.36</v>
      </c>
      <c r="E1154" s="7">
        <v>0.01</v>
      </c>
      <c r="F1154" s="7" t="s">
        <v>7851</v>
      </c>
      <c r="G1154" s="7" t="s">
        <v>7654</v>
      </c>
      <c r="H1154" s="7" t="s">
        <v>60</v>
      </c>
    </row>
    <row r="1155" spans="1:8">
      <c r="A1155" s="7" t="s">
        <v>8949</v>
      </c>
      <c r="B1155" s="7" t="s">
        <v>8950</v>
      </c>
      <c r="C1155" s="7" t="s">
        <v>7662</v>
      </c>
      <c r="D1155" s="7">
        <v>2622371.89</v>
      </c>
      <c r="E1155" s="7">
        <v>0.01</v>
      </c>
      <c r="F1155" s="7" t="s">
        <v>8092</v>
      </c>
      <c r="G1155" s="7" t="s">
        <v>8093</v>
      </c>
      <c r="H1155" s="7" t="s">
        <v>219</v>
      </c>
    </row>
    <row r="1156" spans="1:8">
      <c r="A1156" s="7" t="s">
        <v>9936</v>
      </c>
      <c r="B1156" s="7" t="s">
        <v>6056</v>
      </c>
      <c r="C1156" s="7" t="s">
        <v>7662</v>
      </c>
      <c r="D1156" s="7">
        <v>2598847.5499999998</v>
      </c>
      <c r="E1156" s="7">
        <v>0.01</v>
      </c>
      <c r="F1156" s="7" t="s">
        <v>7726</v>
      </c>
      <c r="G1156" s="7" t="s">
        <v>7727</v>
      </c>
      <c r="H1156" s="7" t="s">
        <v>148</v>
      </c>
    </row>
    <row r="1157" spans="1:8">
      <c r="A1157" s="7" t="s">
        <v>9335</v>
      </c>
      <c r="B1157" s="7" t="s">
        <v>9336</v>
      </c>
      <c r="C1157" s="7" t="s">
        <v>7662</v>
      </c>
      <c r="D1157" s="7">
        <v>2599590.7999999998</v>
      </c>
      <c r="E1157" s="7">
        <v>0.01</v>
      </c>
      <c r="F1157" s="7" t="s">
        <v>7653</v>
      </c>
      <c r="G1157" s="7" t="s">
        <v>7676</v>
      </c>
      <c r="H1157" s="7" t="s">
        <v>60</v>
      </c>
    </row>
    <row r="1158" spans="1:8">
      <c r="A1158" s="7" t="s">
        <v>10150</v>
      </c>
      <c r="B1158" s="7" t="s">
        <v>10151</v>
      </c>
      <c r="C1158" s="7" t="s">
        <v>7662</v>
      </c>
      <c r="D1158" s="7">
        <v>2599778.98</v>
      </c>
      <c r="E1158" s="7">
        <v>0.01</v>
      </c>
      <c r="F1158" s="7" t="s">
        <v>8035</v>
      </c>
      <c r="G1158" s="7" t="s">
        <v>8036</v>
      </c>
      <c r="H1158" s="7" t="s">
        <v>143</v>
      </c>
    </row>
    <row r="1159" spans="1:8">
      <c r="A1159" s="7" t="s">
        <v>9295</v>
      </c>
      <c r="B1159" s="7" t="s">
        <v>9296</v>
      </c>
      <c r="C1159" s="7" t="s">
        <v>7662</v>
      </c>
      <c r="D1159" s="7">
        <v>2523723.13</v>
      </c>
      <c r="E1159" s="7">
        <v>0.01</v>
      </c>
      <c r="F1159" s="7" t="s">
        <v>8874</v>
      </c>
      <c r="G1159" s="7" t="s">
        <v>8875</v>
      </c>
      <c r="H1159" s="7" t="s">
        <v>228</v>
      </c>
    </row>
    <row r="1160" spans="1:8">
      <c r="A1160" s="7" t="s">
        <v>9338</v>
      </c>
      <c r="B1160" s="7" t="s">
        <v>9339</v>
      </c>
      <c r="C1160" s="7" t="s">
        <v>7662</v>
      </c>
      <c r="D1160" s="7">
        <v>2499169.65</v>
      </c>
      <c r="E1160" s="7">
        <v>0.01</v>
      </c>
      <c r="F1160" s="7" t="s">
        <v>7653</v>
      </c>
      <c r="G1160" s="7" t="s">
        <v>7654</v>
      </c>
      <c r="H1160" s="7" t="s">
        <v>60</v>
      </c>
    </row>
    <row r="1161" spans="1:8">
      <c r="A1161" s="7" t="s">
        <v>9466</v>
      </c>
      <c r="B1161" s="7" t="s">
        <v>9467</v>
      </c>
      <c r="C1161" s="7" t="s">
        <v>7662</v>
      </c>
      <c r="D1161" s="7">
        <v>2421366.16</v>
      </c>
      <c r="E1161" s="7">
        <v>0.01</v>
      </c>
      <c r="F1161" s="7" t="s">
        <v>7739</v>
      </c>
      <c r="G1161" s="7" t="s">
        <v>7740</v>
      </c>
      <c r="H1161" s="7" t="s">
        <v>143</v>
      </c>
    </row>
    <row r="1162" spans="1:8">
      <c r="A1162" s="7" t="s">
        <v>9937</v>
      </c>
      <c r="B1162" s="7" t="s">
        <v>3330</v>
      </c>
      <c r="C1162" s="7" t="s">
        <v>7662</v>
      </c>
      <c r="D1162" s="7">
        <v>2359918.69</v>
      </c>
      <c r="E1162" s="7">
        <v>0.01</v>
      </c>
      <c r="F1162" s="7" t="s">
        <v>9091</v>
      </c>
      <c r="G1162" s="7" t="s">
        <v>9092</v>
      </c>
      <c r="H1162" s="7" t="s">
        <v>250</v>
      </c>
    </row>
    <row r="1163" spans="1:8">
      <c r="A1163" s="7" t="s">
        <v>8137</v>
      </c>
      <c r="B1163" s="7" t="s">
        <v>4736</v>
      </c>
      <c r="C1163" s="7" t="s">
        <v>7662</v>
      </c>
      <c r="D1163" s="7">
        <v>2316901.7400000002</v>
      </c>
      <c r="E1163" s="7">
        <v>0.01</v>
      </c>
      <c r="F1163" s="7" t="s">
        <v>7743</v>
      </c>
      <c r="G1163" s="7" t="s">
        <v>7664</v>
      </c>
      <c r="H1163" s="7" t="s">
        <v>7744</v>
      </c>
    </row>
    <row r="1164" spans="1:8">
      <c r="A1164" s="7">
        <v>2887</v>
      </c>
      <c r="B1164" s="7" t="s">
        <v>10158</v>
      </c>
      <c r="C1164" s="7" t="s">
        <v>7662</v>
      </c>
      <c r="D1164" s="7">
        <v>2266639.98</v>
      </c>
      <c r="E1164" s="7">
        <v>0.01</v>
      </c>
      <c r="F1164" s="7" t="s">
        <v>7685</v>
      </c>
      <c r="G1164" s="7" t="s">
        <v>7686</v>
      </c>
      <c r="H1164" s="7" t="s">
        <v>166</v>
      </c>
    </row>
    <row r="1165" spans="1:8">
      <c r="A1165" s="7" t="s">
        <v>9448</v>
      </c>
      <c r="B1165" s="7" t="s">
        <v>9449</v>
      </c>
      <c r="C1165" s="7" t="s">
        <v>7662</v>
      </c>
      <c r="D1165" s="7">
        <v>2255829.46</v>
      </c>
      <c r="E1165" s="7">
        <v>0.01</v>
      </c>
      <c r="F1165" s="7" t="s">
        <v>8514</v>
      </c>
      <c r="G1165" s="7" t="s">
        <v>8515</v>
      </c>
      <c r="H1165" s="7" t="s">
        <v>8516</v>
      </c>
    </row>
    <row r="1166" spans="1:8">
      <c r="A1166" s="7" t="s">
        <v>9458</v>
      </c>
      <c r="B1166" s="7" t="s">
        <v>3396</v>
      </c>
      <c r="C1166" s="7" t="s">
        <v>7662</v>
      </c>
      <c r="D1166" s="7">
        <v>2245011.7999999998</v>
      </c>
      <c r="E1166" s="7">
        <v>0.01</v>
      </c>
      <c r="F1166" s="7" t="s">
        <v>7793</v>
      </c>
      <c r="G1166" s="7" t="s">
        <v>7794</v>
      </c>
      <c r="H1166" s="7" t="s">
        <v>138</v>
      </c>
    </row>
    <row r="1167" spans="1:8">
      <c r="A1167" s="7">
        <v>2892</v>
      </c>
      <c r="B1167" s="7" t="s">
        <v>9418</v>
      </c>
      <c r="C1167" s="7" t="s">
        <v>7662</v>
      </c>
      <c r="D1167" s="7">
        <v>2229199.7599999998</v>
      </c>
      <c r="E1167" s="7">
        <v>0.01</v>
      </c>
      <c r="F1167" s="7" t="s">
        <v>7685</v>
      </c>
      <c r="G1167" s="7" t="s">
        <v>7686</v>
      </c>
      <c r="H1167" s="7" t="s">
        <v>166</v>
      </c>
    </row>
    <row r="1168" spans="1:8">
      <c r="A1168" s="7" t="s">
        <v>9472</v>
      </c>
      <c r="B1168" s="7" t="s">
        <v>9473</v>
      </c>
      <c r="C1168" s="7" t="s">
        <v>7662</v>
      </c>
      <c r="D1168" s="7">
        <v>2181839.2400000002</v>
      </c>
      <c r="E1168" s="7">
        <v>0.01</v>
      </c>
      <c r="F1168" s="7" t="s">
        <v>7653</v>
      </c>
      <c r="G1168" s="7" t="s">
        <v>7654</v>
      </c>
      <c r="H1168" s="7" t="s">
        <v>60</v>
      </c>
    </row>
    <row r="1169" spans="1:8">
      <c r="A1169" s="7" t="s">
        <v>10160</v>
      </c>
      <c r="B1169" s="7" t="s">
        <v>10161</v>
      </c>
      <c r="C1169" s="7" t="s">
        <v>7662</v>
      </c>
      <c r="D1169" s="7">
        <v>2087583.7</v>
      </c>
      <c r="E1169" s="7">
        <v>0.01</v>
      </c>
      <c r="F1169" s="7" t="s">
        <v>7692</v>
      </c>
      <c r="G1169" s="7" t="s">
        <v>7693</v>
      </c>
      <c r="H1169" s="7" t="s">
        <v>143</v>
      </c>
    </row>
    <row r="1170" spans="1:8">
      <c r="A1170" s="7">
        <v>2880</v>
      </c>
      <c r="B1170" s="7" t="s">
        <v>9607</v>
      </c>
      <c r="C1170" s="7" t="s">
        <v>7662</v>
      </c>
      <c r="D1170" s="7">
        <v>2048438.81</v>
      </c>
      <c r="E1170" s="7">
        <v>0.01</v>
      </c>
      <c r="F1170" s="7" t="s">
        <v>7685</v>
      </c>
      <c r="G1170" s="7" t="s">
        <v>7686</v>
      </c>
      <c r="H1170" s="7" t="s">
        <v>166</v>
      </c>
    </row>
    <row r="1171" spans="1:8">
      <c r="A1171" s="7" t="s">
        <v>9625</v>
      </c>
      <c r="B1171" s="7" t="s">
        <v>9626</v>
      </c>
      <c r="C1171" s="7" t="s">
        <v>7662</v>
      </c>
      <c r="D1171" s="7">
        <v>2002803.56</v>
      </c>
      <c r="E1171" s="7">
        <v>0.01</v>
      </c>
      <c r="F1171" s="7" t="s">
        <v>7743</v>
      </c>
      <c r="G1171" s="7" t="s">
        <v>7664</v>
      </c>
      <c r="H1171" s="7" t="s">
        <v>7744</v>
      </c>
    </row>
    <row r="1172" spans="1:8">
      <c r="A1172" s="7" t="s">
        <v>9535</v>
      </c>
      <c r="B1172" s="7" t="s">
        <v>9536</v>
      </c>
      <c r="C1172" s="7" t="s">
        <v>7662</v>
      </c>
      <c r="D1172" s="7">
        <v>1975395.94</v>
      </c>
      <c r="E1172" s="7">
        <v>0.01</v>
      </c>
      <c r="F1172" s="7" t="s">
        <v>8283</v>
      </c>
      <c r="G1172" s="7" t="s">
        <v>8284</v>
      </c>
      <c r="H1172" s="7" t="s">
        <v>8285</v>
      </c>
    </row>
    <row r="1173" spans="1:8">
      <c r="A1173" s="7">
        <v>2890</v>
      </c>
      <c r="B1173" s="7" t="s">
        <v>9597</v>
      </c>
      <c r="C1173" s="7" t="s">
        <v>7662</v>
      </c>
      <c r="D1173" s="7">
        <v>1967899.93</v>
      </c>
      <c r="E1173" s="7">
        <v>0.01</v>
      </c>
      <c r="F1173" s="7" t="s">
        <v>7685</v>
      </c>
      <c r="G1173" s="7" t="s">
        <v>7686</v>
      </c>
      <c r="H1173" s="7" t="s">
        <v>166</v>
      </c>
    </row>
    <row r="1174" spans="1:8">
      <c r="A1174" s="7" t="s">
        <v>9810</v>
      </c>
      <c r="B1174" s="7" t="s">
        <v>3811</v>
      </c>
      <c r="C1174" s="7" t="s">
        <v>7662</v>
      </c>
      <c r="D1174" s="7">
        <v>1947498.04</v>
      </c>
      <c r="E1174" s="7">
        <v>0.01</v>
      </c>
      <c r="F1174" s="7" t="s">
        <v>8115</v>
      </c>
      <c r="G1174" s="7" t="s">
        <v>8116</v>
      </c>
      <c r="H1174" s="7" t="s">
        <v>215</v>
      </c>
    </row>
    <row r="1175" spans="1:8">
      <c r="A1175" s="7" t="s">
        <v>8735</v>
      </c>
      <c r="B1175" s="7" t="s">
        <v>8736</v>
      </c>
      <c r="C1175" s="7" t="s">
        <v>7662</v>
      </c>
      <c r="D1175" s="7">
        <v>1940711.47</v>
      </c>
      <c r="E1175" s="7">
        <v>0.01</v>
      </c>
      <c r="F1175" s="7" t="s">
        <v>7814</v>
      </c>
      <c r="G1175" s="7" t="s">
        <v>7815</v>
      </c>
      <c r="H1175" s="7" t="s">
        <v>158</v>
      </c>
    </row>
    <row r="1176" spans="1:8">
      <c r="A1176" s="7">
        <v>998</v>
      </c>
      <c r="B1176" s="7" t="s">
        <v>9706</v>
      </c>
      <c r="C1176" s="7" t="s">
        <v>7662</v>
      </c>
      <c r="D1176" s="7">
        <v>1932945.93</v>
      </c>
      <c r="E1176" s="7">
        <v>0.01</v>
      </c>
      <c r="F1176" s="7" t="s">
        <v>7712</v>
      </c>
      <c r="G1176" s="7" t="s">
        <v>7713</v>
      </c>
      <c r="H1176" s="7" t="s">
        <v>172</v>
      </c>
    </row>
    <row r="1177" spans="1:8">
      <c r="A1177" s="7" t="s">
        <v>9565</v>
      </c>
      <c r="B1177" s="7" t="s">
        <v>4139</v>
      </c>
      <c r="C1177" s="7" t="s">
        <v>7662</v>
      </c>
      <c r="D1177" s="7">
        <v>1904240.6399999999</v>
      </c>
      <c r="E1177" s="7">
        <v>0.01</v>
      </c>
      <c r="F1177" s="7" t="s">
        <v>8283</v>
      </c>
      <c r="G1177" s="7" t="s">
        <v>8284</v>
      </c>
      <c r="H1177" s="7" t="s">
        <v>8285</v>
      </c>
    </row>
    <row r="1178" spans="1:8">
      <c r="A1178" s="7" t="s">
        <v>9513</v>
      </c>
      <c r="B1178" s="7" t="s">
        <v>9514</v>
      </c>
      <c r="C1178" s="7" t="s">
        <v>7662</v>
      </c>
      <c r="D1178" s="7">
        <v>1889390.25</v>
      </c>
      <c r="E1178" s="7">
        <v>0.01</v>
      </c>
      <c r="F1178" s="7" t="s">
        <v>8060</v>
      </c>
      <c r="G1178" s="7" t="s">
        <v>8061</v>
      </c>
      <c r="H1178" s="7" t="s">
        <v>143</v>
      </c>
    </row>
    <row r="1179" spans="1:8">
      <c r="A1179" s="7">
        <v>5880</v>
      </c>
      <c r="B1179" s="7" t="s">
        <v>9436</v>
      </c>
      <c r="C1179" s="7" t="s">
        <v>7662</v>
      </c>
      <c r="D1179" s="7">
        <v>1870909.91</v>
      </c>
      <c r="E1179" s="7">
        <v>0.01</v>
      </c>
      <c r="F1179" s="7" t="s">
        <v>7685</v>
      </c>
      <c r="G1179" s="7" t="s">
        <v>7686</v>
      </c>
      <c r="H1179" s="7" t="s">
        <v>166</v>
      </c>
    </row>
    <row r="1180" spans="1:8">
      <c r="A1180" s="7">
        <v>5876</v>
      </c>
      <c r="B1180" s="7" t="s">
        <v>9640</v>
      </c>
      <c r="C1180" s="7" t="s">
        <v>7662</v>
      </c>
      <c r="D1180" s="7">
        <v>1866868.83</v>
      </c>
      <c r="E1180" s="7">
        <v>0.01</v>
      </c>
      <c r="F1180" s="7" t="s">
        <v>7685</v>
      </c>
      <c r="G1180" s="7" t="s">
        <v>7686</v>
      </c>
      <c r="H1180" s="7" t="s">
        <v>166</v>
      </c>
    </row>
    <row r="1181" spans="1:8">
      <c r="A1181" s="7">
        <v>3328</v>
      </c>
      <c r="B1181" s="7" t="s">
        <v>9637</v>
      </c>
      <c r="C1181" s="7" t="s">
        <v>7662</v>
      </c>
      <c r="D1181" s="7">
        <v>1856992.75</v>
      </c>
      <c r="E1181" s="7">
        <v>0.01</v>
      </c>
      <c r="F1181" s="7" t="s">
        <v>7712</v>
      </c>
      <c r="G1181" s="7" t="s">
        <v>7713</v>
      </c>
      <c r="H1181" s="7" t="s">
        <v>172</v>
      </c>
    </row>
    <row r="1182" spans="1:8">
      <c r="A1182" s="7">
        <v>2883</v>
      </c>
      <c r="B1182" s="7" t="s">
        <v>9938</v>
      </c>
      <c r="C1182" s="7" t="s">
        <v>7662</v>
      </c>
      <c r="D1182" s="7">
        <v>1845034.45</v>
      </c>
      <c r="E1182" s="7">
        <v>0.01</v>
      </c>
      <c r="F1182" s="7" t="s">
        <v>7685</v>
      </c>
      <c r="G1182" s="7" t="s">
        <v>7686</v>
      </c>
      <c r="H1182" s="7" t="s">
        <v>166</v>
      </c>
    </row>
    <row r="1183" spans="1:8">
      <c r="A1183" s="7">
        <v>3908</v>
      </c>
      <c r="B1183" s="7" t="s">
        <v>9695</v>
      </c>
      <c r="C1183" s="7" t="s">
        <v>7662</v>
      </c>
      <c r="D1183" s="7">
        <v>1774391.32</v>
      </c>
      <c r="E1183" s="7">
        <v>0.01</v>
      </c>
      <c r="F1183" s="7" t="s">
        <v>7712</v>
      </c>
      <c r="G1183" s="7" t="s">
        <v>7713</v>
      </c>
      <c r="H1183" s="7" t="s">
        <v>172</v>
      </c>
    </row>
    <row r="1184" spans="1:8">
      <c r="A1184" s="7" t="s">
        <v>8649</v>
      </c>
      <c r="B1184" s="7" t="s">
        <v>4229</v>
      </c>
      <c r="C1184" s="7" t="s">
        <v>7662</v>
      </c>
      <c r="D1184" s="7">
        <v>1768729.32</v>
      </c>
      <c r="E1184" s="7">
        <v>0.01</v>
      </c>
      <c r="F1184" s="7" t="s">
        <v>7739</v>
      </c>
      <c r="G1184" s="7" t="s">
        <v>7740</v>
      </c>
      <c r="H1184" s="7" t="s">
        <v>143</v>
      </c>
    </row>
    <row r="1185" spans="1:8">
      <c r="A1185" s="7" t="s">
        <v>9654</v>
      </c>
      <c r="B1185" s="7" t="s">
        <v>9655</v>
      </c>
      <c r="C1185" s="7" t="s">
        <v>7662</v>
      </c>
      <c r="D1185" s="7">
        <v>1719395.62</v>
      </c>
      <c r="E1185" s="7">
        <v>0.01</v>
      </c>
      <c r="F1185" s="7" t="s">
        <v>8060</v>
      </c>
      <c r="G1185" s="7" t="s">
        <v>8061</v>
      </c>
      <c r="H1185" s="7" t="s">
        <v>143</v>
      </c>
    </row>
    <row r="1186" spans="1:8">
      <c r="A1186" s="7" t="s">
        <v>9631</v>
      </c>
      <c r="B1186" s="7" t="s">
        <v>9941</v>
      </c>
      <c r="C1186" s="7" t="s">
        <v>7662</v>
      </c>
      <c r="D1186" s="7">
        <v>1697801.98</v>
      </c>
      <c r="E1186" s="7">
        <v>0.01</v>
      </c>
      <c r="F1186" s="7" t="s">
        <v>7793</v>
      </c>
      <c r="G1186" s="7" t="s">
        <v>7794</v>
      </c>
      <c r="H1186" s="7" t="s">
        <v>138</v>
      </c>
    </row>
    <row r="1187" spans="1:8">
      <c r="A1187" s="7" t="s">
        <v>10182</v>
      </c>
      <c r="B1187" s="7" t="s">
        <v>10183</v>
      </c>
      <c r="C1187" s="7" t="s">
        <v>7662</v>
      </c>
      <c r="D1187" s="7">
        <v>1643305.53</v>
      </c>
      <c r="E1187" s="7">
        <v>0.01</v>
      </c>
      <c r="F1187" s="7" t="s">
        <v>8845</v>
      </c>
      <c r="G1187" s="7" t="s">
        <v>8846</v>
      </c>
      <c r="H1187" s="7" t="s">
        <v>262</v>
      </c>
    </row>
    <row r="1188" spans="1:8">
      <c r="A1188" s="7" t="s">
        <v>8608</v>
      </c>
      <c r="B1188" s="7" t="s">
        <v>8609</v>
      </c>
      <c r="C1188" s="7" t="s">
        <v>7662</v>
      </c>
      <c r="D1188" s="7">
        <v>1594212.15</v>
      </c>
      <c r="E1188" s="7">
        <v>0.01</v>
      </c>
      <c r="F1188" s="7" t="s">
        <v>8184</v>
      </c>
      <c r="G1188" s="7" t="s">
        <v>8185</v>
      </c>
      <c r="H1188" s="7" t="s">
        <v>194</v>
      </c>
    </row>
    <row r="1189" spans="1:8">
      <c r="A1189" s="7">
        <v>1658</v>
      </c>
      <c r="B1189" s="7" t="s">
        <v>9691</v>
      </c>
      <c r="C1189" s="7" t="s">
        <v>7662</v>
      </c>
      <c r="D1189" s="7">
        <v>1474323.28</v>
      </c>
      <c r="E1189" s="7">
        <v>0.01</v>
      </c>
      <c r="F1189" s="7" t="s">
        <v>7712</v>
      </c>
      <c r="G1189" s="7" t="s">
        <v>7713</v>
      </c>
      <c r="H1189" s="7" t="s">
        <v>172</v>
      </c>
    </row>
    <row r="1190" spans="1:8">
      <c r="A1190" s="7">
        <v>6881</v>
      </c>
      <c r="B1190" s="7" t="s">
        <v>10206</v>
      </c>
      <c r="C1190" s="7" t="s">
        <v>7662</v>
      </c>
      <c r="D1190" s="7">
        <v>1435953.95</v>
      </c>
      <c r="E1190" s="7">
        <v>0.01</v>
      </c>
      <c r="F1190" s="7" t="s">
        <v>7712</v>
      </c>
      <c r="G1190" s="7" t="s">
        <v>7713</v>
      </c>
      <c r="H1190" s="7" t="s">
        <v>172</v>
      </c>
    </row>
    <row r="1191" spans="1:8">
      <c r="A1191" s="7" t="s">
        <v>10218</v>
      </c>
      <c r="B1191" s="7" t="s">
        <v>10219</v>
      </c>
      <c r="C1191" s="7" t="s">
        <v>7662</v>
      </c>
      <c r="D1191" s="7">
        <v>1352825.14</v>
      </c>
      <c r="E1191" s="7">
        <v>0.01</v>
      </c>
      <c r="F1191" s="7" t="s">
        <v>8945</v>
      </c>
      <c r="G1191" s="7" t="s">
        <v>8946</v>
      </c>
      <c r="H1191" s="7" t="s">
        <v>143</v>
      </c>
    </row>
    <row r="1192" spans="1:8">
      <c r="A1192" s="7" t="s">
        <v>9715</v>
      </c>
      <c r="B1192" s="7" t="s">
        <v>9716</v>
      </c>
      <c r="C1192" s="7" t="s">
        <v>7662</v>
      </c>
      <c r="D1192" s="7">
        <v>1351103.57</v>
      </c>
      <c r="E1192" s="7">
        <v>0.01</v>
      </c>
      <c r="F1192" s="7" t="s">
        <v>8643</v>
      </c>
      <c r="G1192" s="7" t="s">
        <v>8644</v>
      </c>
      <c r="H1192" s="7" t="s">
        <v>234</v>
      </c>
    </row>
    <row r="1193" spans="1:8">
      <c r="A1193" s="7">
        <v>6030</v>
      </c>
      <c r="B1193" s="7" t="s">
        <v>9665</v>
      </c>
      <c r="C1193" s="7" t="s">
        <v>7662</v>
      </c>
      <c r="D1193" s="7">
        <v>1305004.1299999999</v>
      </c>
      <c r="E1193" s="7">
        <v>0.01</v>
      </c>
      <c r="F1193" s="7" t="s">
        <v>7712</v>
      </c>
      <c r="G1193" s="7" t="s">
        <v>7713</v>
      </c>
      <c r="H1193" s="7" t="s">
        <v>172</v>
      </c>
    </row>
    <row r="1194" spans="1:8">
      <c r="A1194" s="7">
        <v>7186</v>
      </c>
      <c r="B1194" s="7" t="s">
        <v>10225</v>
      </c>
      <c r="C1194" s="7" t="s">
        <v>7662</v>
      </c>
      <c r="D1194" s="7">
        <v>1300288.3500000001</v>
      </c>
      <c r="E1194" s="7">
        <v>0.01</v>
      </c>
      <c r="F1194" s="7" t="s">
        <v>7762</v>
      </c>
      <c r="G1194" s="7" t="s">
        <v>7763</v>
      </c>
      <c r="H1194" s="7" t="s">
        <v>153</v>
      </c>
    </row>
    <row r="1195" spans="1:8">
      <c r="A1195" s="7">
        <v>8331</v>
      </c>
      <c r="B1195" s="7" t="s">
        <v>10235</v>
      </c>
      <c r="C1195" s="7" t="s">
        <v>7662</v>
      </c>
      <c r="D1195" s="7">
        <v>1261324.58</v>
      </c>
      <c r="E1195" s="7">
        <v>0.01</v>
      </c>
      <c r="F1195" s="7" t="s">
        <v>7762</v>
      </c>
      <c r="G1195" s="7" t="s">
        <v>7763</v>
      </c>
      <c r="H1195" s="7" t="s">
        <v>153</v>
      </c>
    </row>
    <row r="1196" spans="1:8">
      <c r="A1196" s="7" t="s">
        <v>10247</v>
      </c>
      <c r="B1196" s="7" t="s">
        <v>10248</v>
      </c>
      <c r="C1196" s="7" t="s">
        <v>7662</v>
      </c>
      <c r="D1196" s="7">
        <v>1214351.6100000001</v>
      </c>
      <c r="E1196" s="7">
        <v>0.01</v>
      </c>
      <c r="F1196" s="7" t="s">
        <v>7743</v>
      </c>
      <c r="G1196" s="7" t="s">
        <v>7664</v>
      </c>
      <c r="H1196" s="7" t="s">
        <v>7744</v>
      </c>
    </row>
    <row r="1197" spans="1:8">
      <c r="A1197" s="7">
        <v>7181</v>
      </c>
      <c r="B1197" s="7" t="s">
        <v>10253</v>
      </c>
      <c r="C1197" s="7" t="s">
        <v>7662</v>
      </c>
      <c r="D1197" s="7">
        <v>1175816.5900000001</v>
      </c>
      <c r="E1197" s="7">
        <v>0.01</v>
      </c>
      <c r="F1197" s="7" t="s">
        <v>7762</v>
      </c>
      <c r="G1197" s="7" t="s">
        <v>7763</v>
      </c>
      <c r="H1197" s="7" t="s">
        <v>153</v>
      </c>
    </row>
    <row r="1198" spans="1:8">
      <c r="A1198" s="7" t="s">
        <v>10256</v>
      </c>
      <c r="B1198" s="7" t="s">
        <v>6716</v>
      </c>
      <c r="C1198" s="7" t="s">
        <v>7662</v>
      </c>
      <c r="D1198" s="7">
        <v>1163454.79</v>
      </c>
      <c r="E1198" s="7">
        <v>0.01</v>
      </c>
      <c r="F1198" s="7" t="s">
        <v>7919</v>
      </c>
      <c r="G1198" s="7" t="s">
        <v>7920</v>
      </c>
      <c r="H1198" s="7" t="s">
        <v>143</v>
      </c>
    </row>
    <row r="1199" spans="1:8">
      <c r="A1199" s="7" t="s">
        <v>9267</v>
      </c>
      <c r="B1199" s="7" t="s">
        <v>1765</v>
      </c>
      <c r="C1199" s="7" t="s">
        <v>7662</v>
      </c>
      <c r="D1199" s="7">
        <v>1146653.74</v>
      </c>
      <c r="E1199" s="7">
        <v>0.01</v>
      </c>
      <c r="F1199" s="7" t="s">
        <v>7653</v>
      </c>
      <c r="G1199" s="7" t="s">
        <v>7676</v>
      </c>
      <c r="H1199" s="7" t="s">
        <v>60</v>
      </c>
    </row>
    <row r="1200" spans="1:8">
      <c r="A1200" s="7">
        <v>2503</v>
      </c>
      <c r="B1200" s="7" t="s">
        <v>9064</v>
      </c>
      <c r="C1200" s="7" t="s">
        <v>7696</v>
      </c>
      <c r="D1200" s="7">
        <v>3321038.59</v>
      </c>
      <c r="E1200" s="7">
        <v>0.01</v>
      </c>
      <c r="F1200" s="7" t="s">
        <v>7762</v>
      </c>
      <c r="G1200" s="7" t="s">
        <v>7763</v>
      </c>
      <c r="H1200" s="7" t="s">
        <v>153</v>
      </c>
    </row>
    <row r="1201" spans="1:8">
      <c r="A1201" s="7" t="s">
        <v>9376</v>
      </c>
      <c r="B1201" s="7" t="s">
        <v>9377</v>
      </c>
      <c r="C1201" s="7" t="s">
        <v>7696</v>
      </c>
      <c r="D1201" s="7">
        <v>3313021.53</v>
      </c>
      <c r="E1201" s="7">
        <v>0.01</v>
      </c>
      <c r="F1201" s="7" t="s">
        <v>8396</v>
      </c>
      <c r="G1201" s="7" t="s">
        <v>8397</v>
      </c>
      <c r="H1201" s="7" t="s">
        <v>201</v>
      </c>
    </row>
    <row r="1202" spans="1:8">
      <c r="A1202" s="7" t="s">
        <v>8645</v>
      </c>
      <c r="B1202" s="7" t="s">
        <v>8646</v>
      </c>
      <c r="C1202" s="7" t="s">
        <v>7696</v>
      </c>
      <c r="D1202" s="7">
        <v>3283418.46</v>
      </c>
      <c r="E1202" s="7">
        <v>0.01</v>
      </c>
      <c r="F1202" s="7" t="s">
        <v>7704</v>
      </c>
      <c r="G1202" s="7" t="s">
        <v>7705</v>
      </c>
      <c r="H1202" s="7" t="s">
        <v>87</v>
      </c>
    </row>
    <row r="1203" spans="1:8">
      <c r="A1203" s="7">
        <v>288</v>
      </c>
      <c r="B1203" s="7" t="s">
        <v>9596</v>
      </c>
      <c r="C1203" s="7" t="s">
        <v>7696</v>
      </c>
      <c r="D1203" s="7">
        <v>3123754.67</v>
      </c>
      <c r="E1203" s="7">
        <v>0.01</v>
      </c>
      <c r="F1203" s="7" t="s">
        <v>7851</v>
      </c>
      <c r="G1203" s="7" t="s">
        <v>7713</v>
      </c>
      <c r="H1203" s="7" t="s">
        <v>172</v>
      </c>
    </row>
    <row r="1204" spans="1:8">
      <c r="A1204" s="7" t="s">
        <v>9167</v>
      </c>
      <c r="B1204" s="7" t="s">
        <v>9168</v>
      </c>
      <c r="C1204" s="7" t="s">
        <v>7696</v>
      </c>
      <c r="D1204" s="7">
        <v>3042314.67</v>
      </c>
      <c r="E1204" s="7">
        <v>0.01</v>
      </c>
      <c r="F1204" s="7" t="s">
        <v>8874</v>
      </c>
      <c r="G1204" s="7" t="s">
        <v>8875</v>
      </c>
      <c r="H1204" s="7" t="s">
        <v>228</v>
      </c>
    </row>
    <row r="1205" spans="1:8">
      <c r="A1205" s="7" t="s">
        <v>8951</v>
      </c>
      <c r="B1205" s="7" t="s">
        <v>8952</v>
      </c>
      <c r="C1205" s="7" t="s">
        <v>7696</v>
      </c>
      <c r="D1205" s="7">
        <v>2994749.25</v>
      </c>
      <c r="E1205" s="7">
        <v>0.01</v>
      </c>
      <c r="F1205" s="7" t="s">
        <v>7653</v>
      </c>
      <c r="G1205" s="7" t="s">
        <v>7676</v>
      </c>
      <c r="H1205" s="7" t="s">
        <v>60</v>
      </c>
    </row>
    <row r="1206" spans="1:8">
      <c r="A1206" s="7" t="s">
        <v>9289</v>
      </c>
      <c r="B1206" s="7" t="s">
        <v>9290</v>
      </c>
      <c r="C1206" s="7" t="s">
        <v>7696</v>
      </c>
      <c r="D1206" s="7">
        <v>2831791.56</v>
      </c>
      <c r="E1206" s="7">
        <v>0.01</v>
      </c>
      <c r="F1206" s="7" t="s">
        <v>8491</v>
      </c>
      <c r="G1206" s="7" t="s">
        <v>8492</v>
      </c>
      <c r="H1206" s="7" t="s">
        <v>143</v>
      </c>
    </row>
    <row r="1207" spans="1:8">
      <c r="A1207" s="7" t="s">
        <v>8815</v>
      </c>
      <c r="B1207" s="7" t="s">
        <v>2807</v>
      </c>
      <c r="C1207" s="7" t="s">
        <v>7696</v>
      </c>
      <c r="D1207" s="7">
        <v>2813455.8</v>
      </c>
      <c r="E1207" s="7">
        <v>0.01</v>
      </c>
      <c r="F1207" s="7" t="s">
        <v>8283</v>
      </c>
      <c r="G1207" s="7" t="s">
        <v>8284</v>
      </c>
      <c r="H1207" s="7" t="s">
        <v>8285</v>
      </c>
    </row>
    <row r="1208" spans="1:8">
      <c r="A1208" s="7" t="s">
        <v>8885</v>
      </c>
      <c r="B1208" s="7" t="s">
        <v>8886</v>
      </c>
      <c r="C1208" s="7" t="s">
        <v>7696</v>
      </c>
      <c r="D1208" s="7">
        <v>2769079.36</v>
      </c>
      <c r="E1208" s="7">
        <v>0.01</v>
      </c>
      <c r="F1208" s="7" t="s">
        <v>7704</v>
      </c>
      <c r="G1208" s="7" t="s">
        <v>7705</v>
      </c>
      <c r="H1208" s="7" t="s">
        <v>87</v>
      </c>
    </row>
    <row r="1209" spans="1:8">
      <c r="A1209" s="7">
        <v>2319</v>
      </c>
      <c r="B1209" s="7" t="s">
        <v>8937</v>
      </c>
      <c r="C1209" s="7" t="s">
        <v>7696</v>
      </c>
      <c r="D1209" s="7">
        <v>2758532.32</v>
      </c>
      <c r="E1209" s="7">
        <v>0.01</v>
      </c>
      <c r="F1209" s="7" t="s">
        <v>7712</v>
      </c>
      <c r="G1209" s="7" t="s">
        <v>7713</v>
      </c>
      <c r="H1209" s="7" t="s">
        <v>172</v>
      </c>
    </row>
    <row r="1210" spans="1:8">
      <c r="A1210" s="7">
        <v>8113</v>
      </c>
      <c r="B1210" s="7" t="s">
        <v>3375</v>
      </c>
      <c r="C1210" s="7" t="s">
        <v>7696</v>
      </c>
      <c r="D1210" s="7">
        <v>2741074.18</v>
      </c>
      <c r="E1210" s="7">
        <v>0.01</v>
      </c>
      <c r="F1210" s="7" t="s">
        <v>7762</v>
      </c>
      <c r="G1210" s="7" t="s">
        <v>7763</v>
      </c>
      <c r="H1210" s="7" t="s">
        <v>153</v>
      </c>
    </row>
    <row r="1211" spans="1:8">
      <c r="A1211" s="7" t="s">
        <v>9093</v>
      </c>
      <c r="B1211" s="7" t="s">
        <v>3156</v>
      </c>
      <c r="C1211" s="7" t="s">
        <v>7696</v>
      </c>
      <c r="D1211" s="7">
        <v>2728080.88</v>
      </c>
      <c r="E1211" s="7">
        <v>0.01</v>
      </c>
      <c r="F1211" s="7" t="s">
        <v>7692</v>
      </c>
      <c r="G1211" s="7" t="s">
        <v>7693</v>
      </c>
      <c r="H1211" s="7" t="s">
        <v>143</v>
      </c>
    </row>
    <row r="1212" spans="1:8">
      <c r="A1212" s="7" t="s">
        <v>9256</v>
      </c>
      <c r="B1212" s="7" t="s">
        <v>8646</v>
      </c>
      <c r="C1212" s="7" t="s">
        <v>7696</v>
      </c>
      <c r="D1212" s="7">
        <v>2729039.49</v>
      </c>
      <c r="E1212" s="7">
        <v>0.01</v>
      </c>
      <c r="F1212" s="7" t="s">
        <v>7704</v>
      </c>
      <c r="G1212" s="7" t="s">
        <v>7705</v>
      </c>
      <c r="H1212" s="7" t="s">
        <v>87</v>
      </c>
    </row>
    <row r="1213" spans="1:8">
      <c r="A1213" s="7" t="s">
        <v>9470</v>
      </c>
      <c r="B1213" s="7" t="s">
        <v>3655</v>
      </c>
      <c r="C1213" s="7" t="s">
        <v>7696</v>
      </c>
      <c r="D1213" s="7">
        <v>2627669.89</v>
      </c>
      <c r="E1213" s="7">
        <v>0.01</v>
      </c>
      <c r="F1213" s="7" t="s">
        <v>7814</v>
      </c>
      <c r="G1213" s="7" t="s">
        <v>7815</v>
      </c>
      <c r="H1213" s="7" t="s">
        <v>158</v>
      </c>
    </row>
    <row r="1214" spans="1:8">
      <c r="A1214" s="7" t="s">
        <v>8932</v>
      </c>
      <c r="B1214" s="7" t="s">
        <v>4253</v>
      </c>
      <c r="C1214" s="7" t="s">
        <v>7696</v>
      </c>
      <c r="D1214" s="7">
        <v>2623018.85</v>
      </c>
      <c r="E1214" s="7">
        <v>0.01</v>
      </c>
      <c r="F1214" s="7" t="s">
        <v>7653</v>
      </c>
      <c r="G1214" s="7" t="s">
        <v>7676</v>
      </c>
      <c r="H1214" s="7" t="s">
        <v>60</v>
      </c>
    </row>
    <row r="1215" spans="1:8">
      <c r="A1215" s="7">
        <v>151</v>
      </c>
      <c r="B1215" s="7" t="s">
        <v>3357</v>
      </c>
      <c r="C1215" s="7" t="s">
        <v>7696</v>
      </c>
      <c r="D1215" s="7">
        <v>2523125.52</v>
      </c>
      <c r="E1215" s="7">
        <v>0.01</v>
      </c>
      <c r="F1215" s="7" t="s">
        <v>7712</v>
      </c>
      <c r="G1215" s="7" t="s">
        <v>7713</v>
      </c>
      <c r="H1215" s="7" t="s">
        <v>172</v>
      </c>
    </row>
    <row r="1216" spans="1:8">
      <c r="A1216" s="7" t="s">
        <v>8602</v>
      </c>
      <c r="B1216" s="7" t="s">
        <v>8603</v>
      </c>
      <c r="C1216" s="7" t="s">
        <v>7696</v>
      </c>
      <c r="D1216" s="7">
        <v>2446215.58</v>
      </c>
      <c r="E1216" s="7">
        <v>0.01</v>
      </c>
      <c r="F1216" s="7" t="s">
        <v>7653</v>
      </c>
      <c r="G1216" s="7" t="s">
        <v>7676</v>
      </c>
      <c r="H1216" s="7" t="s">
        <v>60</v>
      </c>
    </row>
    <row r="1217" spans="1:8">
      <c r="A1217" s="7">
        <v>4911</v>
      </c>
      <c r="B1217" s="7" t="s">
        <v>8727</v>
      </c>
      <c r="C1217" s="7" t="s">
        <v>7696</v>
      </c>
      <c r="D1217" s="7">
        <v>2387459.9</v>
      </c>
      <c r="E1217" s="7">
        <v>0.01</v>
      </c>
      <c r="F1217" s="7" t="s">
        <v>7762</v>
      </c>
      <c r="G1217" s="7" t="s">
        <v>7763</v>
      </c>
      <c r="H1217" s="7" t="s">
        <v>153</v>
      </c>
    </row>
    <row r="1218" spans="1:8">
      <c r="A1218" s="7" t="s">
        <v>7785</v>
      </c>
      <c r="B1218" s="7" t="s">
        <v>3351</v>
      </c>
      <c r="C1218" s="7" t="s">
        <v>7696</v>
      </c>
      <c r="D1218" s="7">
        <v>2357346.48</v>
      </c>
      <c r="E1218" s="7">
        <v>0.01</v>
      </c>
      <c r="F1218" s="7" t="s">
        <v>7814</v>
      </c>
      <c r="G1218" s="7" t="s">
        <v>7815</v>
      </c>
      <c r="H1218" s="7" t="s">
        <v>158</v>
      </c>
    </row>
    <row r="1219" spans="1:8">
      <c r="A1219" s="7" t="s">
        <v>9239</v>
      </c>
      <c r="B1219" s="7" t="s">
        <v>9240</v>
      </c>
      <c r="C1219" s="7" t="s">
        <v>7696</v>
      </c>
      <c r="D1219" s="7">
        <v>2271792.15</v>
      </c>
      <c r="E1219" s="7">
        <v>0.01</v>
      </c>
      <c r="F1219" s="7" t="s">
        <v>7707</v>
      </c>
      <c r="G1219" s="7" t="s">
        <v>7708</v>
      </c>
      <c r="H1219" s="7" t="s">
        <v>176</v>
      </c>
    </row>
    <row r="1220" spans="1:8">
      <c r="A1220" s="7" t="s">
        <v>9476</v>
      </c>
      <c r="B1220" s="7" t="s">
        <v>9477</v>
      </c>
      <c r="C1220" s="7" t="s">
        <v>7696</v>
      </c>
      <c r="D1220" s="7">
        <v>2272549.04</v>
      </c>
      <c r="E1220" s="7">
        <v>0.01</v>
      </c>
      <c r="F1220" s="7" t="s">
        <v>9077</v>
      </c>
      <c r="G1220" s="7" t="s">
        <v>9078</v>
      </c>
      <c r="H1220" s="7" t="s">
        <v>238</v>
      </c>
    </row>
    <row r="1221" spans="1:8">
      <c r="A1221" s="7" t="s">
        <v>9450</v>
      </c>
      <c r="B1221" s="7" t="s">
        <v>9450</v>
      </c>
      <c r="C1221" s="7" t="s">
        <v>7696</v>
      </c>
      <c r="D1221" s="7">
        <v>2255473.09</v>
      </c>
      <c r="E1221" s="7">
        <v>0.01</v>
      </c>
      <c r="F1221" s="7" t="s">
        <v>8396</v>
      </c>
      <c r="G1221" s="7" t="s">
        <v>8397</v>
      </c>
      <c r="H1221" s="7" t="s">
        <v>201</v>
      </c>
    </row>
    <row r="1222" spans="1:8">
      <c r="A1222" s="7">
        <v>241</v>
      </c>
      <c r="B1222" s="7" t="s">
        <v>9671</v>
      </c>
      <c r="C1222" s="7" t="s">
        <v>7696</v>
      </c>
      <c r="D1222" s="7">
        <v>2232878.66</v>
      </c>
      <c r="E1222" s="7">
        <v>0.01</v>
      </c>
      <c r="F1222" s="7" t="s">
        <v>7712</v>
      </c>
      <c r="G1222" s="7" t="s">
        <v>7713</v>
      </c>
      <c r="H1222" s="7" t="s">
        <v>172</v>
      </c>
    </row>
    <row r="1223" spans="1:8">
      <c r="A1223" s="7" t="s">
        <v>9301</v>
      </c>
      <c r="B1223" s="7" t="s">
        <v>3703</v>
      </c>
      <c r="C1223" s="7" t="s">
        <v>7696</v>
      </c>
      <c r="D1223" s="7">
        <v>2202749.29</v>
      </c>
      <c r="E1223" s="7">
        <v>0.01</v>
      </c>
      <c r="F1223" s="7" t="s">
        <v>7721</v>
      </c>
      <c r="G1223" s="7" t="s">
        <v>7722</v>
      </c>
      <c r="H1223" s="7" t="s">
        <v>143</v>
      </c>
    </row>
    <row r="1224" spans="1:8">
      <c r="A1224" s="7" t="s">
        <v>9947</v>
      </c>
      <c r="B1224" s="7" t="s">
        <v>9948</v>
      </c>
      <c r="C1224" s="7" t="s">
        <v>7696</v>
      </c>
      <c r="D1224" s="7">
        <v>2090534.37</v>
      </c>
      <c r="E1224" s="7">
        <v>0.01</v>
      </c>
      <c r="F1224" s="7" t="s">
        <v>8874</v>
      </c>
      <c r="G1224" s="7" t="s">
        <v>8875</v>
      </c>
      <c r="H1224" s="7" t="s">
        <v>228</v>
      </c>
    </row>
    <row r="1225" spans="1:8">
      <c r="A1225" s="7" t="s">
        <v>9493</v>
      </c>
      <c r="B1225" s="7" t="s">
        <v>9494</v>
      </c>
      <c r="C1225" s="7" t="s">
        <v>7696</v>
      </c>
      <c r="D1225" s="7">
        <v>2006366.06</v>
      </c>
      <c r="E1225" s="7">
        <v>0.01</v>
      </c>
      <c r="F1225" s="7" t="s">
        <v>7692</v>
      </c>
      <c r="G1225" s="7" t="s">
        <v>7693</v>
      </c>
      <c r="H1225" s="7" t="s">
        <v>143</v>
      </c>
    </row>
    <row r="1226" spans="1:8">
      <c r="A1226" s="7" t="s">
        <v>9730</v>
      </c>
      <c r="B1226" s="7" t="s">
        <v>2669</v>
      </c>
      <c r="C1226" s="7" t="s">
        <v>7696</v>
      </c>
      <c r="D1226" s="7">
        <v>1812621.28</v>
      </c>
      <c r="E1226" s="7">
        <v>0.01</v>
      </c>
      <c r="F1226" s="7" t="s">
        <v>8115</v>
      </c>
      <c r="G1226" s="7" t="s">
        <v>8116</v>
      </c>
      <c r="H1226" s="7" t="s">
        <v>215</v>
      </c>
    </row>
    <row r="1227" spans="1:8">
      <c r="A1227" s="7" t="s">
        <v>9366</v>
      </c>
      <c r="B1227" s="7" t="s">
        <v>1572</v>
      </c>
      <c r="C1227" s="7" t="s">
        <v>7696</v>
      </c>
      <c r="D1227" s="7">
        <v>1802994.79</v>
      </c>
      <c r="E1227" s="7">
        <v>0.01</v>
      </c>
      <c r="F1227" s="7" t="s">
        <v>7739</v>
      </c>
      <c r="G1227" s="7" t="s">
        <v>7740</v>
      </c>
      <c r="H1227" s="7" t="s">
        <v>143</v>
      </c>
    </row>
    <row r="1228" spans="1:8">
      <c r="A1228" s="7" t="s">
        <v>8835</v>
      </c>
      <c r="B1228" s="7" t="s">
        <v>8836</v>
      </c>
      <c r="C1228" s="7" t="s">
        <v>7696</v>
      </c>
      <c r="D1228" s="7">
        <v>1772558.21</v>
      </c>
      <c r="E1228" s="7">
        <v>0.01</v>
      </c>
      <c r="F1228" s="7" t="s">
        <v>8837</v>
      </c>
      <c r="G1228" s="7" t="s">
        <v>8838</v>
      </c>
      <c r="H1228" s="7" t="s">
        <v>143</v>
      </c>
    </row>
    <row r="1229" spans="1:8">
      <c r="A1229" s="7" t="s">
        <v>9628</v>
      </c>
      <c r="B1229" s="7" t="s">
        <v>3008</v>
      </c>
      <c r="C1229" s="7" t="s">
        <v>7696</v>
      </c>
      <c r="D1229" s="7">
        <v>1642221.65</v>
      </c>
      <c r="E1229" s="7">
        <v>0.01</v>
      </c>
      <c r="F1229" s="7" t="s">
        <v>7743</v>
      </c>
      <c r="G1229" s="7" t="s">
        <v>7664</v>
      </c>
      <c r="H1229" s="7" t="s">
        <v>7744</v>
      </c>
    </row>
    <row r="1230" spans="1:8">
      <c r="A1230" s="7" t="s">
        <v>9950</v>
      </c>
      <c r="B1230" s="7" t="s">
        <v>9951</v>
      </c>
      <c r="C1230" s="7" t="s">
        <v>7696</v>
      </c>
      <c r="D1230" s="7">
        <v>1614839.37</v>
      </c>
      <c r="E1230" s="7">
        <v>0.01</v>
      </c>
      <c r="F1230" s="7" t="s">
        <v>8221</v>
      </c>
      <c r="G1230" s="7" t="s">
        <v>8222</v>
      </c>
      <c r="H1230" s="7" t="s">
        <v>186</v>
      </c>
    </row>
    <row r="1231" spans="1:8">
      <c r="A1231" s="7" t="s">
        <v>10193</v>
      </c>
      <c r="B1231" s="7" t="s">
        <v>10194</v>
      </c>
      <c r="C1231" s="7" t="s">
        <v>7696</v>
      </c>
      <c r="D1231" s="7">
        <v>1530081.71</v>
      </c>
      <c r="E1231" s="7">
        <v>0.01</v>
      </c>
      <c r="F1231" s="7" t="s">
        <v>7743</v>
      </c>
      <c r="G1231" s="7" t="s">
        <v>7664</v>
      </c>
      <c r="H1231" s="7" t="s">
        <v>7744</v>
      </c>
    </row>
    <row r="1232" spans="1:8">
      <c r="A1232" s="7" t="s">
        <v>9697</v>
      </c>
      <c r="B1232" s="7" t="s">
        <v>9698</v>
      </c>
      <c r="C1232" s="7" t="s">
        <v>7696</v>
      </c>
      <c r="D1232" s="7">
        <v>1504727.99</v>
      </c>
      <c r="E1232" s="7">
        <v>0.01</v>
      </c>
      <c r="F1232" s="7" t="s">
        <v>9091</v>
      </c>
      <c r="G1232" s="7" t="s">
        <v>9092</v>
      </c>
      <c r="H1232" s="7" t="s">
        <v>250</v>
      </c>
    </row>
    <row r="1233" spans="1:8">
      <c r="A1233" s="7" t="s">
        <v>10213</v>
      </c>
      <c r="B1233" s="7" t="s">
        <v>10214</v>
      </c>
      <c r="C1233" s="7" t="s">
        <v>7696</v>
      </c>
      <c r="D1233" s="7">
        <v>1428153.85</v>
      </c>
      <c r="E1233" s="7">
        <v>0.01</v>
      </c>
      <c r="F1233" s="7" t="s">
        <v>7721</v>
      </c>
      <c r="G1233" s="7" t="s">
        <v>7722</v>
      </c>
      <c r="H1233" s="7" t="s">
        <v>143</v>
      </c>
    </row>
    <row r="1234" spans="1:8">
      <c r="A1234" s="7" t="s">
        <v>9949</v>
      </c>
      <c r="B1234" s="7" t="s">
        <v>5138</v>
      </c>
      <c r="C1234" s="7" t="s">
        <v>7696</v>
      </c>
      <c r="D1234" s="7">
        <v>1357428.32</v>
      </c>
      <c r="E1234" s="7">
        <v>0.01</v>
      </c>
      <c r="F1234" s="7" t="s">
        <v>7726</v>
      </c>
      <c r="G1234" s="7" t="s">
        <v>7727</v>
      </c>
      <c r="H1234" s="7" t="s">
        <v>148</v>
      </c>
    </row>
    <row r="1235" spans="1:8">
      <c r="A1235" s="7">
        <v>2912</v>
      </c>
      <c r="B1235" s="7" t="s">
        <v>5081</v>
      </c>
      <c r="C1235" s="7" t="s">
        <v>7696</v>
      </c>
      <c r="D1235" s="7">
        <v>1281815.51</v>
      </c>
      <c r="E1235" s="7">
        <v>0.01</v>
      </c>
      <c r="F1235" s="7" t="s">
        <v>7685</v>
      </c>
      <c r="G1235" s="7" t="s">
        <v>7686</v>
      </c>
      <c r="H1235" s="7" t="s">
        <v>166</v>
      </c>
    </row>
    <row r="1236" spans="1:8">
      <c r="A1236" s="7" t="s">
        <v>10233</v>
      </c>
      <c r="B1236" s="7" t="s">
        <v>10234</v>
      </c>
      <c r="C1236" s="7" t="s">
        <v>7696</v>
      </c>
      <c r="D1236" s="7">
        <v>1262208.48</v>
      </c>
      <c r="E1236" s="7">
        <v>0.01</v>
      </c>
      <c r="F1236" s="7" t="s">
        <v>7726</v>
      </c>
      <c r="G1236" s="7" t="s">
        <v>7727</v>
      </c>
      <c r="H1236" s="7" t="s">
        <v>148</v>
      </c>
    </row>
    <row r="1237" spans="1:8">
      <c r="A1237" s="7">
        <v>3038</v>
      </c>
      <c r="B1237" s="7" t="s">
        <v>9774</v>
      </c>
      <c r="C1237" s="7" t="s">
        <v>7696</v>
      </c>
      <c r="D1237" s="7">
        <v>1253900.1200000001</v>
      </c>
      <c r="E1237" s="7">
        <v>0.01</v>
      </c>
      <c r="F1237" s="7" t="s">
        <v>7762</v>
      </c>
      <c r="G1237" s="7" t="s">
        <v>7763</v>
      </c>
      <c r="H1237" s="7" t="s">
        <v>153</v>
      </c>
    </row>
    <row r="1238" spans="1:8">
      <c r="A1238" s="7">
        <v>6186</v>
      </c>
      <c r="B1238" s="7" t="s">
        <v>9613</v>
      </c>
      <c r="C1238" s="7" t="s">
        <v>7696</v>
      </c>
      <c r="D1238" s="7">
        <v>1224625.3600000001</v>
      </c>
      <c r="E1238" s="7">
        <v>0.01</v>
      </c>
      <c r="F1238" s="7" t="s">
        <v>7712</v>
      </c>
      <c r="G1238" s="7" t="s">
        <v>7713</v>
      </c>
      <c r="H1238" s="7" t="s">
        <v>172</v>
      </c>
    </row>
    <row r="1239" spans="1:8">
      <c r="A1239" s="7">
        <v>823</v>
      </c>
      <c r="B1239" s="7" t="s">
        <v>9019</v>
      </c>
      <c r="C1239" s="7" t="s">
        <v>7838</v>
      </c>
      <c r="D1239" s="7">
        <v>3402202.16</v>
      </c>
      <c r="E1239" s="7">
        <v>0.01</v>
      </c>
      <c r="F1239" s="7" t="s">
        <v>7851</v>
      </c>
      <c r="G1239" s="7" t="s">
        <v>7713</v>
      </c>
      <c r="H1239" s="7" t="s">
        <v>172</v>
      </c>
    </row>
    <row r="1240" spans="1:8">
      <c r="A1240" s="7" t="s">
        <v>9184</v>
      </c>
      <c r="B1240" s="7" t="s">
        <v>9185</v>
      </c>
      <c r="C1240" s="7" t="s">
        <v>7838</v>
      </c>
      <c r="D1240" s="7">
        <v>3323925.15</v>
      </c>
      <c r="E1240" s="7">
        <v>0.01</v>
      </c>
      <c r="F1240" s="7" t="s">
        <v>7653</v>
      </c>
      <c r="G1240" s="7" t="s">
        <v>7654</v>
      </c>
      <c r="H1240" s="7" t="s">
        <v>60</v>
      </c>
    </row>
    <row r="1241" spans="1:8">
      <c r="A1241" s="7" t="s">
        <v>9047</v>
      </c>
      <c r="B1241" s="7" t="s">
        <v>9048</v>
      </c>
      <c r="C1241" s="7" t="s">
        <v>7838</v>
      </c>
      <c r="D1241" s="7">
        <v>3313300.3</v>
      </c>
      <c r="E1241" s="7">
        <v>0.01</v>
      </c>
      <c r="F1241" s="7" t="s">
        <v>7653</v>
      </c>
      <c r="G1241" s="7" t="s">
        <v>7654</v>
      </c>
      <c r="H1241" s="7" t="s">
        <v>60</v>
      </c>
    </row>
    <row r="1242" spans="1:8">
      <c r="A1242" s="7">
        <v>1109</v>
      </c>
      <c r="B1242" s="7" t="s">
        <v>4436</v>
      </c>
      <c r="C1242" s="7" t="s">
        <v>7838</v>
      </c>
      <c r="D1242" s="7">
        <v>3289019.3</v>
      </c>
      <c r="E1242" s="7">
        <v>0.01</v>
      </c>
      <c r="F1242" s="7" t="s">
        <v>7712</v>
      </c>
      <c r="G1242" s="7" t="s">
        <v>7713</v>
      </c>
      <c r="H1242" s="7" t="s">
        <v>172</v>
      </c>
    </row>
    <row r="1243" spans="1:8">
      <c r="A1243" s="7" t="s">
        <v>9054</v>
      </c>
      <c r="B1243" s="7" t="s">
        <v>9055</v>
      </c>
      <c r="C1243" s="7" t="s">
        <v>7838</v>
      </c>
      <c r="D1243" s="7">
        <v>3205417.96</v>
      </c>
      <c r="E1243" s="7">
        <v>0.01</v>
      </c>
      <c r="F1243" s="7" t="s">
        <v>7743</v>
      </c>
      <c r="G1243" s="7" t="s">
        <v>7664</v>
      </c>
      <c r="H1243" s="7" t="s">
        <v>7744</v>
      </c>
    </row>
    <row r="1244" spans="1:8">
      <c r="A1244" s="7" t="s">
        <v>9442</v>
      </c>
      <c r="B1244" s="7" t="s">
        <v>9443</v>
      </c>
      <c r="C1244" s="7" t="s">
        <v>7838</v>
      </c>
      <c r="D1244" s="7">
        <v>3161130.39</v>
      </c>
      <c r="E1244" s="7">
        <v>0.01</v>
      </c>
      <c r="F1244" s="7" t="s">
        <v>7793</v>
      </c>
      <c r="G1244" s="7" t="s">
        <v>7794</v>
      </c>
      <c r="H1244" s="7" t="s">
        <v>138</v>
      </c>
    </row>
    <row r="1245" spans="1:8">
      <c r="A1245" s="7" t="s">
        <v>8893</v>
      </c>
      <c r="B1245" s="7" t="s">
        <v>8894</v>
      </c>
      <c r="C1245" s="7" t="s">
        <v>7838</v>
      </c>
      <c r="D1245" s="7">
        <v>3100762.62</v>
      </c>
      <c r="E1245" s="7">
        <v>0.01</v>
      </c>
      <c r="F1245" s="7" t="s">
        <v>7653</v>
      </c>
      <c r="G1245" s="7" t="s">
        <v>7654</v>
      </c>
      <c r="H1245" s="7" t="s">
        <v>60</v>
      </c>
    </row>
    <row r="1246" spans="1:8">
      <c r="A1246" s="7" t="s">
        <v>9900</v>
      </c>
      <c r="B1246" s="7" t="s">
        <v>9901</v>
      </c>
      <c r="C1246" s="7" t="s">
        <v>7838</v>
      </c>
      <c r="D1246" s="7">
        <v>3060761.62</v>
      </c>
      <c r="E1246" s="7">
        <v>0.01</v>
      </c>
      <c r="F1246" s="7" t="s">
        <v>7653</v>
      </c>
      <c r="G1246" s="7" t="s">
        <v>7676</v>
      </c>
      <c r="H1246" s="7" t="s">
        <v>60</v>
      </c>
    </row>
    <row r="1247" spans="1:8">
      <c r="A1247" s="7" t="s">
        <v>9152</v>
      </c>
      <c r="B1247" s="7" t="s">
        <v>9153</v>
      </c>
      <c r="C1247" s="7" t="s">
        <v>7838</v>
      </c>
      <c r="D1247" s="7">
        <v>2928180.78</v>
      </c>
      <c r="E1247" s="7">
        <v>0.01</v>
      </c>
      <c r="F1247" s="7" t="s">
        <v>7653</v>
      </c>
      <c r="G1247" s="7" t="s">
        <v>7676</v>
      </c>
      <c r="H1247" s="7" t="s">
        <v>60</v>
      </c>
    </row>
    <row r="1248" spans="1:8">
      <c r="A1248" s="7">
        <v>2423</v>
      </c>
      <c r="B1248" s="7" t="s">
        <v>10144</v>
      </c>
      <c r="C1248" s="7" t="s">
        <v>7838</v>
      </c>
      <c r="D1248" s="7">
        <v>2846887.62</v>
      </c>
      <c r="E1248" s="7">
        <v>0.01</v>
      </c>
      <c r="F1248" s="7" t="s">
        <v>7712</v>
      </c>
      <c r="G1248" s="7" t="s">
        <v>7713</v>
      </c>
      <c r="H1248" s="7" t="s">
        <v>172</v>
      </c>
    </row>
    <row r="1249" spans="1:8">
      <c r="A1249" s="7" t="s">
        <v>8883</v>
      </c>
      <c r="B1249" s="7" t="s">
        <v>8884</v>
      </c>
      <c r="C1249" s="7" t="s">
        <v>7838</v>
      </c>
      <c r="D1249" s="7">
        <v>2775374.82</v>
      </c>
      <c r="E1249" s="7">
        <v>0.01</v>
      </c>
      <c r="F1249" s="7" t="s">
        <v>7653</v>
      </c>
      <c r="G1249" s="7" t="s">
        <v>7676</v>
      </c>
      <c r="H1249" s="7" t="s">
        <v>60</v>
      </c>
    </row>
    <row r="1250" spans="1:8">
      <c r="A1250" s="7" t="s">
        <v>9902</v>
      </c>
      <c r="B1250" s="7" t="s">
        <v>9195</v>
      </c>
      <c r="C1250" s="7" t="s">
        <v>7838</v>
      </c>
      <c r="D1250" s="7">
        <v>2606968.25</v>
      </c>
      <c r="E1250" s="7">
        <v>0.01</v>
      </c>
      <c r="F1250" s="7" t="s">
        <v>7653</v>
      </c>
      <c r="G1250" s="7" t="s">
        <v>7676</v>
      </c>
      <c r="H1250" s="7" t="s">
        <v>60</v>
      </c>
    </row>
    <row r="1251" spans="1:8">
      <c r="A1251" s="7" t="s">
        <v>9515</v>
      </c>
      <c r="B1251" s="7" t="s">
        <v>9516</v>
      </c>
      <c r="C1251" s="7" t="s">
        <v>7838</v>
      </c>
      <c r="D1251" s="7">
        <v>2535928.71</v>
      </c>
      <c r="E1251" s="7">
        <v>0.01</v>
      </c>
      <c r="F1251" s="7" t="s">
        <v>7793</v>
      </c>
      <c r="G1251" s="7" t="s">
        <v>7794</v>
      </c>
      <c r="H1251" s="7" t="s">
        <v>138</v>
      </c>
    </row>
    <row r="1252" spans="1:8">
      <c r="A1252" s="7" t="s">
        <v>9502</v>
      </c>
      <c r="B1252" s="7" t="s">
        <v>9503</v>
      </c>
      <c r="C1252" s="7" t="s">
        <v>7838</v>
      </c>
      <c r="D1252" s="7">
        <v>2502218.7599999998</v>
      </c>
      <c r="E1252" s="7">
        <v>0.01</v>
      </c>
      <c r="F1252" s="7" t="s">
        <v>7704</v>
      </c>
      <c r="G1252" s="7" t="s">
        <v>7705</v>
      </c>
      <c r="H1252" s="7" t="s">
        <v>87</v>
      </c>
    </row>
    <row r="1253" spans="1:8">
      <c r="A1253" s="7" t="s">
        <v>9304</v>
      </c>
      <c r="B1253" s="7" t="s">
        <v>10152</v>
      </c>
      <c r="C1253" s="7" t="s">
        <v>7838</v>
      </c>
      <c r="D1253" s="7">
        <v>2484370.77</v>
      </c>
      <c r="E1253" s="7">
        <v>0.01</v>
      </c>
      <c r="F1253" s="7" t="s">
        <v>8221</v>
      </c>
      <c r="G1253" s="7" t="s">
        <v>8222</v>
      </c>
      <c r="H1253" s="7" t="s">
        <v>186</v>
      </c>
    </row>
    <row r="1254" spans="1:8">
      <c r="A1254" s="7">
        <v>16</v>
      </c>
      <c r="B1254" s="7" t="s">
        <v>8996</v>
      </c>
      <c r="C1254" s="7" t="s">
        <v>7838</v>
      </c>
      <c r="D1254" s="7">
        <v>2466989.27</v>
      </c>
      <c r="E1254" s="7">
        <v>0.01</v>
      </c>
      <c r="F1254" s="7" t="s">
        <v>7851</v>
      </c>
      <c r="G1254" s="7" t="s">
        <v>7713</v>
      </c>
      <c r="H1254" s="7" t="s">
        <v>172</v>
      </c>
    </row>
    <row r="1255" spans="1:8">
      <c r="A1255" s="7" t="s">
        <v>9254</v>
      </c>
      <c r="B1255" s="7" t="s">
        <v>9255</v>
      </c>
      <c r="C1255" s="7" t="s">
        <v>7838</v>
      </c>
      <c r="D1255" s="7">
        <v>2432276.7400000002</v>
      </c>
      <c r="E1255" s="7">
        <v>0.01</v>
      </c>
      <c r="F1255" s="7" t="s">
        <v>7653</v>
      </c>
      <c r="G1255" s="7" t="s">
        <v>7676</v>
      </c>
      <c r="H1255" s="7" t="s">
        <v>60</v>
      </c>
    </row>
    <row r="1256" spans="1:8">
      <c r="A1256" s="7" t="s">
        <v>9384</v>
      </c>
      <c r="B1256" s="7" t="s">
        <v>5462</v>
      </c>
      <c r="C1256" s="7" t="s">
        <v>7838</v>
      </c>
      <c r="D1256" s="7">
        <v>2248597.36</v>
      </c>
      <c r="E1256" s="7">
        <v>0.01</v>
      </c>
      <c r="F1256" s="7" t="s">
        <v>8632</v>
      </c>
      <c r="G1256" s="7" t="s">
        <v>8633</v>
      </c>
      <c r="H1256" s="7" t="s">
        <v>270</v>
      </c>
    </row>
    <row r="1257" spans="1:8">
      <c r="A1257" s="7" t="s">
        <v>9451</v>
      </c>
      <c r="B1257" s="7" t="s">
        <v>9952</v>
      </c>
      <c r="C1257" s="7" t="s">
        <v>7838</v>
      </c>
      <c r="D1257" s="7">
        <v>2211964.7999999998</v>
      </c>
      <c r="E1257" s="7">
        <v>0.01</v>
      </c>
      <c r="F1257" s="7" t="s">
        <v>7653</v>
      </c>
      <c r="G1257" s="7" t="s">
        <v>7676</v>
      </c>
      <c r="H1257" s="7" t="s">
        <v>60</v>
      </c>
    </row>
    <row r="1258" spans="1:8">
      <c r="A1258" s="7" t="s">
        <v>9618</v>
      </c>
      <c r="B1258" s="7" t="s">
        <v>9619</v>
      </c>
      <c r="C1258" s="7" t="s">
        <v>7838</v>
      </c>
      <c r="D1258" s="7">
        <v>2019674.78</v>
      </c>
      <c r="E1258" s="7">
        <v>0.01</v>
      </c>
      <c r="F1258" s="7" t="s">
        <v>8283</v>
      </c>
      <c r="G1258" s="7" t="s">
        <v>8284</v>
      </c>
      <c r="H1258" s="7" t="s">
        <v>8285</v>
      </c>
    </row>
    <row r="1259" spans="1:8">
      <c r="A1259" s="7" t="s">
        <v>9414</v>
      </c>
      <c r="B1259" s="7" t="s">
        <v>9415</v>
      </c>
      <c r="C1259" s="7" t="s">
        <v>7838</v>
      </c>
      <c r="D1259" s="7">
        <v>2008442.15</v>
      </c>
      <c r="E1259" s="7">
        <v>0.01</v>
      </c>
      <c r="F1259" s="7" t="s">
        <v>8115</v>
      </c>
      <c r="G1259" s="7" t="s">
        <v>8116</v>
      </c>
      <c r="H1259" s="7" t="s">
        <v>215</v>
      </c>
    </row>
    <row r="1260" spans="1:8">
      <c r="A1260" s="7" t="s">
        <v>9662</v>
      </c>
      <c r="B1260" s="7" t="s">
        <v>9663</v>
      </c>
      <c r="C1260" s="7" t="s">
        <v>7838</v>
      </c>
      <c r="D1260" s="7">
        <v>1964198.64</v>
      </c>
      <c r="E1260" s="7">
        <v>0.01</v>
      </c>
      <c r="F1260" s="7" t="s">
        <v>7793</v>
      </c>
      <c r="G1260" s="7" t="s">
        <v>7794</v>
      </c>
      <c r="H1260" s="7" t="s">
        <v>138</v>
      </c>
    </row>
    <row r="1261" spans="1:8">
      <c r="A1261" s="7">
        <v>688</v>
      </c>
      <c r="B1261" s="7" t="s">
        <v>9537</v>
      </c>
      <c r="C1261" s="7" t="s">
        <v>7838</v>
      </c>
      <c r="D1261" s="7">
        <v>1512735.53</v>
      </c>
      <c r="E1261" s="7">
        <v>0.01</v>
      </c>
      <c r="F1261" s="7" t="s">
        <v>7712</v>
      </c>
      <c r="G1261" s="7" t="s">
        <v>7713</v>
      </c>
      <c r="H1261" s="7" t="s">
        <v>172</v>
      </c>
    </row>
    <row r="1262" spans="1:8">
      <c r="A1262" s="7" t="s">
        <v>9621</v>
      </c>
      <c r="B1262" s="7" t="s">
        <v>9622</v>
      </c>
      <c r="C1262" s="7" t="s">
        <v>7838</v>
      </c>
      <c r="D1262" s="7">
        <v>1254785.28</v>
      </c>
      <c r="E1262" s="7">
        <v>0.01</v>
      </c>
      <c r="F1262" s="7" t="s">
        <v>7743</v>
      </c>
      <c r="G1262" s="7" t="s">
        <v>7664</v>
      </c>
      <c r="H1262" s="7" t="s">
        <v>7744</v>
      </c>
    </row>
    <row r="1263" spans="1:8">
      <c r="A1263" s="7">
        <v>8951</v>
      </c>
      <c r="B1263" s="7" t="s">
        <v>9602</v>
      </c>
      <c r="C1263" s="7" t="s">
        <v>7838</v>
      </c>
      <c r="D1263" s="7">
        <v>1217699.29</v>
      </c>
      <c r="E1263" s="7">
        <v>0.01</v>
      </c>
      <c r="F1263" s="7" t="s">
        <v>7762</v>
      </c>
      <c r="G1263" s="7" t="s">
        <v>7763</v>
      </c>
      <c r="H1263" s="7" t="s">
        <v>153</v>
      </c>
    </row>
    <row r="1264" spans="1:8">
      <c r="A1264" s="7" t="s">
        <v>8988</v>
      </c>
      <c r="B1264" s="7" t="s">
        <v>8989</v>
      </c>
      <c r="C1264" s="7" t="s">
        <v>7800</v>
      </c>
      <c r="D1264" s="7">
        <v>3405182.15</v>
      </c>
      <c r="E1264" s="7">
        <v>0.01</v>
      </c>
      <c r="F1264" s="7" t="s">
        <v>8837</v>
      </c>
      <c r="G1264" s="7" t="s">
        <v>8838</v>
      </c>
      <c r="H1264" s="7" t="s">
        <v>143</v>
      </c>
    </row>
    <row r="1265" spans="1:8">
      <c r="A1265" s="7" t="s">
        <v>9276</v>
      </c>
      <c r="B1265" s="7" t="s">
        <v>9277</v>
      </c>
      <c r="C1265" s="7" t="s">
        <v>7800</v>
      </c>
      <c r="D1265" s="7">
        <v>3302292.09</v>
      </c>
      <c r="E1265" s="7">
        <v>0.01</v>
      </c>
      <c r="F1265" s="7" t="s">
        <v>7814</v>
      </c>
      <c r="G1265" s="7" t="s">
        <v>7815</v>
      </c>
      <c r="H1265" s="7" t="s">
        <v>158</v>
      </c>
    </row>
    <row r="1266" spans="1:8">
      <c r="A1266" s="7">
        <v>9503</v>
      </c>
      <c r="B1266" s="7" t="s">
        <v>9017</v>
      </c>
      <c r="C1266" s="7" t="s">
        <v>7800</v>
      </c>
      <c r="D1266" s="7">
        <v>3120706.69</v>
      </c>
      <c r="E1266" s="7">
        <v>0.01</v>
      </c>
      <c r="F1266" s="7" t="s">
        <v>7762</v>
      </c>
      <c r="G1266" s="7" t="s">
        <v>7763</v>
      </c>
      <c r="H1266" s="7" t="s">
        <v>153</v>
      </c>
    </row>
    <row r="1267" spans="1:8">
      <c r="A1267" s="7" t="s">
        <v>9623</v>
      </c>
      <c r="B1267" s="7" t="s">
        <v>9624</v>
      </c>
      <c r="C1267" s="7" t="s">
        <v>7800</v>
      </c>
      <c r="D1267" s="7">
        <v>3034437.12</v>
      </c>
      <c r="E1267" s="7">
        <v>0.01</v>
      </c>
      <c r="F1267" s="7" t="s">
        <v>8060</v>
      </c>
      <c r="G1267" s="7" t="s">
        <v>8061</v>
      </c>
      <c r="H1267" s="7" t="s">
        <v>143</v>
      </c>
    </row>
    <row r="1268" spans="1:8">
      <c r="A1268" s="7" t="s">
        <v>9049</v>
      </c>
      <c r="B1268" s="7" t="s">
        <v>9050</v>
      </c>
      <c r="C1268" s="7" t="s">
        <v>7800</v>
      </c>
      <c r="D1268" s="7">
        <v>2960998.64</v>
      </c>
      <c r="E1268" s="7">
        <v>0.01</v>
      </c>
      <c r="F1268" s="7" t="s">
        <v>9051</v>
      </c>
      <c r="G1268" s="7" t="s">
        <v>9052</v>
      </c>
      <c r="H1268" s="7" t="s">
        <v>242</v>
      </c>
    </row>
    <row r="1269" spans="1:8">
      <c r="A1269" s="7" t="s">
        <v>9194</v>
      </c>
      <c r="B1269" s="7" t="s">
        <v>954</v>
      </c>
      <c r="C1269" s="7" t="s">
        <v>7800</v>
      </c>
      <c r="D1269" s="7">
        <v>2951387.35</v>
      </c>
      <c r="E1269" s="7">
        <v>0.01</v>
      </c>
      <c r="F1269" s="7" t="s">
        <v>7743</v>
      </c>
      <c r="G1269" s="7" t="s">
        <v>7664</v>
      </c>
      <c r="H1269" s="7" t="s">
        <v>7744</v>
      </c>
    </row>
    <row r="1270" spans="1:8">
      <c r="A1270" s="7">
        <v>2688</v>
      </c>
      <c r="B1270" s="7" t="s">
        <v>5444</v>
      </c>
      <c r="C1270" s="7" t="s">
        <v>7800</v>
      </c>
      <c r="D1270" s="7">
        <v>2914164.9</v>
      </c>
      <c r="E1270" s="7">
        <v>0.01</v>
      </c>
      <c r="F1270" s="7" t="s">
        <v>7712</v>
      </c>
      <c r="G1270" s="7" t="s">
        <v>7713</v>
      </c>
      <c r="H1270" s="7" t="s">
        <v>172</v>
      </c>
    </row>
    <row r="1271" spans="1:8">
      <c r="A1271" s="7" t="s">
        <v>9071</v>
      </c>
      <c r="B1271" s="7" t="s">
        <v>6065</v>
      </c>
      <c r="C1271" s="7" t="s">
        <v>7800</v>
      </c>
      <c r="D1271" s="7">
        <v>2793900.11</v>
      </c>
      <c r="E1271" s="7">
        <v>0.01</v>
      </c>
      <c r="F1271" s="7" t="s">
        <v>8899</v>
      </c>
      <c r="G1271" s="7" t="s">
        <v>8900</v>
      </c>
      <c r="H1271" s="7" t="s">
        <v>143</v>
      </c>
    </row>
    <row r="1272" spans="1:8">
      <c r="A1272" s="7">
        <v>2</v>
      </c>
      <c r="B1272" s="7" t="s">
        <v>1314</v>
      </c>
      <c r="C1272" s="7" t="s">
        <v>7800</v>
      </c>
      <c r="D1272" s="7">
        <v>2535304.9300000002</v>
      </c>
      <c r="E1272" s="7">
        <v>0.01</v>
      </c>
      <c r="F1272" s="7" t="s">
        <v>7851</v>
      </c>
      <c r="G1272" s="7" t="s">
        <v>7713</v>
      </c>
      <c r="H1272" s="7" t="s">
        <v>172</v>
      </c>
    </row>
    <row r="1273" spans="1:8">
      <c r="A1273" s="7" t="s">
        <v>9437</v>
      </c>
      <c r="B1273" s="7" t="s">
        <v>3080</v>
      </c>
      <c r="C1273" s="7" t="s">
        <v>7800</v>
      </c>
      <c r="D1273" s="7">
        <v>2533381.06</v>
      </c>
      <c r="E1273" s="7">
        <v>0.01</v>
      </c>
      <c r="F1273" s="7" t="s">
        <v>7743</v>
      </c>
      <c r="G1273" s="7" t="s">
        <v>7664</v>
      </c>
      <c r="H1273" s="7" t="s">
        <v>7744</v>
      </c>
    </row>
    <row r="1274" spans="1:8">
      <c r="A1274" s="7" t="s">
        <v>9547</v>
      </c>
      <c r="B1274" s="7" t="s">
        <v>9547</v>
      </c>
      <c r="C1274" s="7" t="s">
        <v>7800</v>
      </c>
      <c r="D1274" s="7">
        <v>2519843.3199999998</v>
      </c>
      <c r="E1274" s="7">
        <v>0.01</v>
      </c>
      <c r="F1274" s="7" t="s">
        <v>9548</v>
      </c>
      <c r="G1274" s="7" t="s">
        <v>9549</v>
      </c>
      <c r="H1274" s="7" t="s">
        <v>246</v>
      </c>
    </row>
    <row r="1275" spans="1:8">
      <c r="A1275" s="7" t="s">
        <v>9400</v>
      </c>
      <c r="B1275" s="7" t="s">
        <v>9401</v>
      </c>
      <c r="C1275" s="7" t="s">
        <v>7800</v>
      </c>
      <c r="D1275" s="7">
        <v>2433345.37</v>
      </c>
      <c r="E1275" s="7">
        <v>0.01</v>
      </c>
      <c r="F1275" s="7" t="s">
        <v>9051</v>
      </c>
      <c r="G1275" s="7" t="s">
        <v>9052</v>
      </c>
      <c r="H1275" s="7" t="s">
        <v>242</v>
      </c>
    </row>
    <row r="1276" spans="1:8">
      <c r="A1276" s="7" t="s">
        <v>9551</v>
      </c>
      <c r="B1276" s="7" t="s">
        <v>9552</v>
      </c>
      <c r="C1276" s="7" t="s">
        <v>7800</v>
      </c>
      <c r="D1276" s="7">
        <v>2404014.2799999998</v>
      </c>
      <c r="E1276" s="7">
        <v>0.01</v>
      </c>
      <c r="F1276" s="7" t="s">
        <v>7919</v>
      </c>
      <c r="G1276" s="7" t="s">
        <v>7920</v>
      </c>
      <c r="H1276" s="7" t="s">
        <v>143</v>
      </c>
    </row>
    <row r="1277" spans="1:8">
      <c r="A1277" s="7" t="s">
        <v>9954</v>
      </c>
      <c r="B1277" s="7" t="s">
        <v>9955</v>
      </c>
      <c r="C1277" s="7" t="s">
        <v>7800</v>
      </c>
      <c r="D1277" s="7">
        <v>2332279.1</v>
      </c>
      <c r="E1277" s="7">
        <v>0.01</v>
      </c>
      <c r="F1277" s="7" t="s">
        <v>7814</v>
      </c>
      <c r="G1277" s="7" t="s">
        <v>7815</v>
      </c>
      <c r="H1277" s="7" t="s">
        <v>158</v>
      </c>
    </row>
    <row r="1278" spans="1:8">
      <c r="A1278" s="7" t="s">
        <v>9487</v>
      </c>
      <c r="B1278" s="7" t="s">
        <v>9488</v>
      </c>
      <c r="C1278" s="7" t="s">
        <v>7800</v>
      </c>
      <c r="D1278" s="7">
        <v>2164508.84</v>
      </c>
      <c r="E1278" s="7">
        <v>0.01</v>
      </c>
      <c r="F1278" s="7" t="s">
        <v>8035</v>
      </c>
      <c r="G1278" s="7" t="s">
        <v>8036</v>
      </c>
      <c r="H1278" s="7" t="s">
        <v>143</v>
      </c>
    </row>
    <row r="1279" spans="1:8">
      <c r="A1279" s="7">
        <v>9502</v>
      </c>
      <c r="B1279" s="7" t="s">
        <v>9566</v>
      </c>
      <c r="C1279" s="7" t="s">
        <v>7800</v>
      </c>
      <c r="D1279" s="7">
        <v>2126843.7000000002</v>
      </c>
      <c r="E1279" s="7">
        <v>0.01</v>
      </c>
      <c r="F1279" s="7" t="s">
        <v>7762</v>
      </c>
      <c r="G1279" s="7" t="s">
        <v>7763</v>
      </c>
      <c r="H1279" s="7" t="s">
        <v>153</v>
      </c>
    </row>
    <row r="1280" spans="1:8">
      <c r="A1280" s="7" t="s">
        <v>9459</v>
      </c>
      <c r="B1280" s="7" t="s">
        <v>9460</v>
      </c>
      <c r="C1280" s="7" t="s">
        <v>7800</v>
      </c>
      <c r="D1280" s="7">
        <v>2073374.69</v>
      </c>
      <c r="E1280" s="7">
        <v>0.01</v>
      </c>
      <c r="F1280" s="7" t="s">
        <v>7793</v>
      </c>
      <c r="G1280" s="7" t="s">
        <v>7794</v>
      </c>
      <c r="H1280" s="7" t="s">
        <v>138</v>
      </c>
    </row>
    <row r="1281" spans="1:8">
      <c r="A1281" s="7" t="s">
        <v>9595</v>
      </c>
      <c r="B1281" s="7" t="s">
        <v>9595</v>
      </c>
      <c r="C1281" s="7" t="s">
        <v>7800</v>
      </c>
      <c r="D1281" s="7">
        <v>1954466.59</v>
      </c>
      <c r="E1281" s="7">
        <v>0.01</v>
      </c>
      <c r="F1281" s="7" t="s">
        <v>8491</v>
      </c>
      <c r="G1281" s="7" t="s">
        <v>8492</v>
      </c>
      <c r="H1281" s="7" t="s">
        <v>143</v>
      </c>
    </row>
    <row r="1282" spans="1:8">
      <c r="A1282" s="7">
        <v>3</v>
      </c>
      <c r="B1282" s="7" t="s">
        <v>9524</v>
      </c>
      <c r="C1282" s="7" t="s">
        <v>7800</v>
      </c>
      <c r="D1282" s="7">
        <v>1950979.4</v>
      </c>
      <c r="E1282" s="7">
        <v>0.01</v>
      </c>
      <c r="F1282" s="7" t="s">
        <v>7851</v>
      </c>
      <c r="G1282" s="7" t="s">
        <v>7713</v>
      </c>
      <c r="H1282" s="7" t="s">
        <v>172</v>
      </c>
    </row>
    <row r="1283" spans="1:8">
      <c r="A1283" s="7" t="s">
        <v>9525</v>
      </c>
      <c r="B1283" s="7" t="s">
        <v>3318</v>
      </c>
      <c r="C1283" s="7" t="s">
        <v>7800</v>
      </c>
      <c r="D1283" s="7">
        <v>1906388.48</v>
      </c>
      <c r="E1283" s="7">
        <v>0.01</v>
      </c>
      <c r="F1283" s="7" t="s">
        <v>7743</v>
      </c>
      <c r="G1283" s="7" t="s">
        <v>7664</v>
      </c>
      <c r="H1283" s="7" t="s">
        <v>7744</v>
      </c>
    </row>
    <row r="1284" spans="1:8">
      <c r="A1284" s="7" t="s">
        <v>9957</v>
      </c>
      <c r="B1284" s="7" t="s">
        <v>3450</v>
      </c>
      <c r="C1284" s="7" t="s">
        <v>7800</v>
      </c>
      <c r="D1284" s="7">
        <v>1883493.31</v>
      </c>
      <c r="E1284" s="7">
        <v>0.01</v>
      </c>
      <c r="F1284" s="7" t="s">
        <v>7726</v>
      </c>
      <c r="G1284" s="7" t="s">
        <v>7727</v>
      </c>
      <c r="H1284" s="7" t="s">
        <v>148</v>
      </c>
    </row>
    <row r="1285" spans="1:8">
      <c r="A1285" s="7" t="s">
        <v>9575</v>
      </c>
      <c r="B1285" s="7" t="s">
        <v>9576</v>
      </c>
      <c r="C1285" s="7" t="s">
        <v>7800</v>
      </c>
      <c r="D1285" s="7">
        <v>1763076.15</v>
      </c>
      <c r="E1285" s="7">
        <v>0.01</v>
      </c>
      <c r="F1285" s="7" t="s">
        <v>7653</v>
      </c>
      <c r="G1285" s="7" t="s">
        <v>7676</v>
      </c>
      <c r="H1285" s="7" t="s">
        <v>60</v>
      </c>
    </row>
    <row r="1286" spans="1:8">
      <c r="A1286" s="7" t="s">
        <v>9260</v>
      </c>
      <c r="B1286" s="7" t="s">
        <v>9953</v>
      </c>
      <c r="C1286" s="7" t="s">
        <v>7800</v>
      </c>
      <c r="D1286" s="7">
        <v>1536961.13</v>
      </c>
      <c r="E1286" s="7">
        <v>0.01</v>
      </c>
      <c r="F1286" s="7" t="s">
        <v>7707</v>
      </c>
      <c r="G1286" s="7" t="s">
        <v>7708</v>
      </c>
      <c r="H1286" s="7" t="s">
        <v>176</v>
      </c>
    </row>
    <row r="1287" spans="1:8">
      <c r="A1287" s="7">
        <v>371</v>
      </c>
      <c r="B1287" s="7" t="s">
        <v>9704</v>
      </c>
      <c r="C1287" s="7" t="s">
        <v>7800</v>
      </c>
      <c r="D1287" s="7">
        <v>1442248.03</v>
      </c>
      <c r="E1287" s="7">
        <v>0.01</v>
      </c>
      <c r="F1287" s="7" t="s">
        <v>7712</v>
      </c>
      <c r="G1287" s="7" t="s">
        <v>7713</v>
      </c>
      <c r="H1287" s="7" t="s">
        <v>172</v>
      </c>
    </row>
    <row r="1288" spans="1:8">
      <c r="A1288" s="7">
        <v>1816</v>
      </c>
      <c r="B1288" s="7" t="s">
        <v>9956</v>
      </c>
      <c r="C1288" s="7" t="s">
        <v>7800</v>
      </c>
      <c r="D1288" s="7">
        <v>1345181.73</v>
      </c>
      <c r="E1288" s="7">
        <v>0.01</v>
      </c>
      <c r="F1288" s="7" t="s">
        <v>7712</v>
      </c>
      <c r="G1288" s="7" t="s">
        <v>7713</v>
      </c>
      <c r="H1288" s="7" t="s">
        <v>172</v>
      </c>
    </row>
    <row r="1289" spans="1:8">
      <c r="A1289" s="7">
        <v>916</v>
      </c>
      <c r="B1289" s="7" t="s">
        <v>9723</v>
      </c>
      <c r="C1289" s="7" t="s">
        <v>7800</v>
      </c>
      <c r="D1289" s="7">
        <v>1287872.48</v>
      </c>
      <c r="E1289" s="7">
        <v>0.01</v>
      </c>
      <c r="F1289" s="7" t="s">
        <v>7712</v>
      </c>
      <c r="G1289" s="7" t="s">
        <v>7713</v>
      </c>
      <c r="H1289" s="7" t="s">
        <v>172</v>
      </c>
    </row>
    <row r="1290" spans="1:8">
      <c r="A1290" s="7" t="s">
        <v>10239</v>
      </c>
      <c r="B1290" s="7" t="s">
        <v>10240</v>
      </c>
      <c r="C1290" s="7" t="s">
        <v>7800</v>
      </c>
      <c r="D1290" s="7">
        <v>1234822.6299999999</v>
      </c>
      <c r="E1290" s="7">
        <v>0.01</v>
      </c>
      <c r="F1290" s="7" t="s">
        <v>7814</v>
      </c>
      <c r="G1290" s="7" t="s">
        <v>7815</v>
      </c>
      <c r="H1290" s="7" t="s">
        <v>158</v>
      </c>
    </row>
    <row r="1291" spans="1:8">
      <c r="A1291" s="7" t="s">
        <v>10258</v>
      </c>
      <c r="B1291" s="7" t="s">
        <v>10259</v>
      </c>
      <c r="C1291" s="7" t="s">
        <v>7800</v>
      </c>
      <c r="D1291" s="7">
        <v>1161164.1200000001</v>
      </c>
      <c r="E1291" s="7">
        <v>0.01</v>
      </c>
      <c r="F1291" s="7" t="s">
        <v>8845</v>
      </c>
      <c r="G1291" s="7" t="s">
        <v>8846</v>
      </c>
      <c r="H1291" s="7" t="s">
        <v>262</v>
      </c>
    </row>
    <row r="1292" spans="1:8">
      <c r="A1292" s="7" t="s">
        <v>8786</v>
      </c>
      <c r="B1292" s="7" t="s">
        <v>8787</v>
      </c>
      <c r="C1292" s="7" t="s">
        <v>7781</v>
      </c>
      <c r="D1292" s="7">
        <v>3430120.75</v>
      </c>
      <c r="E1292" s="7">
        <v>0.01</v>
      </c>
      <c r="F1292" s="7" t="s">
        <v>7653</v>
      </c>
      <c r="G1292" s="7" t="s">
        <v>7654</v>
      </c>
      <c r="H1292" s="7" t="s">
        <v>60</v>
      </c>
    </row>
    <row r="1293" spans="1:8">
      <c r="A1293" s="7" t="s">
        <v>9963</v>
      </c>
      <c r="B1293" s="7" t="s">
        <v>9964</v>
      </c>
      <c r="C1293" s="7" t="s">
        <v>7781</v>
      </c>
      <c r="D1293" s="7">
        <v>3373841.77</v>
      </c>
      <c r="E1293" s="7">
        <v>0.01</v>
      </c>
      <c r="F1293" s="7" t="s">
        <v>8396</v>
      </c>
      <c r="G1293" s="7" t="s">
        <v>8397</v>
      </c>
      <c r="H1293" s="7" t="s">
        <v>201</v>
      </c>
    </row>
    <row r="1294" spans="1:8">
      <c r="A1294" s="7" t="s">
        <v>9082</v>
      </c>
      <c r="B1294" s="7" t="s">
        <v>9083</v>
      </c>
      <c r="C1294" s="7" t="s">
        <v>7781</v>
      </c>
      <c r="D1294" s="7">
        <v>3368385.82</v>
      </c>
      <c r="E1294" s="7">
        <v>0.01</v>
      </c>
      <c r="F1294" s="7" t="s">
        <v>8184</v>
      </c>
      <c r="G1294" s="7" t="s">
        <v>8185</v>
      </c>
      <c r="H1294" s="7" t="s">
        <v>194</v>
      </c>
    </row>
    <row r="1295" spans="1:8">
      <c r="A1295" s="7" t="s">
        <v>9381</v>
      </c>
      <c r="B1295" s="7" t="s">
        <v>4577</v>
      </c>
      <c r="C1295" s="7" t="s">
        <v>7781</v>
      </c>
      <c r="D1295" s="7">
        <v>3302546.67</v>
      </c>
      <c r="E1295" s="7">
        <v>0.01</v>
      </c>
      <c r="F1295" s="7" t="s">
        <v>7793</v>
      </c>
      <c r="G1295" s="7" t="s">
        <v>7794</v>
      </c>
      <c r="H1295" s="7" t="s">
        <v>138</v>
      </c>
    </row>
    <row r="1296" spans="1:8">
      <c r="A1296" s="7" t="s">
        <v>9142</v>
      </c>
      <c r="B1296" s="7" t="s">
        <v>9143</v>
      </c>
      <c r="C1296" s="7" t="s">
        <v>7781</v>
      </c>
      <c r="D1296" s="7">
        <v>3217840.6</v>
      </c>
      <c r="E1296" s="7">
        <v>0.01</v>
      </c>
      <c r="F1296" s="7" t="s">
        <v>7653</v>
      </c>
      <c r="G1296" s="7" t="s">
        <v>7676</v>
      </c>
      <c r="H1296" s="7" t="s">
        <v>60</v>
      </c>
    </row>
    <row r="1297" spans="1:8">
      <c r="A1297" s="7" t="s">
        <v>9367</v>
      </c>
      <c r="B1297" s="7" t="s">
        <v>9368</v>
      </c>
      <c r="C1297" s="7" t="s">
        <v>7781</v>
      </c>
      <c r="D1297" s="7">
        <v>3213292.44</v>
      </c>
      <c r="E1297" s="7">
        <v>0.01</v>
      </c>
      <c r="F1297" s="7" t="s">
        <v>7707</v>
      </c>
      <c r="G1297" s="7" t="s">
        <v>7708</v>
      </c>
      <c r="H1297" s="7" t="s">
        <v>176</v>
      </c>
    </row>
    <row r="1298" spans="1:8">
      <c r="A1298" s="7">
        <v>267</v>
      </c>
      <c r="B1298" s="7" t="s">
        <v>9327</v>
      </c>
      <c r="C1298" s="7" t="s">
        <v>7781</v>
      </c>
      <c r="D1298" s="7">
        <v>3178921.47</v>
      </c>
      <c r="E1298" s="7">
        <v>0.01</v>
      </c>
      <c r="F1298" s="7" t="s">
        <v>7712</v>
      </c>
      <c r="G1298" s="7" t="s">
        <v>7713</v>
      </c>
      <c r="H1298" s="7" t="s">
        <v>172</v>
      </c>
    </row>
    <row r="1299" spans="1:8">
      <c r="A1299" s="7" t="s">
        <v>9203</v>
      </c>
      <c r="B1299" s="7" t="s">
        <v>9204</v>
      </c>
      <c r="C1299" s="7" t="s">
        <v>7781</v>
      </c>
      <c r="D1299" s="7">
        <v>3148673.23</v>
      </c>
      <c r="E1299" s="7">
        <v>0.01</v>
      </c>
      <c r="F1299" s="7" t="s">
        <v>7704</v>
      </c>
      <c r="G1299" s="7" t="s">
        <v>7705</v>
      </c>
      <c r="H1299" s="7" t="s">
        <v>87</v>
      </c>
    </row>
    <row r="1300" spans="1:8">
      <c r="A1300" s="7">
        <v>669</v>
      </c>
      <c r="B1300" s="7" t="s">
        <v>8897</v>
      </c>
      <c r="C1300" s="7" t="s">
        <v>7781</v>
      </c>
      <c r="D1300" s="7">
        <v>3135882.83</v>
      </c>
      <c r="E1300" s="7">
        <v>0.01</v>
      </c>
      <c r="F1300" s="7" t="s">
        <v>7851</v>
      </c>
      <c r="G1300" s="7" t="s">
        <v>7713</v>
      </c>
      <c r="H1300" s="7" t="s">
        <v>172</v>
      </c>
    </row>
    <row r="1301" spans="1:8">
      <c r="A1301" s="7" t="s">
        <v>8830</v>
      </c>
      <c r="B1301" s="7" t="s">
        <v>8831</v>
      </c>
      <c r="C1301" s="7" t="s">
        <v>7781</v>
      </c>
      <c r="D1301" s="7">
        <v>3102727.18</v>
      </c>
      <c r="E1301" s="7">
        <v>0.01</v>
      </c>
      <c r="F1301" s="7" t="s">
        <v>7692</v>
      </c>
      <c r="G1301" s="7" t="s">
        <v>7693</v>
      </c>
      <c r="H1301" s="7" t="s">
        <v>143</v>
      </c>
    </row>
    <row r="1302" spans="1:8">
      <c r="A1302" s="7" t="s">
        <v>8824</v>
      </c>
      <c r="B1302" s="7" t="s">
        <v>8825</v>
      </c>
      <c r="C1302" s="7" t="s">
        <v>7781</v>
      </c>
      <c r="D1302" s="7">
        <v>3103760</v>
      </c>
      <c r="E1302" s="7">
        <v>0.01</v>
      </c>
      <c r="F1302" s="7" t="s">
        <v>7653</v>
      </c>
      <c r="G1302" s="7" t="s">
        <v>7676</v>
      </c>
      <c r="H1302" s="7" t="s">
        <v>60</v>
      </c>
    </row>
    <row r="1303" spans="1:8">
      <c r="A1303" s="7" t="s">
        <v>9483</v>
      </c>
      <c r="B1303" s="7" t="s">
        <v>9484</v>
      </c>
      <c r="C1303" s="7" t="s">
        <v>7781</v>
      </c>
      <c r="D1303" s="7">
        <v>3054353.18</v>
      </c>
      <c r="E1303" s="7">
        <v>0.01</v>
      </c>
      <c r="F1303" s="7" t="s">
        <v>7814</v>
      </c>
      <c r="G1303" s="7" t="s">
        <v>7815</v>
      </c>
      <c r="H1303" s="7" t="s">
        <v>158</v>
      </c>
    </row>
    <row r="1304" spans="1:8">
      <c r="A1304" s="7" t="s">
        <v>9617</v>
      </c>
      <c r="B1304" s="7" t="s">
        <v>5855</v>
      </c>
      <c r="C1304" s="7" t="s">
        <v>7781</v>
      </c>
      <c r="D1304" s="7">
        <v>3006642.33</v>
      </c>
      <c r="E1304" s="7">
        <v>0.01</v>
      </c>
      <c r="F1304" s="7" t="s">
        <v>7793</v>
      </c>
      <c r="G1304" s="7" t="s">
        <v>7794</v>
      </c>
      <c r="H1304" s="7" t="s">
        <v>138</v>
      </c>
    </row>
    <row r="1305" spans="1:8">
      <c r="A1305" s="7" t="s">
        <v>9966</v>
      </c>
      <c r="B1305" s="7" t="s">
        <v>9358</v>
      </c>
      <c r="C1305" s="7" t="s">
        <v>7781</v>
      </c>
      <c r="D1305" s="7">
        <v>2999577.28</v>
      </c>
      <c r="E1305" s="7">
        <v>0.01</v>
      </c>
      <c r="F1305" s="7" t="s">
        <v>7726</v>
      </c>
      <c r="G1305" s="7" t="s">
        <v>7727</v>
      </c>
      <c r="H1305" s="7" t="s">
        <v>148</v>
      </c>
    </row>
    <row r="1306" spans="1:8">
      <c r="A1306" s="7" t="s">
        <v>9241</v>
      </c>
      <c r="B1306" s="7" t="s">
        <v>9242</v>
      </c>
      <c r="C1306" s="7" t="s">
        <v>7781</v>
      </c>
      <c r="D1306" s="7">
        <v>3000529.98</v>
      </c>
      <c r="E1306" s="7">
        <v>0.01</v>
      </c>
      <c r="F1306" s="7" t="s">
        <v>7743</v>
      </c>
      <c r="G1306" s="7" t="s">
        <v>7664</v>
      </c>
      <c r="H1306" s="7" t="s">
        <v>7744</v>
      </c>
    </row>
    <row r="1307" spans="1:8">
      <c r="A1307" s="7">
        <v>9735</v>
      </c>
      <c r="B1307" s="7" t="s">
        <v>9588</v>
      </c>
      <c r="C1307" s="7" t="s">
        <v>7781</v>
      </c>
      <c r="D1307" s="7">
        <v>2994095.28</v>
      </c>
      <c r="E1307" s="7">
        <v>0.01</v>
      </c>
      <c r="F1307" s="7" t="s">
        <v>7762</v>
      </c>
      <c r="G1307" s="7" t="s">
        <v>7763</v>
      </c>
      <c r="H1307" s="7" t="s">
        <v>153</v>
      </c>
    </row>
    <row r="1308" spans="1:8">
      <c r="A1308" s="7" t="s">
        <v>8712</v>
      </c>
      <c r="B1308" s="7" t="s">
        <v>8713</v>
      </c>
      <c r="C1308" s="7" t="s">
        <v>7781</v>
      </c>
      <c r="D1308" s="7">
        <v>2984561.54</v>
      </c>
      <c r="E1308" s="7">
        <v>0.01</v>
      </c>
      <c r="F1308" s="7" t="s">
        <v>7743</v>
      </c>
      <c r="G1308" s="7" t="s">
        <v>7664</v>
      </c>
      <c r="H1308" s="7" t="s">
        <v>7744</v>
      </c>
    </row>
    <row r="1309" spans="1:8">
      <c r="A1309" s="7" t="s">
        <v>9128</v>
      </c>
      <c r="B1309" s="7" t="s">
        <v>9129</v>
      </c>
      <c r="C1309" s="7" t="s">
        <v>7781</v>
      </c>
      <c r="D1309" s="7">
        <v>2888482.49</v>
      </c>
      <c r="E1309" s="7">
        <v>0.01</v>
      </c>
      <c r="F1309" s="7" t="s">
        <v>7663</v>
      </c>
      <c r="G1309" s="7" t="s">
        <v>8017</v>
      </c>
      <c r="H1309" s="7" t="s">
        <v>143</v>
      </c>
    </row>
    <row r="1310" spans="1:8">
      <c r="A1310" s="7" t="s">
        <v>9130</v>
      </c>
      <c r="B1310" s="7" t="s">
        <v>9131</v>
      </c>
      <c r="C1310" s="7" t="s">
        <v>7781</v>
      </c>
      <c r="D1310" s="7">
        <v>2885383.7</v>
      </c>
      <c r="E1310" s="7">
        <v>0.01</v>
      </c>
      <c r="F1310" s="7" t="s">
        <v>7743</v>
      </c>
      <c r="G1310" s="7" t="s">
        <v>7664</v>
      </c>
      <c r="H1310" s="7" t="s">
        <v>7744</v>
      </c>
    </row>
    <row r="1311" spans="1:8">
      <c r="A1311" s="7" t="s">
        <v>9961</v>
      </c>
      <c r="B1311" s="7" t="s">
        <v>9962</v>
      </c>
      <c r="C1311" s="7" t="s">
        <v>7781</v>
      </c>
      <c r="D1311" s="7">
        <v>2826145.49</v>
      </c>
      <c r="E1311" s="7">
        <v>0.01</v>
      </c>
      <c r="F1311" s="7" t="s">
        <v>7814</v>
      </c>
      <c r="G1311" s="7" t="s">
        <v>7815</v>
      </c>
      <c r="H1311" s="7" t="s">
        <v>158</v>
      </c>
    </row>
    <row r="1312" spans="1:8">
      <c r="A1312" s="7" t="s">
        <v>9553</v>
      </c>
      <c r="B1312" s="7" t="s">
        <v>9554</v>
      </c>
      <c r="C1312" s="7" t="s">
        <v>7781</v>
      </c>
      <c r="D1312" s="7">
        <v>2806025.91</v>
      </c>
      <c r="E1312" s="7">
        <v>0.01</v>
      </c>
      <c r="F1312" s="7" t="s">
        <v>7704</v>
      </c>
      <c r="G1312" s="7" t="s">
        <v>7705</v>
      </c>
      <c r="H1312" s="7" t="s">
        <v>87</v>
      </c>
    </row>
    <row r="1313" spans="1:8">
      <c r="A1313" s="7" t="s">
        <v>9489</v>
      </c>
      <c r="B1313" s="7" t="s">
        <v>3017</v>
      </c>
      <c r="C1313" s="7" t="s">
        <v>7781</v>
      </c>
      <c r="D1313" s="7">
        <v>2784092.46</v>
      </c>
      <c r="E1313" s="7">
        <v>0.01</v>
      </c>
      <c r="F1313" s="7" t="s">
        <v>7743</v>
      </c>
      <c r="G1313" s="7" t="s">
        <v>7664</v>
      </c>
      <c r="H1313" s="7" t="s">
        <v>7744</v>
      </c>
    </row>
    <row r="1314" spans="1:8">
      <c r="A1314" s="7" t="s">
        <v>8869</v>
      </c>
      <c r="B1314" s="7" t="s">
        <v>8870</v>
      </c>
      <c r="C1314" s="7" t="s">
        <v>7781</v>
      </c>
      <c r="D1314" s="7">
        <v>2766355.43</v>
      </c>
      <c r="E1314" s="7">
        <v>0.01</v>
      </c>
      <c r="F1314" s="7" t="s">
        <v>7704</v>
      </c>
      <c r="G1314" s="7" t="s">
        <v>7705</v>
      </c>
      <c r="H1314" s="7" t="s">
        <v>87</v>
      </c>
    </row>
    <row r="1315" spans="1:8">
      <c r="A1315" s="7" t="s">
        <v>9645</v>
      </c>
      <c r="B1315" s="7" t="s">
        <v>9959</v>
      </c>
      <c r="C1315" s="7" t="s">
        <v>7781</v>
      </c>
      <c r="D1315" s="7">
        <v>2724545.6</v>
      </c>
      <c r="E1315" s="7">
        <v>0.01</v>
      </c>
      <c r="F1315" s="7" t="s">
        <v>7653</v>
      </c>
      <c r="G1315" s="7" t="s">
        <v>7676</v>
      </c>
      <c r="H1315" s="7" t="s">
        <v>60</v>
      </c>
    </row>
    <row r="1316" spans="1:8">
      <c r="A1316" s="7" t="s">
        <v>9684</v>
      </c>
      <c r="B1316" s="7" t="s">
        <v>9685</v>
      </c>
      <c r="C1316" s="7" t="s">
        <v>7781</v>
      </c>
      <c r="D1316" s="7">
        <v>2711056.3</v>
      </c>
      <c r="E1316" s="7">
        <v>0.01</v>
      </c>
      <c r="F1316" s="7" t="s">
        <v>8115</v>
      </c>
      <c r="G1316" s="7" t="s">
        <v>7654</v>
      </c>
      <c r="H1316" s="7" t="s">
        <v>60</v>
      </c>
    </row>
    <row r="1317" spans="1:8">
      <c r="A1317" s="7" t="s">
        <v>9960</v>
      </c>
      <c r="B1317" s="7" t="s">
        <v>2482</v>
      </c>
      <c r="C1317" s="7" t="s">
        <v>7781</v>
      </c>
      <c r="D1317" s="7">
        <v>2699715.31</v>
      </c>
      <c r="E1317" s="7">
        <v>0.01</v>
      </c>
      <c r="F1317" s="7" t="s">
        <v>7726</v>
      </c>
      <c r="G1317" s="7" t="s">
        <v>7727</v>
      </c>
      <c r="H1317" s="7" t="s">
        <v>148</v>
      </c>
    </row>
    <row r="1318" spans="1:8">
      <c r="A1318" s="7" t="s">
        <v>8661</v>
      </c>
      <c r="B1318" s="7" t="s">
        <v>9350</v>
      </c>
      <c r="C1318" s="7" t="s">
        <v>7781</v>
      </c>
      <c r="D1318" s="7">
        <v>2700597.41</v>
      </c>
      <c r="E1318" s="7">
        <v>0.01</v>
      </c>
      <c r="F1318" s="7" t="s">
        <v>7743</v>
      </c>
      <c r="G1318" s="7" t="s">
        <v>7664</v>
      </c>
      <c r="H1318" s="7" t="s">
        <v>7744</v>
      </c>
    </row>
    <row r="1319" spans="1:8">
      <c r="A1319" s="7" t="s">
        <v>8663</v>
      </c>
      <c r="B1319" s="7" t="s">
        <v>8664</v>
      </c>
      <c r="C1319" s="7" t="s">
        <v>7781</v>
      </c>
      <c r="D1319" s="7">
        <v>2667583.73</v>
      </c>
      <c r="E1319" s="7">
        <v>0.01</v>
      </c>
      <c r="F1319" s="7" t="s">
        <v>8643</v>
      </c>
      <c r="G1319" s="7" t="s">
        <v>8644</v>
      </c>
      <c r="H1319" s="7" t="s">
        <v>234</v>
      </c>
    </row>
    <row r="1320" spans="1:8">
      <c r="A1320" s="7" t="s">
        <v>8901</v>
      </c>
      <c r="B1320" s="7" t="s">
        <v>8902</v>
      </c>
      <c r="C1320" s="7" t="s">
        <v>7781</v>
      </c>
      <c r="D1320" s="7">
        <v>2663540.2200000002</v>
      </c>
      <c r="E1320" s="7">
        <v>0.01</v>
      </c>
      <c r="F1320" s="7" t="s">
        <v>7814</v>
      </c>
      <c r="G1320" s="7" t="s">
        <v>7815</v>
      </c>
      <c r="H1320" s="7" t="s">
        <v>158</v>
      </c>
    </row>
    <row r="1321" spans="1:8">
      <c r="A1321" s="7" t="s">
        <v>9425</v>
      </c>
      <c r="B1321" s="7" t="s">
        <v>9426</v>
      </c>
      <c r="C1321" s="7" t="s">
        <v>7781</v>
      </c>
      <c r="D1321" s="7">
        <v>2653759.77</v>
      </c>
      <c r="E1321" s="7">
        <v>0.01</v>
      </c>
      <c r="F1321" s="7" t="s">
        <v>8184</v>
      </c>
      <c r="G1321" s="7" t="s">
        <v>8185</v>
      </c>
      <c r="H1321" s="7" t="s">
        <v>194</v>
      </c>
    </row>
    <row r="1322" spans="1:8">
      <c r="A1322" s="7">
        <v>402340</v>
      </c>
      <c r="B1322" s="7" t="s">
        <v>9978</v>
      </c>
      <c r="C1322" s="7" t="s">
        <v>7781</v>
      </c>
      <c r="D1322" s="7">
        <v>2614841.41</v>
      </c>
      <c r="E1322" s="7">
        <v>0.01</v>
      </c>
      <c r="F1322" s="7" t="s">
        <v>7726</v>
      </c>
      <c r="G1322" s="7" t="s">
        <v>7727</v>
      </c>
      <c r="H1322" s="7" t="s">
        <v>148</v>
      </c>
    </row>
    <row r="1323" spans="1:8">
      <c r="A1323" s="7">
        <v>6326</v>
      </c>
      <c r="B1323" s="7" t="s">
        <v>1943</v>
      </c>
      <c r="C1323" s="7" t="s">
        <v>7781</v>
      </c>
      <c r="D1323" s="7">
        <v>2580505.4500000002</v>
      </c>
      <c r="E1323" s="7">
        <v>0.01</v>
      </c>
      <c r="F1323" s="7" t="s">
        <v>7762</v>
      </c>
      <c r="G1323" s="7" t="s">
        <v>7763</v>
      </c>
      <c r="H1323" s="7" t="s">
        <v>153</v>
      </c>
    </row>
    <row r="1324" spans="1:8">
      <c r="A1324" s="7" t="s">
        <v>9656</v>
      </c>
      <c r="B1324" s="7" t="s">
        <v>9657</v>
      </c>
      <c r="C1324" s="7" t="s">
        <v>7781</v>
      </c>
      <c r="D1324" s="7">
        <v>2566071.39</v>
      </c>
      <c r="E1324" s="7">
        <v>0.01</v>
      </c>
      <c r="F1324" s="7" t="s">
        <v>8115</v>
      </c>
      <c r="G1324" s="7" t="s">
        <v>8116</v>
      </c>
      <c r="H1324" s="7" t="s">
        <v>215</v>
      </c>
    </row>
    <row r="1325" spans="1:8">
      <c r="A1325" s="7" t="s">
        <v>9105</v>
      </c>
      <c r="B1325" s="7" t="s">
        <v>9106</v>
      </c>
      <c r="C1325" s="7" t="s">
        <v>7781</v>
      </c>
      <c r="D1325" s="7">
        <v>2542648.56</v>
      </c>
      <c r="E1325" s="7">
        <v>0.01</v>
      </c>
      <c r="F1325" s="7" t="s">
        <v>7704</v>
      </c>
      <c r="G1325" s="7" t="s">
        <v>7705</v>
      </c>
      <c r="H1325" s="7" t="s">
        <v>87</v>
      </c>
    </row>
    <row r="1326" spans="1:8">
      <c r="A1326" s="7" t="s">
        <v>9080</v>
      </c>
      <c r="B1326" s="7" t="s">
        <v>9081</v>
      </c>
      <c r="C1326" s="7" t="s">
        <v>7781</v>
      </c>
      <c r="D1326" s="7">
        <v>2501679.04</v>
      </c>
      <c r="E1326" s="7">
        <v>0.01</v>
      </c>
      <c r="F1326" s="7" t="s">
        <v>7721</v>
      </c>
      <c r="G1326" s="7" t="s">
        <v>7722</v>
      </c>
      <c r="H1326" s="7" t="s">
        <v>143</v>
      </c>
    </row>
    <row r="1327" spans="1:8">
      <c r="A1327" s="7" t="s">
        <v>9406</v>
      </c>
      <c r="B1327" s="7" t="s">
        <v>3342</v>
      </c>
      <c r="C1327" s="7" t="s">
        <v>7781</v>
      </c>
      <c r="D1327" s="7">
        <v>2495671.33</v>
      </c>
      <c r="E1327" s="7">
        <v>0.01</v>
      </c>
      <c r="F1327" s="7" t="s">
        <v>7743</v>
      </c>
      <c r="G1327" s="7" t="s">
        <v>7664</v>
      </c>
      <c r="H1327" s="7" t="s">
        <v>7744</v>
      </c>
    </row>
    <row r="1328" spans="1:8">
      <c r="A1328" s="7" t="s">
        <v>9434</v>
      </c>
      <c r="B1328" s="7" t="s">
        <v>9435</v>
      </c>
      <c r="C1328" s="7" t="s">
        <v>7781</v>
      </c>
      <c r="D1328" s="7">
        <v>2491975.36</v>
      </c>
      <c r="E1328" s="7">
        <v>0.01</v>
      </c>
      <c r="F1328" s="7" t="s">
        <v>7739</v>
      </c>
      <c r="G1328" s="7" t="s">
        <v>7740</v>
      </c>
      <c r="H1328" s="7" t="s">
        <v>143</v>
      </c>
    </row>
    <row r="1329" spans="1:8">
      <c r="A1329" s="7" t="s">
        <v>10153</v>
      </c>
      <c r="B1329" s="7" t="s">
        <v>10154</v>
      </c>
      <c r="C1329" s="7" t="s">
        <v>7781</v>
      </c>
      <c r="D1329" s="7">
        <v>2458774.41</v>
      </c>
      <c r="E1329" s="7">
        <v>0.01</v>
      </c>
      <c r="F1329" s="7" t="s">
        <v>7726</v>
      </c>
      <c r="G1329" s="7" t="s">
        <v>7727</v>
      </c>
      <c r="H1329" s="7" t="s">
        <v>148</v>
      </c>
    </row>
    <row r="1330" spans="1:8">
      <c r="A1330" s="7" t="s">
        <v>9518</v>
      </c>
      <c r="B1330" s="7" t="s">
        <v>9519</v>
      </c>
      <c r="C1330" s="7" t="s">
        <v>7781</v>
      </c>
      <c r="D1330" s="7">
        <v>2440338.6800000002</v>
      </c>
      <c r="E1330" s="7">
        <v>0.01</v>
      </c>
      <c r="F1330" s="7" t="s">
        <v>8115</v>
      </c>
      <c r="G1330" s="7" t="s">
        <v>8116</v>
      </c>
      <c r="H1330" s="7" t="s">
        <v>215</v>
      </c>
    </row>
    <row r="1331" spans="1:8">
      <c r="A1331" s="7" t="s">
        <v>9965</v>
      </c>
      <c r="B1331" s="7" t="s">
        <v>9326</v>
      </c>
      <c r="C1331" s="7" t="s">
        <v>7781</v>
      </c>
      <c r="D1331" s="7">
        <v>2389101.5099999998</v>
      </c>
      <c r="E1331" s="7">
        <v>0.01</v>
      </c>
      <c r="F1331" s="7" t="s">
        <v>7726</v>
      </c>
      <c r="G1331" s="7" t="s">
        <v>7727</v>
      </c>
      <c r="H1331" s="7" t="s">
        <v>148</v>
      </c>
    </row>
    <row r="1332" spans="1:8">
      <c r="A1332" s="7" t="s">
        <v>9462</v>
      </c>
      <c r="B1332" s="7" t="s">
        <v>3291</v>
      </c>
      <c r="C1332" s="7" t="s">
        <v>7781</v>
      </c>
      <c r="D1332" s="7">
        <v>2374966.73</v>
      </c>
      <c r="E1332" s="7">
        <v>0.01</v>
      </c>
      <c r="F1332" s="7" t="s">
        <v>7739</v>
      </c>
      <c r="G1332" s="7" t="s">
        <v>7740</v>
      </c>
      <c r="H1332" s="7" t="s">
        <v>143</v>
      </c>
    </row>
    <row r="1333" spans="1:8">
      <c r="A1333" s="7" t="s">
        <v>10156</v>
      </c>
      <c r="B1333" s="7" t="s">
        <v>10157</v>
      </c>
      <c r="C1333" s="7" t="s">
        <v>7781</v>
      </c>
      <c r="D1333" s="7">
        <v>2278354.7200000002</v>
      </c>
      <c r="E1333" s="7">
        <v>0.01</v>
      </c>
      <c r="F1333" s="7" t="s">
        <v>8184</v>
      </c>
      <c r="G1333" s="7" t="s">
        <v>8185</v>
      </c>
      <c r="H1333" s="7" t="s">
        <v>194</v>
      </c>
    </row>
    <row r="1334" spans="1:8">
      <c r="A1334" s="7" t="s">
        <v>9452</v>
      </c>
      <c r="B1334" s="7" t="s">
        <v>4028</v>
      </c>
      <c r="C1334" s="7" t="s">
        <v>7781</v>
      </c>
      <c r="D1334" s="7">
        <v>2233936.64</v>
      </c>
      <c r="E1334" s="7">
        <v>0.01</v>
      </c>
      <c r="F1334" s="7" t="s">
        <v>7739</v>
      </c>
      <c r="G1334" s="7" t="s">
        <v>7740</v>
      </c>
      <c r="H1334" s="7" t="s">
        <v>143</v>
      </c>
    </row>
    <row r="1335" spans="1:8">
      <c r="A1335" s="7" t="s">
        <v>9526</v>
      </c>
      <c r="B1335" s="7" t="s">
        <v>9527</v>
      </c>
      <c r="C1335" s="7" t="s">
        <v>7781</v>
      </c>
      <c r="D1335" s="7">
        <v>2207821.35</v>
      </c>
      <c r="E1335" s="7">
        <v>0.01</v>
      </c>
      <c r="F1335" s="7" t="s">
        <v>7814</v>
      </c>
      <c r="G1335" s="7" t="s">
        <v>7815</v>
      </c>
      <c r="H1335" s="7" t="s">
        <v>158</v>
      </c>
    </row>
    <row r="1336" spans="1:8">
      <c r="A1336" s="7" t="s">
        <v>9593</v>
      </c>
      <c r="B1336" s="7" t="s">
        <v>9594</v>
      </c>
      <c r="C1336" s="7" t="s">
        <v>7781</v>
      </c>
      <c r="D1336" s="7">
        <v>2185100.7599999998</v>
      </c>
      <c r="E1336" s="7">
        <v>0.01</v>
      </c>
      <c r="F1336" s="7" t="s">
        <v>8845</v>
      </c>
      <c r="G1336" s="7" t="s">
        <v>8846</v>
      </c>
      <c r="H1336" s="7" t="s">
        <v>262</v>
      </c>
    </row>
    <row r="1337" spans="1:8">
      <c r="A1337" s="7" t="s">
        <v>9464</v>
      </c>
      <c r="B1337" s="7" t="s">
        <v>9974</v>
      </c>
      <c r="C1337" s="7" t="s">
        <v>7781</v>
      </c>
      <c r="D1337" s="7">
        <v>2156411.19</v>
      </c>
      <c r="E1337" s="7">
        <v>0.01</v>
      </c>
      <c r="F1337" s="7" t="s">
        <v>8491</v>
      </c>
      <c r="G1337" s="7" t="s">
        <v>8492</v>
      </c>
      <c r="H1337" s="7" t="s">
        <v>143</v>
      </c>
    </row>
    <row r="1338" spans="1:8">
      <c r="A1338" s="7" t="s">
        <v>9440</v>
      </c>
      <c r="B1338" s="7" t="s">
        <v>9441</v>
      </c>
      <c r="C1338" s="7" t="s">
        <v>7781</v>
      </c>
      <c r="D1338" s="7">
        <v>2147672.17</v>
      </c>
      <c r="E1338" s="7">
        <v>0.01</v>
      </c>
      <c r="F1338" s="7" t="s">
        <v>7692</v>
      </c>
      <c r="G1338" s="7" t="s">
        <v>7693</v>
      </c>
      <c r="H1338" s="7" t="s">
        <v>143</v>
      </c>
    </row>
    <row r="1339" spans="1:8">
      <c r="A1339" s="7" t="s">
        <v>9967</v>
      </c>
      <c r="B1339" s="7" t="s">
        <v>9968</v>
      </c>
      <c r="C1339" s="7" t="s">
        <v>7781</v>
      </c>
      <c r="D1339" s="7">
        <v>2124821.81</v>
      </c>
      <c r="E1339" s="7">
        <v>0.01</v>
      </c>
      <c r="F1339" s="7" t="s">
        <v>8184</v>
      </c>
      <c r="G1339" s="7" t="s">
        <v>8185</v>
      </c>
      <c r="H1339" s="7" t="s">
        <v>194</v>
      </c>
    </row>
    <row r="1340" spans="1:8">
      <c r="A1340" s="7">
        <v>7911</v>
      </c>
      <c r="B1340" s="7" t="s">
        <v>9906</v>
      </c>
      <c r="C1340" s="7" t="s">
        <v>7781</v>
      </c>
      <c r="D1340" s="7">
        <v>2119134.2799999998</v>
      </c>
      <c r="E1340" s="7">
        <v>0.01</v>
      </c>
      <c r="F1340" s="7" t="s">
        <v>7762</v>
      </c>
      <c r="G1340" s="7" t="s">
        <v>7763</v>
      </c>
      <c r="H1340" s="7" t="s">
        <v>153</v>
      </c>
    </row>
    <row r="1341" spans="1:8">
      <c r="A1341" s="7" t="s">
        <v>9398</v>
      </c>
      <c r="B1341" s="7" t="s">
        <v>9399</v>
      </c>
      <c r="C1341" s="7" t="s">
        <v>7781</v>
      </c>
      <c r="D1341" s="7">
        <v>2089816.8</v>
      </c>
      <c r="E1341" s="7">
        <v>0.01</v>
      </c>
      <c r="F1341" s="7" t="s">
        <v>7653</v>
      </c>
      <c r="G1341" s="7" t="s">
        <v>7654</v>
      </c>
      <c r="H1341" s="7" t="s">
        <v>60</v>
      </c>
    </row>
    <row r="1342" spans="1:8">
      <c r="A1342" s="7" t="s">
        <v>10035</v>
      </c>
      <c r="B1342" s="7" t="s">
        <v>9801</v>
      </c>
      <c r="C1342" s="7" t="s">
        <v>7781</v>
      </c>
      <c r="D1342" s="7">
        <v>2086428.76</v>
      </c>
      <c r="E1342" s="7">
        <v>0.01</v>
      </c>
      <c r="F1342" s="7" t="s">
        <v>7726</v>
      </c>
      <c r="G1342" s="7" t="s">
        <v>7727</v>
      </c>
      <c r="H1342" s="7" t="s">
        <v>148</v>
      </c>
    </row>
    <row r="1343" spans="1:8">
      <c r="A1343" s="7" t="s">
        <v>9969</v>
      </c>
      <c r="B1343" s="7" t="s">
        <v>9970</v>
      </c>
      <c r="C1343" s="7" t="s">
        <v>7781</v>
      </c>
      <c r="D1343" s="7">
        <v>2085973.2</v>
      </c>
      <c r="E1343" s="7">
        <v>0.01</v>
      </c>
      <c r="F1343" s="7" t="s">
        <v>8184</v>
      </c>
      <c r="G1343" s="7" t="s">
        <v>8185</v>
      </c>
      <c r="H1343" s="7" t="s">
        <v>194</v>
      </c>
    </row>
    <row r="1344" spans="1:8">
      <c r="A1344" s="7" t="s">
        <v>10163</v>
      </c>
      <c r="B1344" s="7" t="s">
        <v>10164</v>
      </c>
      <c r="C1344" s="7" t="s">
        <v>7781</v>
      </c>
      <c r="D1344" s="7">
        <v>2070475.89</v>
      </c>
      <c r="E1344" s="7">
        <v>0.01</v>
      </c>
      <c r="F1344" s="7" t="s">
        <v>7704</v>
      </c>
      <c r="G1344" s="7" t="s">
        <v>7705</v>
      </c>
      <c r="H1344" s="7" t="s">
        <v>87</v>
      </c>
    </row>
    <row r="1345" spans="1:8">
      <c r="A1345" s="7" t="s">
        <v>9283</v>
      </c>
      <c r="B1345" s="7" t="s">
        <v>9284</v>
      </c>
      <c r="C1345" s="7" t="s">
        <v>7781</v>
      </c>
      <c r="D1345" s="7">
        <v>2007388.72</v>
      </c>
      <c r="E1345" s="7">
        <v>0.01</v>
      </c>
      <c r="F1345" s="7" t="s">
        <v>8092</v>
      </c>
      <c r="G1345" s="7" t="s">
        <v>8093</v>
      </c>
      <c r="H1345" s="7" t="s">
        <v>219</v>
      </c>
    </row>
    <row r="1346" spans="1:8">
      <c r="A1346" s="7" t="s">
        <v>9561</v>
      </c>
      <c r="B1346" s="7" t="s">
        <v>9562</v>
      </c>
      <c r="C1346" s="7" t="s">
        <v>7781</v>
      </c>
      <c r="D1346" s="7">
        <v>1957138.81</v>
      </c>
      <c r="E1346" s="7">
        <v>0.01</v>
      </c>
      <c r="F1346" s="7" t="s">
        <v>8221</v>
      </c>
      <c r="G1346" s="7" t="s">
        <v>8222</v>
      </c>
      <c r="H1346" s="7" t="s">
        <v>186</v>
      </c>
    </row>
    <row r="1347" spans="1:8">
      <c r="A1347" s="7" t="s">
        <v>9976</v>
      </c>
      <c r="B1347" s="7" t="s">
        <v>9977</v>
      </c>
      <c r="C1347" s="7" t="s">
        <v>7781</v>
      </c>
      <c r="D1347" s="7">
        <v>1942658.83</v>
      </c>
      <c r="E1347" s="7">
        <v>0.01</v>
      </c>
      <c r="F1347" s="7" t="s">
        <v>8184</v>
      </c>
      <c r="G1347" s="7" t="s">
        <v>8185</v>
      </c>
      <c r="H1347" s="7" t="s">
        <v>194</v>
      </c>
    </row>
    <row r="1348" spans="1:8">
      <c r="A1348" s="7" t="s">
        <v>9498</v>
      </c>
      <c r="B1348" s="7" t="s">
        <v>9499</v>
      </c>
      <c r="C1348" s="7" t="s">
        <v>7781</v>
      </c>
      <c r="D1348" s="7">
        <v>1943579.1</v>
      </c>
      <c r="E1348" s="7">
        <v>0.01</v>
      </c>
      <c r="F1348" s="7" t="s">
        <v>7739</v>
      </c>
      <c r="G1348" s="7" t="s">
        <v>7740</v>
      </c>
      <c r="H1348" s="7" t="s">
        <v>143</v>
      </c>
    </row>
    <row r="1349" spans="1:8">
      <c r="A1349" s="7">
        <v>9104</v>
      </c>
      <c r="B1349" s="7" t="s">
        <v>3667</v>
      </c>
      <c r="C1349" s="7" t="s">
        <v>7781</v>
      </c>
      <c r="D1349" s="7">
        <v>1936210.96</v>
      </c>
      <c r="E1349" s="7">
        <v>0.01</v>
      </c>
      <c r="F1349" s="7" t="s">
        <v>7762</v>
      </c>
      <c r="G1349" s="7" t="s">
        <v>7763</v>
      </c>
      <c r="H1349" s="7" t="s">
        <v>153</v>
      </c>
    </row>
    <row r="1350" spans="1:8">
      <c r="A1350" s="7" t="s">
        <v>10166</v>
      </c>
      <c r="B1350" s="7" t="s">
        <v>10167</v>
      </c>
      <c r="C1350" s="7" t="s">
        <v>7781</v>
      </c>
      <c r="D1350" s="7">
        <v>1913079.99</v>
      </c>
      <c r="E1350" s="7">
        <v>0.01</v>
      </c>
      <c r="F1350" s="7" t="s">
        <v>9077</v>
      </c>
      <c r="G1350" s="7" t="s">
        <v>9078</v>
      </c>
      <c r="H1350" s="7" t="s">
        <v>238</v>
      </c>
    </row>
    <row r="1351" spans="1:8">
      <c r="A1351" s="7">
        <v>9005</v>
      </c>
      <c r="B1351" s="7" t="s">
        <v>3552</v>
      </c>
      <c r="C1351" s="7" t="s">
        <v>7781</v>
      </c>
      <c r="D1351" s="7">
        <v>1907047.98</v>
      </c>
      <c r="E1351" s="7">
        <v>0.01</v>
      </c>
      <c r="F1351" s="7" t="s">
        <v>7762</v>
      </c>
      <c r="G1351" s="7" t="s">
        <v>7763</v>
      </c>
      <c r="H1351" s="7" t="s">
        <v>153</v>
      </c>
    </row>
    <row r="1352" spans="1:8">
      <c r="A1352" s="7" t="s">
        <v>9347</v>
      </c>
      <c r="B1352" s="7" t="s">
        <v>9348</v>
      </c>
      <c r="C1352" s="7" t="s">
        <v>7781</v>
      </c>
      <c r="D1352" s="7">
        <v>1869714.75</v>
      </c>
      <c r="E1352" s="7">
        <v>0.01</v>
      </c>
      <c r="F1352" s="7" t="s">
        <v>7721</v>
      </c>
      <c r="G1352" s="7" t="s">
        <v>7722</v>
      </c>
      <c r="H1352" s="7" t="s">
        <v>143</v>
      </c>
    </row>
    <row r="1353" spans="1:8">
      <c r="A1353" s="7" t="s">
        <v>10169</v>
      </c>
      <c r="B1353" s="7" t="s">
        <v>10170</v>
      </c>
      <c r="C1353" s="7" t="s">
        <v>7781</v>
      </c>
      <c r="D1353" s="7">
        <v>1870917.81</v>
      </c>
      <c r="E1353" s="7">
        <v>0.01</v>
      </c>
      <c r="F1353" s="7" t="s">
        <v>7739</v>
      </c>
      <c r="G1353" s="7" t="s">
        <v>7740</v>
      </c>
      <c r="H1353" s="7" t="s">
        <v>143</v>
      </c>
    </row>
    <row r="1354" spans="1:8">
      <c r="A1354" s="7" t="s">
        <v>8895</v>
      </c>
      <c r="B1354" s="7" t="s">
        <v>8896</v>
      </c>
      <c r="C1354" s="7" t="s">
        <v>7781</v>
      </c>
      <c r="D1354" s="7">
        <v>1851885.36</v>
      </c>
      <c r="E1354" s="7">
        <v>0.01</v>
      </c>
      <c r="F1354" s="7" t="s">
        <v>8184</v>
      </c>
      <c r="G1354" s="7" t="s">
        <v>8185</v>
      </c>
      <c r="H1354" s="7" t="s">
        <v>194</v>
      </c>
    </row>
    <row r="1355" spans="1:8">
      <c r="A1355" s="7" t="s">
        <v>9530</v>
      </c>
      <c r="B1355" s="7" t="s">
        <v>3916</v>
      </c>
      <c r="C1355" s="7" t="s">
        <v>7781</v>
      </c>
      <c r="D1355" s="7">
        <v>1850281.59</v>
      </c>
      <c r="E1355" s="7">
        <v>0.01</v>
      </c>
      <c r="F1355" s="7" t="s">
        <v>8115</v>
      </c>
      <c r="G1355" s="7" t="s">
        <v>8116</v>
      </c>
      <c r="H1355" s="7" t="s">
        <v>215</v>
      </c>
    </row>
    <row r="1356" spans="1:8">
      <c r="A1356" s="7" t="s">
        <v>10172</v>
      </c>
      <c r="B1356" s="7" t="s">
        <v>10173</v>
      </c>
      <c r="C1356" s="7" t="s">
        <v>7781</v>
      </c>
      <c r="D1356" s="7">
        <v>1841345.52</v>
      </c>
      <c r="E1356" s="7">
        <v>0.01</v>
      </c>
      <c r="F1356" s="7" t="s">
        <v>7814</v>
      </c>
      <c r="G1356" s="7" t="s">
        <v>7815</v>
      </c>
      <c r="H1356" s="7" t="s">
        <v>158</v>
      </c>
    </row>
    <row r="1357" spans="1:8">
      <c r="A1357" s="7" t="s">
        <v>10176</v>
      </c>
      <c r="B1357" s="7" t="s">
        <v>10177</v>
      </c>
      <c r="C1357" s="7" t="s">
        <v>7781</v>
      </c>
      <c r="D1357" s="7">
        <v>1797564.96</v>
      </c>
      <c r="E1357" s="7">
        <v>0.01</v>
      </c>
      <c r="F1357" s="7" t="s">
        <v>7653</v>
      </c>
      <c r="G1357" s="7" t="s">
        <v>7654</v>
      </c>
      <c r="H1357" s="7" t="s">
        <v>60</v>
      </c>
    </row>
    <row r="1358" spans="1:8">
      <c r="A1358" s="7" t="s">
        <v>9447</v>
      </c>
      <c r="B1358" s="7" t="s">
        <v>5321</v>
      </c>
      <c r="C1358" s="7" t="s">
        <v>7781</v>
      </c>
      <c r="D1358" s="7">
        <v>1793781.51</v>
      </c>
      <c r="E1358" s="7">
        <v>0.01</v>
      </c>
      <c r="F1358" s="7" t="s">
        <v>8632</v>
      </c>
      <c r="G1358" s="7" t="s">
        <v>8633</v>
      </c>
      <c r="H1358" s="7" t="s">
        <v>270</v>
      </c>
    </row>
    <row r="1359" spans="1:8">
      <c r="A1359" s="7">
        <v>329180</v>
      </c>
      <c r="B1359" s="7" t="s">
        <v>10178</v>
      </c>
      <c r="C1359" s="7" t="s">
        <v>7781</v>
      </c>
      <c r="D1359" s="7">
        <v>1792163.91</v>
      </c>
      <c r="E1359" s="7">
        <v>0.01</v>
      </c>
      <c r="F1359" s="7" t="s">
        <v>7726</v>
      </c>
      <c r="G1359" s="7" t="s">
        <v>7727</v>
      </c>
      <c r="H1359" s="7" t="s">
        <v>148</v>
      </c>
    </row>
    <row r="1360" spans="1:8">
      <c r="A1360" s="7" t="s">
        <v>8688</v>
      </c>
      <c r="B1360" s="7" t="s">
        <v>2831</v>
      </c>
      <c r="C1360" s="7" t="s">
        <v>7781</v>
      </c>
      <c r="D1360" s="7">
        <v>1780739.22</v>
      </c>
      <c r="E1360" s="7">
        <v>0.01</v>
      </c>
      <c r="F1360" s="7" t="s">
        <v>8283</v>
      </c>
      <c r="G1360" s="7" t="s">
        <v>8284</v>
      </c>
      <c r="H1360" s="7" t="s">
        <v>8285</v>
      </c>
    </row>
    <row r="1361" spans="1:8">
      <c r="A1361" s="7">
        <v>3898</v>
      </c>
      <c r="B1361" s="7" t="s">
        <v>9650</v>
      </c>
      <c r="C1361" s="7" t="s">
        <v>7781</v>
      </c>
      <c r="D1361" s="7">
        <v>1771824.48</v>
      </c>
      <c r="E1361" s="7">
        <v>0.01</v>
      </c>
      <c r="F1361" s="7" t="s">
        <v>7712</v>
      </c>
      <c r="G1361" s="7" t="s">
        <v>7713</v>
      </c>
      <c r="H1361" s="7" t="s">
        <v>172</v>
      </c>
    </row>
    <row r="1362" spans="1:8">
      <c r="A1362" s="7" t="s">
        <v>10179</v>
      </c>
      <c r="B1362" s="7" t="s">
        <v>10180</v>
      </c>
      <c r="C1362" s="7" t="s">
        <v>7781</v>
      </c>
      <c r="D1362" s="7">
        <v>1733349.42</v>
      </c>
      <c r="E1362" s="7">
        <v>0.01</v>
      </c>
      <c r="F1362" s="7" t="s">
        <v>7793</v>
      </c>
      <c r="G1362" s="7" t="s">
        <v>7794</v>
      </c>
      <c r="H1362" s="7" t="s">
        <v>138</v>
      </c>
    </row>
    <row r="1363" spans="1:8">
      <c r="A1363" s="7" t="s">
        <v>9641</v>
      </c>
      <c r="B1363" s="7" t="s">
        <v>9642</v>
      </c>
      <c r="C1363" s="7" t="s">
        <v>7781</v>
      </c>
      <c r="D1363" s="7">
        <v>1683487.94</v>
      </c>
      <c r="E1363" s="7">
        <v>0.01</v>
      </c>
      <c r="F1363" s="7" t="s">
        <v>8184</v>
      </c>
      <c r="G1363" s="7" t="s">
        <v>8185</v>
      </c>
      <c r="H1363" s="7" t="s">
        <v>194</v>
      </c>
    </row>
    <row r="1364" spans="1:8">
      <c r="A1364" s="7" t="s">
        <v>9542</v>
      </c>
      <c r="B1364" s="7" t="s">
        <v>9543</v>
      </c>
      <c r="C1364" s="7" t="s">
        <v>7781</v>
      </c>
      <c r="D1364" s="7">
        <v>1676869.6</v>
      </c>
      <c r="E1364" s="7">
        <v>0.01</v>
      </c>
      <c r="F1364" s="7" t="s">
        <v>7653</v>
      </c>
      <c r="G1364" s="7" t="s">
        <v>7676</v>
      </c>
      <c r="H1364" s="7" t="s">
        <v>60</v>
      </c>
    </row>
    <row r="1365" spans="1:8">
      <c r="A1365" s="7" t="s">
        <v>9693</v>
      </c>
      <c r="B1365" s="7" t="s">
        <v>9694</v>
      </c>
      <c r="C1365" s="7" t="s">
        <v>7781</v>
      </c>
      <c r="D1365" s="7">
        <v>1673638.2</v>
      </c>
      <c r="E1365" s="7">
        <v>0.01</v>
      </c>
      <c r="F1365" s="7" t="s">
        <v>8184</v>
      </c>
      <c r="G1365" s="7" t="s">
        <v>8185</v>
      </c>
      <c r="H1365" s="7" t="s">
        <v>194</v>
      </c>
    </row>
    <row r="1366" spans="1:8">
      <c r="A1366" s="7" t="s">
        <v>9117</v>
      </c>
      <c r="B1366" s="7" t="s">
        <v>9118</v>
      </c>
      <c r="C1366" s="7" t="s">
        <v>7781</v>
      </c>
      <c r="D1366" s="7">
        <v>1671060.38</v>
      </c>
      <c r="E1366" s="7">
        <v>0.01</v>
      </c>
      <c r="F1366" s="7" t="s">
        <v>8184</v>
      </c>
      <c r="G1366" s="7" t="s">
        <v>8185</v>
      </c>
      <c r="H1366" s="7" t="s">
        <v>194</v>
      </c>
    </row>
    <row r="1367" spans="1:8">
      <c r="A1367" s="7">
        <v>7012</v>
      </c>
      <c r="B1367" s="7" t="s">
        <v>10181</v>
      </c>
      <c r="C1367" s="7" t="s">
        <v>7781</v>
      </c>
      <c r="D1367" s="7">
        <v>1658407</v>
      </c>
      <c r="E1367" s="7">
        <v>0.01</v>
      </c>
      <c r="F1367" s="7" t="s">
        <v>7762</v>
      </c>
      <c r="G1367" s="7" t="s">
        <v>7763</v>
      </c>
      <c r="H1367" s="7" t="s">
        <v>153</v>
      </c>
    </row>
    <row r="1368" spans="1:8">
      <c r="A1368" s="7" t="s">
        <v>9360</v>
      </c>
      <c r="B1368" s="7" t="s">
        <v>9361</v>
      </c>
      <c r="C1368" s="7" t="s">
        <v>7781</v>
      </c>
      <c r="D1368" s="7">
        <v>1638201.45</v>
      </c>
      <c r="E1368" s="7">
        <v>0.01</v>
      </c>
      <c r="F1368" s="7" t="s">
        <v>7653</v>
      </c>
      <c r="G1368" s="7" t="s">
        <v>7676</v>
      </c>
      <c r="H1368" s="7" t="s">
        <v>60</v>
      </c>
    </row>
    <row r="1369" spans="1:8">
      <c r="A1369" s="7" t="s">
        <v>9973</v>
      </c>
      <c r="B1369" s="7" t="s">
        <v>3348</v>
      </c>
      <c r="C1369" s="7" t="s">
        <v>7781</v>
      </c>
      <c r="D1369" s="7">
        <v>1637059.67</v>
      </c>
      <c r="E1369" s="7">
        <v>0.01</v>
      </c>
      <c r="F1369" s="7" t="s">
        <v>7726</v>
      </c>
      <c r="G1369" s="7" t="s">
        <v>7727</v>
      </c>
      <c r="H1369" s="7" t="s">
        <v>148</v>
      </c>
    </row>
    <row r="1370" spans="1:8">
      <c r="A1370" s="7" t="s">
        <v>9979</v>
      </c>
      <c r="B1370" s="7" t="s">
        <v>9980</v>
      </c>
      <c r="C1370" s="7" t="s">
        <v>7781</v>
      </c>
      <c r="D1370" s="7">
        <v>1630655.69</v>
      </c>
      <c r="E1370" s="7">
        <v>0.01</v>
      </c>
      <c r="F1370" s="7" t="s">
        <v>8221</v>
      </c>
      <c r="G1370" s="7" t="s">
        <v>8222</v>
      </c>
      <c r="H1370" s="7" t="s">
        <v>186</v>
      </c>
    </row>
    <row r="1371" spans="1:8">
      <c r="A1371" s="7" t="s">
        <v>10184</v>
      </c>
      <c r="B1371" s="7" t="s">
        <v>10185</v>
      </c>
      <c r="C1371" s="7" t="s">
        <v>7781</v>
      </c>
      <c r="D1371" s="7">
        <v>1620426.28</v>
      </c>
      <c r="E1371" s="7">
        <v>0.01</v>
      </c>
      <c r="F1371" s="7" t="s">
        <v>7726</v>
      </c>
      <c r="G1371" s="7" t="s">
        <v>7727</v>
      </c>
      <c r="H1371" s="7" t="s">
        <v>148</v>
      </c>
    </row>
    <row r="1372" spans="1:8">
      <c r="A1372" s="7" t="s">
        <v>9754</v>
      </c>
      <c r="B1372" s="7" t="s">
        <v>9755</v>
      </c>
      <c r="C1372" s="7" t="s">
        <v>7781</v>
      </c>
      <c r="D1372" s="7">
        <v>1617840</v>
      </c>
      <c r="E1372" s="7">
        <v>0.01</v>
      </c>
      <c r="F1372" s="7" t="s">
        <v>7851</v>
      </c>
      <c r="G1372" s="7" t="s">
        <v>8116</v>
      </c>
      <c r="H1372" s="7" t="s">
        <v>60</v>
      </c>
    </row>
    <row r="1373" spans="1:8">
      <c r="A1373" s="7" t="s">
        <v>9615</v>
      </c>
      <c r="B1373" s="7" t="s">
        <v>5261</v>
      </c>
      <c r="C1373" s="7" t="s">
        <v>7781</v>
      </c>
      <c r="D1373" s="7">
        <v>1618722.01</v>
      </c>
      <c r="E1373" s="7">
        <v>0.01</v>
      </c>
      <c r="F1373" s="7" t="s">
        <v>7814</v>
      </c>
      <c r="G1373" s="7" t="s">
        <v>7815</v>
      </c>
      <c r="H1373" s="7" t="s">
        <v>158</v>
      </c>
    </row>
    <row r="1374" spans="1:8">
      <c r="A1374" s="7" t="s">
        <v>9702</v>
      </c>
      <c r="B1374" s="7" t="s">
        <v>9703</v>
      </c>
      <c r="C1374" s="7" t="s">
        <v>7781</v>
      </c>
      <c r="D1374" s="7">
        <v>1603627.45</v>
      </c>
      <c r="E1374" s="7">
        <v>0.01</v>
      </c>
      <c r="F1374" s="7" t="s">
        <v>7692</v>
      </c>
      <c r="G1374" s="7" t="s">
        <v>7693</v>
      </c>
      <c r="H1374" s="7" t="s">
        <v>143</v>
      </c>
    </row>
    <row r="1375" spans="1:8">
      <c r="A1375" s="7">
        <v>6383</v>
      </c>
      <c r="B1375" s="7" t="s">
        <v>9777</v>
      </c>
      <c r="C1375" s="7" t="s">
        <v>7781</v>
      </c>
      <c r="D1375" s="7">
        <v>1594671.98</v>
      </c>
      <c r="E1375" s="7">
        <v>0.01</v>
      </c>
      <c r="F1375" s="7" t="s">
        <v>7762</v>
      </c>
      <c r="G1375" s="7" t="s">
        <v>7763</v>
      </c>
      <c r="H1375" s="7" t="s">
        <v>153</v>
      </c>
    </row>
    <row r="1376" spans="1:8">
      <c r="A1376" s="7" t="s">
        <v>9720</v>
      </c>
      <c r="B1376" s="7" t="s">
        <v>9721</v>
      </c>
      <c r="C1376" s="7" t="s">
        <v>7781</v>
      </c>
      <c r="D1376" s="7">
        <v>1587848.01</v>
      </c>
      <c r="E1376" s="7">
        <v>0.01</v>
      </c>
      <c r="F1376" s="7" t="s">
        <v>7704</v>
      </c>
      <c r="G1376" s="7" t="s">
        <v>7705</v>
      </c>
      <c r="H1376" s="7" t="s">
        <v>87</v>
      </c>
    </row>
    <row r="1377" spans="1:8">
      <c r="A1377" s="7">
        <v>9143</v>
      </c>
      <c r="B1377" s="7" t="s">
        <v>9586</v>
      </c>
      <c r="C1377" s="7" t="s">
        <v>7781</v>
      </c>
      <c r="D1377" s="7">
        <v>1569589.09</v>
      </c>
      <c r="E1377" s="7">
        <v>0.01</v>
      </c>
      <c r="F1377" s="7" t="s">
        <v>7762</v>
      </c>
      <c r="G1377" s="7" t="s">
        <v>7763</v>
      </c>
      <c r="H1377" s="7" t="s">
        <v>153</v>
      </c>
    </row>
    <row r="1378" spans="1:8">
      <c r="A1378" s="7" t="s">
        <v>10190</v>
      </c>
      <c r="B1378" s="7" t="s">
        <v>10191</v>
      </c>
      <c r="C1378" s="7" t="s">
        <v>7781</v>
      </c>
      <c r="D1378" s="7">
        <v>1564153.49</v>
      </c>
      <c r="E1378" s="7">
        <v>0.01</v>
      </c>
      <c r="F1378" s="7" t="s">
        <v>8115</v>
      </c>
      <c r="G1378" s="7" t="s">
        <v>8116</v>
      </c>
      <c r="H1378" s="7" t="s">
        <v>215</v>
      </c>
    </row>
    <row r="1379" spans="1:8">
      <c r="A1379" s="7">
        <v>2057</v>
      </c>
      <c r="B1379" s="7" t="s">
        <v>10192</v>
      </c>
      <c r="C1379" s="7" t="s">
        <v>7781</v>
      </c>
      <c r="D1379" s="7">
        <v>1541424.38</v>
      </c>
      <c r="E1379" s="7">
        <v>0.01</v>
      </c>
      <c r="F1379" s="7" t="s">
        <v>7712</v>
      </c>
      <c r="G1379" s="7" t="s">
        <v>7713</v>
      </c>
      <c r="H1379" s="7" t="s">
        <v>172</v>
      </c>
    </row>
    <row r="1380" spans="1:8">
      <c r="A1380" s="7" t="s">
        <v>10197</v>
      </c>
      <c r="B1380" s="7" t="s">
        <v>10198</v>
      </c>
      <c r="C1380" s="7" t="s">
        <v>7781</v>
      </c>
      <c r="D1380" s="7">
        <v>1482046.86</v>
      </c>
      <c r="E1380" s="7">
        <v>0.01</v>
      </c>
      <c r="F1380" s="7" t="s">
        <v>7692</v>
      </c>
      <c r="G1380" s="7" t="s">
        <v>7693</v>
      </c>
      <c r="H1380" s="7" t="s">
        <v>143</v>
      </c>
    </row>
    <row r="1381" spans="1:8">
      <c r="A1381" s="7">
        <v>267260</v>
      </c>
      <c r="B1381" s="7" t="s">
        <v>10199</v>
      </c>
      <c r="C1381" s="7" t="s">
        <v>7781</v>
      </c>
      <c r="D1381" s="7">
        <v>1482433.5</v>
      </c>
      <c r="E1381" s="7">
        <v>0.01</v>
      </c>
      <c r="F1381" s="7" t="s">
        <v>7726</v>
      </c>
      <c r="G1381" s="7" t="s">
        <v>7727</v>
      </c>
      <c r="H1381" s="7" t="s">
        <v>148</v>
      </c>
    </row>
    <row r="1382" spans="1:8">
      <c r="A1382" s="7" t="s">
        <v>10200</v>
      </c>
      <c r="B1382" s="7" t="s">
        <v>10201</v>
      </c>
      <c r="C1382" s="7" t="s">
        <v>7781</v>
      </c>
      <c r="D1382" s="7">
        <v>1479383.22</v>
      </c>
      <c r="E1382" s="7">
        <v>0.01</v>
      </c>
      <c r="F1382" s="7" t="s">
        <v>7814</v>
      </c>
      <c r="G1382" s="7" t="s">
        <v>7815</v>
      </c>
      <c r="H1382" s="7" t="s">
        <v>158</v>
      </c>
    </row>
    <row r="1383" spans="1:8">
      <c r="A1383" s="7">
        <v>9042</v>
      </c>
      <c r="B1383" s="7" t="s">
        <v>9186</v>
      </c>
      <c r="C1383" s="7" t="s">
        <v>7781</v>
      </c>
      <c r="D1383" s="7">
        <v>1464477.83</v>
      </c>
      <c r="E1383" s="7">
        <v>0.01</v>
      </c>
      <c r="F1383" s="7" t="s">
        <v>7762</v>
      </c>
      <c r="G1383" s="7" t="s">
        <v>7763</v>
      </c>
      <c r="H1383" s="7" t="s">
        <v>153</v>
      </c>
    </row>
    <row r="1384" spans="1:8">
      <c r="A1384" s="7" t="s">
        <v>10216</v>
      </c>
      <c r="B1384" s="7" t="s">
        <v>10217</v>
      </c>
      <c r="C1384" s="7" t="s">
        <v>7781</v>
      </c>
      <c r="D1384" s="7">
        <v>1356624.81</v>
      </c>
      <c r="E1384" s="7">
        <v>0.01</v>
      </c>
      <c r="F1384" s="7" t="s">
        <v>7814</v>
      </c>
      <c r="G1384" s="7" t="s">
        <v>7815</v>
      </c>
      <c r="H1384" s="7" t="s">
        <v>158</v>
      </c>
    </row>
    <row r="1385" spans="1:8">
      <c r="A1385" s="7">
        <v>1919</v>
      </c>
      <c r="B1385" s="7" t="s">
        <v>9769</v>
      </c>
      <c r="C1385" s="7" t="s">
        <v>7781</v>
      </c>
      <c r="D1385" s="7">
        <v>1347079.44</v>
      </c>
      <c r="E1385" s="7">
        <v>0.01</v>
      </c>
      <c r="F1385" s="7" t="s">
        <v>7712</v>
      </c>
      <c r="G1385" s="7" t="s">
        <v>7713</v>
      </c>
      <c r="H1385" s="7" t="s">
        <v>172</v>
      </c>
    </row>
    <row r="1386" spans="1:8">
      <c r="A1386" s="7" t="s">
        <v>9345</v>
      </c>
      <c r="B1386" s="7" t="s">
        <v>9346</v>
      </c>
      <c r="C1386" s="7" t="s">
        <v>7781</v>
      </c>
      <c r="D1386" s="7">
        <v>1313439.47</v>
      </c>
      <c r="E1386" s="7">
        <v>0.01</v>
      </c>
      <c r="F1386" s="7" t="s">
        <v>7739</v>
      </c>
      <c r="G1386" s="7" t="s">
        <v>7740</v>
      </c>
      <c r="H1386" s="7" t="s">
        <v>143</v>
      </c>
    </row>
    <row r="1387" spans="1:8">
      <c r="A1387" s="7">
        <v>2615</v>
      </c>
      <c r="B1387" s="7" t="s">
        <v>7445</v>
      </c>
      <c r="C1387" s="7" t="s">
        <v>7781</v>
      </c>
      <c r="D1387" s="7">
        <v>1314030.45</v>
      </c>
      <c r="E1387" s="7">
        <v>0.01</v>
      </c>
      <c r="F1387" s="7" t="s">
        <v>7685</v>
      </c>
      <c r="G1387" s="7" t="s">
        <v>7686</v>
      </c>
      <c r="H1387" s="7" t="s">
        <v>166</v>
      </c>
    </row>
    <row r="1388" spans="1:8">
      <c r="A1388" s="7">
        <v>298040</v>
      </c>
      <c r="B1388" s="7" t="s">
        <v>10226</v>
      </c>
      <c r="C1388" s="7" t="s">
        <v>7781</v>
      </c>
      <c r="D1388" s="7">
        <v>1287957.58</v>
      </c>
      <c r="E1388" s="7">
        <v>0.01</v>
      </c>
      <c r="F1388" s="7" t="s">
        <v>7726</v>
      </c>
      <c r="G1388" s="7" t="s">
        <v>7727</v>
      </c>
      <c r="H1388" s="7" t="s">
        <v>148</v>
      </c>
    </row>
    <row r="1389" spans="1:8">
      <c r="A1389" s="7" t="s">
        <v>10241</v>
      </c>
      <c r="B1389" s="7" t="s">
        <v>10242</v>
      </c>
      <c r="C1389" s="7" t="s">
        <v>7781</v>
      </c>
      <c r="D1389" s="7">
        <v>1236053.2</v>
      </c>
      <c r="E1389" s="7">
        <v>0.01</v>
      </c>
      <c r="F1389" s="7" t="s">
        <v>7726</v>
      </c>
      <c r="G1389" s="7" t="s">
        <v>7727</v>
      </c>
      <c r="H1389" s="7" t="s">
        <v>148</v>
      </c>
    </row>
    <row r="1390" spans="1:8">
      <c r="A1390" s="7" t="s">
        <v>10029</v>
      </c>
      <c r="B1390" s="7" t="s">
        <v>9732</v>
      </c>
      <c r="C1390" s="7" t="s">
        <v>7781</v>
      </c>
      <c r="D1390" s="7">
        <v>1233507.9099999999</v>
      </c>
      <c r="E1390" s="7">
        <v>0.01</v>
      </c>
      <c r="F1390" s="7" t="s">
        <v>7726</v>
      </c>
      <c r="G1390" s="7" t="s">
        <v>7727</v>
      </c>
      <c r="H1390" s="7" t="s">
        <v>148</v>
      </c>
    </row>
    <row r="1391" spans="1:8">
      <c r="A1391" s="7" t="s">
        <v>8760</v>
      </c>
      <c r="B1391" s="7" t="s">
        <v>10249</v>
      </c>
      <c r="C1391" s="7" t="s">
        <v>7781</v>
      </c>
      <c r="D1391" s="7">
        <v>1192341.95</v>
      </c>
      <c r="E1391" s="7">
        <v>0.01</v>
      </c>
      <c r="F1391" s="7" t="s">
        <v>7919</v>
      </c>
      <c r="G1391" s="7" t="s">
        <v>7920</v>
      </c>
      <c r="H1391" s="7" t="s">
        <v>143</v>
      </c>
    </row>
    <row r="1392" spans="1:8">
      <c r="A1392" s="7">
        <v>9201</v>
      </c>
      <c r="B1392" s="7" t="s">
        <v>9492</v>
      </c>
      <c r="C1392" s="7" t="s">
        <v>7781</v>
      </c>
      <c r="D1392" s="7">
        <v>1185823.01</v>
      </c>
      <c r="E1392" s="7">
        <v>0.01</v>
      </c>
      <c r="F1392" s="7" t="s">
        <v>7762</v>
      </c>
      <c r="G1392" s="7" t="s">
        <v>7763</v>
      </c>
      <c r="H1392" s="7" t="s">
        <v>153</v>
      </c>
    </row>
    <row r="1393" spans="1:8">
      <c r="A1393" s="7" t="s">
        <v>10254</v>
      </c>
      <c r="B1393" s="7" t="s">
        <v>10255</v>
      </c>
      <c r="C1393" s="7" t="s">
        <v>7781</v>
      </c>
      <c r="D1393" s="7">
        <v>1173952.18</v>
      </c>
      <c r="E1393" s="7">
        <v>0.01</v>
      </c>
      <c r="F1393" s="7" t="s">
        <v>8698</v>
      </c>
      <c r="G1393" s="7" t="s">
        <v>8699</v>
      </c>
      <c r="H1393" s="7" t="s">
        <v>8700</v>
      </c>
    </row>
    <row r="1394" spans="1:8">
      <c r="A1394" s="7">
        <v>2357</v>
      </c>
      <c r="B1394" s="7" t="s">
        <v>3147</v>
      </c>
      <c r="C1394" s="7" t="s">
        <v>7652</v>
      </c>
      <c r="D1394" s="7">
        <v>3431151.98</v>
      </c>
      <c r="E1394" s="7">
        <v>0.01</v>
      </c>
      <c r="F1394" s="7" t="s">
        <v>7685</v>
      </c>
      <c r="G1394" s="7" t="s">
        <v>7686</v>
      </c>
      <c r="H1394" s="7" t="s">
        <v>166</v>
      </c>
    </row>
    <row r="1395" spans="1:8">
      <c r="A1395" s="7" t="s">
        <v>8314</v>
      </c>
      <c r="B1395" s="7" t="s">
        <v>9550</v>
      </c>
      <c r="C1395" s="7" t="s">
        <v>7652</v>
      </c>
      <c r="D1395" s="7">
        <v>3183309.95</v>
      </c>
      <c r="E1395" s="7">
        <v>0.01</v>
      </c>
      <c r="F1395" s="7" t="s">
        <v>7692</v>
      </c>
      <c r="G1395" s="7" t="s">
        <v>7693</v>
      </c>
      <c r="H1395" s="7" t="s">
        <v>143</v>
      </c>
    </row>
    <row r="1396" spans="1:8">
      <c r="A1396" s="7" t="s">
        <v>9274</v>
      </c>
      <c r="B1396" s="7" t="s">
        <v>9275</v>
      </c>
      <c r="C1396" s="7" t="s">
        <v>7652</v>
      </c>
      <c r="D1396" s="7">
        <v>3098643.04</v>
      </c>
      <c r="E1396" s="7">
        <v>0.01</v>
      </c>
      <c r="F1396" s="7" t="s">
        <v>7653</v>
      </c>
      <c r="G1396" s="7" t="s">
        <v>7654</v>
      </c>
      <c r="H1396" s="7" t="s">
        <v>60</v>
      </c>
    </row>
    <row r="1397" spans="1:8">
      <c r="A1397" s="7" t="s">
        <v>10138</v>
      </c>
      <c r="B1397" s="7" t="s">
        <v>10139</v>
      </c>
      <c r="C1397" s="7" t="s">
        <v>7652</v>
      </c>
      <c r="D1397" s="7">
        <v>2982969.99</v>
      </c>
      <c r="E1397" s="7">
        <v>0.01</v>
      </c>
      <c r="F1397" s="7" t="s">
        <v>7653</v>
      </c>
      <c r="G1397" s="7" t="s">
        <v>7676</v>
      </c>
      <c r="H1397" s="7" t="s">
        <v>60</v>
      </c>
    </row>
    <row r="1398" spans="1:8">
      <c r="A1398" s="7">
        <v>268</v>
      </c>
      <c r="B1398" s="7" t="s">
        <v>9568</v>
      </c>
      <c r="C1398" s="7" t="s">
        <v>7652</v>
      </c>
      <c r="D1398" s="7">
        <v>2873371.22</v>
      </c>
      <c r="E1398" s="7">
        <v>0.01</v>
      </c>
      <c r="F1398" s="7" t="s">
        <v>7712</v>
      </c>
      <c r="G1398" s="7" t="s">
        <v>7713</v>
      </c>
      <c r="H1398" s="7" t="s">
        <v>172</v>
      </c>
    </row>
    <row r="1399" spans="1:8">
      <c r="A1399" s="7">
        <v>4684</v>
      </c>
      <c r="B1399" s="7" t="s">
        <v>8975</v>
      </c>
      <c r="C1399" s="7" t="s">
        <v>7652</v>
      </c>
      <c r="D1399" s="7">
        <v>2825690.65</v>
      </c>
      <c r="E1399" s="7">
        <v>0.01</v>
      </c>
      <c r="F1399" s="7" t="s">
        <v>7762</v>
      </c>
      <c r="G1399" s="7" t="s">
        <v>7763</v>
      </c>
      <c r="H1399" s="7" t="s">
        <v>153</v>
      </c>
    </row>
    <row r="1400" spans="1:8">
      <c r="A1400" s="7" t="s">
        <v>9661</v>
      </c>
      <c r="B1400" s="7" t="s">
        <v>9988</v>
      </c>
      <c r="C1400" s="7" t="s">
        <v>7652</v>
      </c>
      <c r="D1400" s="7">
        <v>2809781.6</v>
      </c>
      <c r="E1400" s="7">
        <v>0.01</v>
      </c>
      <c r="F1400" s="7" t="s">
        <v>7793</v>
      </c>
      <c r="G1400" s="7" t="s">
        <v>7794</v>
      </c>
      <c r="H1400" s="7" t="s">
        <v>138</v>
      </c>
    </row>
    <row r="1401" spans="1:8">
      <c r="A1401" s="7">
        <v>6669</v>
      </c>
      <c r="B1401" s="7" t="s">
        <v>9994</v>
      </c>
      <c r="C1401" s="7" t="s">
        <v>7652</v>
      </c>
      <c r="D1401" s="7">
        <v>2633930.0299999998</v>
      </c>
      <c r="E1401" s="7">
        <v>0.01</v>
      </c>
      <c r="F1401" s="7" t="s">
        <v>7685</v>
      </c>
      <c r="G1401" s="7" t="s">
        <v>7686</v>
      </c>
      <c r="H1401" s="7" t="s">
        <v>166</v>
      </c>
    </row>
    <row r="1402" spans="1:8">
      <c r="A1402" s="7">
        <v>2383</v>
      </c>
      <c r="B1402" s="7" t="s">
        <v>10155</v>
      </c>
      <c r="C1402" s="7" t="s">
        <v>7652</v>
      </c>
      <c r="D1402" s="7">
        <v>2445676.42</v>
      </c>
      <c r="E1402" s="7">
        <v>0.01</v>
      </c>
      <c r="F1402" s="7" t="s">
        <v>7685</v>
      </c>
      <c r="G1402" s="7" t="s">
        <v>7686</v>
      </c>
      <c r="H1402" s="7" t="s">
        <v>166</v>
      </c>
    </row>
    <row r="1403" spans="1:8">
      <c r="A1403" s="7">
        <v>3661</v>
      </c>
      <c r="B1403" s="7" t="s">
        <v>9993</v>
      </c>
      <c r="C1403" s="7" t="s">
        <v>7652</v>
      </c>
      <c r="D1403" s="7">
        <v>2444481.7200000002</v>
      </c>
      <c r="E1403" s="7">
        <v>0.01</v>
      </c>
      <c r="F1403" s="7" t="s">
        <v>7685</v>
      </c>
      <c r="G1403" s="7" t="s">
        <v>7686</v>
      </c>
      <c r="H1403" s="7" t="s">
        <v>166</v>
      </c>
    </row>
    <row r="1404" spans="1:8">
      <c r="A1404" s="7" t="s">
        <v>9387</v>
      </c>
      <c r="B1404" s="7" t="s">
        <v>9388</v>
      </c>
      <c r="C1404" s="7" t="s">
        <v>7652</v>
      </c>
      <c r="D1404" s="7">
        <v>2440187.44</v>
      </c>
      <c r="E1404" s="7">
        <v>0.01</v>
      </c>
      <c r="F1404" s="7" t="s">
        <v>7721</v>
      </c>
      <c r="G1404" s="7" t="s">
        <v>7722</v>
      </c>
      <c r="H1404" s="7" t="s">
        <v>143</v>
      </c>
    </row>
    <row r="1405" spans="1:8">
      <c r="A1405" s="7">
        <v>6920</v>
      </c>
      <c r="B1405" s="7" t="s">
        <v>9574</v>
      </c>
      <c r="C1405" s="7" t="s">
        <v>7652</v>
      </c>
      <c r="D1405" s="7">
        <v>2298743.96</v>
      </c>
      <c r="E1405" s="7">
        <v>0.01</v>
      </c>
      <c r="F1405" s="7" t="s">
        <v>7762</v>
      </c>
      <c r="G1405" s="7" t="s">
        <v>7763</v>
      </c>
      <c r="H1405" s="7" t="s">
        <v>153</v>
      </c>
    </row>
    <row r="1406" spans="1:8">
      <c r="A1406" s="7" t="s">
        <v>9913</v>
      </c>
      <c r="B1406" s="7" t="s">
        <v>8468</v>
      </c>
      <c r="C1406" s="7" t="s">
        <v>7652</v>
      </c>
      <c r="D1406" s="7">
        <v>2276996.7599999998</v>
      </c>
      <c r="E1406" s="7">
        <v>0.01</v>
      </c>
      <c r="F1406" s="7" t="s">
        <v>7726</v>
      </c>
      <c r="G1406" s="7" t="s">
        <v>7727</v>
      </c>
      <c r="H1406" s="7" t="s">
        <v>148</v>
      </c>
    </row>
    <row r="1407" spans="1:8">
      <c r="A1407" s="7">
        <v>2382</v>
      </c>
      <c r="B1407" s="7" t="s">
        <v>9505</v>
      </c>
      <c r="C1407" s="7" t="s">
        <v>7652</v>
      </c>
      <c r="D1407" s="7">
        <v>2186461.69</v>
      </c>
      <c r="E1407" s="7">
        <v>0.01</v>
      </c>
      <c r="F1407" s="7" t="s">
        <v>7712</v>
      </c>
      <c r="G1407" s="7" t="s">
        <v>7713</v>
      </c>
      <c r="H1407" s="7" t="s">
        <v>172</v>
      </c>
    </row>
    <row r="1408" spans="1:8">
      <c r="A1408" s="7" t="s">
        <v>9989</v>
      </c>
      <c r="B1408" s="7" t="s">
        <v>9506</v>
      </c>
      <c r="C1408" s="7" t="s">
        <v>7652</v>
      </c>
      <c r="D1408" s="7">
        <v>2129307.48</v>
      </c>
      <c r="E1408" s="7">
        <v>0.01</v>
      </c>
      <c r="F1408" s="7" t="s">
        <v>7726</v>
      </c>
      <c r="G1408" s="7" t="s">
        <v>7727</v>
      </c>
      <c r="H1408" s="7" t="s">
        <v>148</v>
      </c>
    </row>
    <row r="1409" spans="1:8">
      <c r="A1409" s="7" t="s">
        <v>9563</v>
      </c>
      <c r="B1409" s="7" t="s">
        <v>9564</v>
      </c>
      <c r="C1409" s="7" t="s">
        <v>7652</v>
      </c>
      <c r="D1409" s="7">
        <v>2125132.92</v>
      </c>
      <c r="E1409" s="7">
        <v>0.01</v>
      </c>
      <c r="F1409" s="7" t="s">
        <v>7814</v>
      </c>
      <c r="G1409" s="7" t="s">
        <v>7815</v>
      </c>
      <c r="H1409" s="7" t="s">
        <v>158</v>
      </c>
    </row>
    <row r="1410" spans="1:8">
      <c r="A1410" s="7">
        <v>4704</v>
      </c>
      <c r="B1410" s="7" t="s">
        <v>5048</v>
      </c>
      <c r="C1410" s="7" t="s">
        <v>7652</v>
      </c>
      <c r="D1410" s="7">
        <v>1960092.51</v>
      </c>
      <c r="E1410" s="7">
        <v>0.01</v>
      </c>
      <c r="F1410" s="7" t="s">
        <v>7762</v>
      </c>
      <c r="G1410" s="7" t="s">
        <v>7763</v>
      </c>
      <c r="H1410" s="7" t="s">
        <v>153</v>
      </c>
    </row>
    <row r="1411" spans="1:8">
      <c r="A1411" s="7">
        <v>3017</v>
      </c>
      <c r="B1411" s="7" t="s">
        <v>9990</v>
      </c>
      <c r="C1411" s="7" t="s">
        <v>7652</v>
      </c>
      <c r="D1411" s="7">
        <v>1856597.87</v>
      </c>
      <c r="E1411" s="7">
        <v>0.01</v>
      </c>
      <c r="F1411" s="7" t="s">
        <v>7685</v>
      </c>
      <c r="G1411" s="7" t="s">
        <v>7686</v>
      </c>
      <c r="H1411" s="7" t="s">
        <v>166</v>
      </c>
    </row>
    <row r="1412" spans="1:8">
      <c r="A1412" s="7">
        <v>3008</v>
      </c>
      <c r="B1412" s="7" t="s">
        <v>9556</v>
      </c>
      <c r="C1412" s="7" t="s">
        <v>7652</v>
      </c>
      <c r="D1412" s="7">
        <v>1831165.02</v>
      </c>
      <c r="E1412" s="7">
        <v>0.01</v>
      </c>
      <c r="F1412" s="7" t="s">
        <v>7685</v>
      </c>
      <c r="G1412" s="7" t="s">
        <v>7686</v>
      </c>
      <c r="H1412" s="7" t="s">
        <v>166</v>
      </c>
    </row>
    <row r="1413" spans="1:8">
      <c r="A1413" s="7" t="s">
        <v>9986</v>
      </c>
      <c r="B1413" s="7" t="s">
        <v>9987</v>
      </c>
      <c r="C1413" s="7" t="s">
        <v>7652</v>
      </c>
      <c r="D1413" s="7">
        <v>1797527.3</v>
      </c>
      <c r="E1413" s="7">
        <v>0.01</v>
      </c>
      <c r="F1413" s="7" t="s">
        <v>9001</v>
      </c>
      <c r="G1413" s="7" t="s">
        <v>7654</v>
      </c>
      <c r="H1413" s="7" t="s">
        <v>60</v>
      </c>
    </row>
    <row r="1414" spans="1:8">
      <c r="A1414" s="7">
        <v>3626</v>
      </c>
      <c r="B1414" s="7" t="s">
        <v>9456</v>
      </c>
      <c r="C1414" s="7" t="s">
        <v>7652</v>
      </c>
      <c r="D1414" s="7">
        <v>1747946.11</v>
      </c>
      <c r="E1414" s="7">
        <v>0.01</v>
      </c>
      <c r="F1414" s="7" t="s">
        <v>7762</v>
      </c>
      <c r="G1414" s="7" t="s">
        <v>7763</v>
      </c>
      <c r="H1414" s="7" t="s">
        <v>153</v>
      </c>
    </row>
    <row r="1415" spans="1:8">
      <c r="A1415" s="7" t="s">
        <v>9311</v>
      </c>
      <c r="B1415" s="7" t="s">
        <v>9312</v>
      </c>
      <c r="C1415" s="7" t="s">
        <v>7652</v>
      </c>
      <c r="D1415" s="7">
        <v>1724452.27</v>
      </c>
      <c r="E1415" s="7">
        <v>0.01</v>
      </c>
      <c r="F1415" s="7" t="s">
        <v>9001</v>
      </c>
      <c r="G1415" s="7" t="s">
        <v>9002</v>
      </c>
      <c r="H1415" s="7" t="s">
        <v>9003</v>
      </c>
    </row>
    <row r="1416" spans="1:8">
      <c r="A1416" s="7" t="s">
        <v>9669</v>
      </c>
      <c r="B1416" s="7" t="s">
        <v>9670</v>
      </c>
      <c r="C1416" s="7" t="s">
        <v>7652</v>
      </c>
      <c r="D1416" s="7">
        <v>1704539.96</v>
      </c>
      <c r="E1416" s="7">
        <v>0.01</v>
      </c>
      <c r="F1416" s="7" t="s">
        <v>9001</v>
      </c>
      <c r="G1416" s="7" t="s">
        <v>7654</v>
      </c>
      <c r="H1416" s="7" t="s">
        <v>60</v>
      </c>
    </row>
    <row r="1417" spans="1:8">
      <c r="A1417" s="7">
        <v>9613</v>
      </c>
      <c r="B1417" s="7" t="s">
        <v>9555</v>
      </c>
      <c r="C1417" s="7" t="s">
        <v>7652</v>
      </c>
      <c r="D1417" s="7">
        <v>1612325.35</v>
      </c>
      <c r="E1417" s="7">
        <v>0.01</v>
      </c>
      <c r="F1417" s="7" t="s">
        <v>7762</v>
      </c>
      <c r="G1417" s="7" t="s">
        <v>7763</v>
      </c>
      <c r="H1417" s="7" t="s">
        <v>153</v>
      </c>
    </row>
    <row r="1418" spans="1:8">
      <c r="A1418" s="7">
        <v>3231</v>
      </c>
      <c r="B1418" s="7" t="s">
        <v>4910</v>
      </c>
      <c r="C1418" s="7" t="s">
        <v>7652</v>
      </c>
      <c r="D1418" s="7">
        <v>1596074.21</v>
      </c>
      <c r="E1418" s="7">
        <v>0.01</v>
      </c>
      <c r="F1418" s="7" t="s">
        <v>7685</v>
      </c>
      <c r="G1418" s="7" t="s">
        <v>7686</v>
      </c>
      <c r="H1418" s="7" t="s">
        <v>166</v>
      </c>
    </row>
    <row r="1419" spans="1:8">
      <c r="A1419" s="7">
        <v>3529</v>
      </c>
      <c r="B1419" s="7" t="s">
        <v>9736</v>
      </c>
      <c r="C1419" s="7" t="s">
        <v>7652</v>
      </c>
      <c r="D1419" s="7">
        <v>1591998.43</v>
      </c>
      <c r="E1419" s="7">
        <v>0.01</v>
      </c>
      <c r="F1419" s="7" t="s">
        <v>7685</v>
      </c>
      <c r="G1419" s="7" t="s">
        <v>9584</v>
      </c>
      <c r="H1419" s="7" t="s">
        <v>166</v>
      </c>
    </row>
    <row r="1420" spans="1:8">
      <c r="A1420" s="7" t="s">
        <v>9629</v>
      </c>
      <c r="B1420" s="7" t="s">
        <v>9630</v>
      </c>
      <c r="C1420" s="7" t="s">
        <v>7652</v>
      </c>
      <c r="D1420" s="7">
        <v>1537341.6</v>
      </c>
      <c r="E1420" s="7">
        <v>0.01</v>
      </c>
      <c r="F1420" s="7" t="s">
        <v>7653</v>
      </c>
      <c r="G1420" s="7" t="s">
        <v>7654</v>
      </c>
      <c r="H1420" s="7" t="s">
        <v>60</v>
      </c>
    </row>
    <row r="1421" spans="1:8">
      <c r="A1421" s="7">
        <v>2379</v>
      </c>
      <c r="B1421" s="7" t="s">
        <v>7229</v>
      </c>
      <c r="C1421" s="7" t="s">
        <v>7652</v>
      </c>
      <c r="D1421" s="7">
        <v>1480354.76</v>
      </c>
      <c r="E1421" s="7">
        <v>0.01</v>
      </c>
      <c r="F1421" s="7" t="s">
        <v>7685</v>
      </c>
      <c r="G1421" s="7" t="s">
        <v>7686</v>
      </c>
      <c r="H1421" s="7" t="s">
        <v>166</v>
      </c>
    </row>
    <row r="1422" spans="1:8">
      <c r="A1422" s="7">
        <v>9660</v>
      </c>
      <c r="B1422" s="7" t="s">
        <v>10202</v>
      </c>
      <c r="C1422" s="7" t="s">
        <v>7652</v>
      </c>
      <c r="D1422" s="7">
        <v>1473662.09</v>
      </c>
      <c r="E1422" s="7">
        <v>0.01</v>
      </c>
      <c r="F1422" s="7" t="s">
        <v>7712</v>
      </c>
      <c r="G1422" s="7" t="s">
        <v>7713</v>
      </c>
      <c r="H1422" s="7" t="s">
        <v>172</v>
      </c>
    </row>
    <row r="1423" spans="1:8">
      <c r="A1423" s="7">
        <v>3034</v>
      </c>
      <c r="B1423" s="7" t="s">
        <v>9583</v>
      </c>
      <c r="C1423" s="7" t="s">
        <v>7652</v>
      </c>
      <c r="D1423" s="7">
        <v>1450846.13</v>
      </c>
      <c r="E1423" s="7">
        <v>0.01</v>
      </c>
      <c r="F1423" s="7" t="s">
        <v>7685</v>
      </c>
      <c r="G1423" s="7" t="s">
        <v>7686</v>
      </c>
      <c r="H1423" s="7" t="s">
        <v>166</v>
      </c>
    </row>
    <row r="1424" spans="1:8">
      <c r="A1424" s="7">
        <v>6841</v>
      </c>
      <c r="B1424" s="7" t="s">
        <v>5924</v>
      </c>
      <c r="C1424" s="7" t="s">
        <v>7652</v>
      </c>
      <c r="D1424" s="7">
        <v>1410787.05</v>
      </c>
      <c r="E1424" s="7">
        <v>0.01</v>
      </c>
      <c r="F1424" s="7" t="s">
        <v>7762</v>
      </c>
      <c r="G1424" s="7" t="s">
        <v>7763</v>
      </c>
      <c r="H1424" s="7" t="s">
        <v>153</v>
      </c>
    </row>
    <row r="1425" spans="1:8">
      <c r="A1425" s="7" t="s">
        <v>9570</v>
      </c>
      <c r="B1425" s="7" t="s">
        <v>4733</v>
      </c>
      <c r="C1425" s="7" t="s">
        <v>7652</v>
      </c>
      <c r="D1425" s="7">
        <v>1358540.16</v>
      </c>
      <c r="E1425" s="7">
        <v>0.01</v>
      </c>
      <c r="F1425" s="7" t="s">
        <v>7814</v>
      </c>
      <c r="G1425" s="7" t="s">
        <v>7815</v>
      </c>
      <c r="H1425" s="7" t="s">
        <v>158</v>
      </c>
    </row>
    <row r="1426" spans="1:8">
      <c r="A1426" s="7">
        <v>2059</v>
      </c>
      <c r="B1426" s="7" t="s">
        <v>10222</v>
      </c>
      <c r="C1426" s="7" t="s">
        <v>7652</v>
      </c>
      <c r="D1426" s="7">
        <v>1337506.93</v>
      </c>
      <c r="E1426" s="7">
        <v>0.01</v>
      </c>
      <c r="F1426" s="7" t="s">
        <v>7685</v>
      </c>
      <c r="G1426" s="7" t="s">
        <v>7686</v>
      </c>
      <c r="H1426" s="7" t="s">
        <v>166</v>
      </c>
    </row>
    <row r="1427" spans="1:8">
      <c r="A1427" s="7">
        <v>3653</v>
      </c>
      <c r="B1427" s="7" t="s">
        <v>10236</v>
      </c>
      <c r="C1427" s="7" t="s">
        <v>7652</v>
      </c>
      <c r="D1427" s="7">
        <v>1253056.83</v>
      </c>
      <c r="E1427" s="7">
        <v>0.01</v>
      </c>
      <c r="F1427" s="7" t="s">
        <v>7685</v>
      </c>
      <c r="G1427" s="7" t="s">
        <v>7686</v>
      </c>
      <c r="H1427" s="7" t="s">
        <v>166</v>
      </c>
    </row>
    <row r="1428" spans="1:8">
      <c r="A1428" s="7">
        <v>2324</v>
      </c>
      <c r="B1428" s="7" t="s">
        <v>9991</v>
      </c>
      <c r="C1428" s="7" t="s">
        <v>7652</v>
      </c>
      <c r="D1428" s="7">
        <v>1253079.6599999999</v>
      </c>
      <c r="E1428" s="7">
        <v>0.01</v>
      </c>
      <c r="F1428" s="7" t="s">
        <v>7685</v>
      </c>
      <c r="G1428" s="7" t="s">
        <v>7686</v>
      </c>
      <c r="H1428" s="7" t="s">
        <v>166</v>
      </c>
    </row>
    <row r="1429" spans="1:8">
      <c r="A1429" s="7">
        <v>4958</v>
      </c>
      <c r="B1429" s="7" t="s">
        <v>10237</v>
      </c>
      <c r="C1429" s="7" t="s">
        <v>7652</v>
      </c>
      <c r="D1429" s="7">
        <v>1245280.25</v>
      </c>
      <c r="E1429" s="7">
        <v>0.01</v>
      </c>
      <c r="F1429" s="7" t="s">
        <v>7685</v>
      </c>
      <c r="G1429" s="7" t="s">
        <v>7686</v>
      </c>
      <c r="H1429" s="7" t="s">
        <v>166</v>
      </c>
    </row>
    <row r="1430" spans="1:8">
      <c r="A1430" s="7">
        <v>968</v>
      </c>
      <c r="B1430" s="7" t="s">
        <v>9509</v>
      </c>
      <c r="C1430" s="7" t="s">
        <v>7652</v>
      </c>
      <c r="D1430" s="7">
        <v>1224897.01</v>
      </c>
      <c r="E1430" s="7">
        <v>0.01</v>
      </c>
      <c r="F1430" s="7" t="s">
        <v>7712</v>
      </c>
      <c r="G1430" s="7" t="s">
        <v>7713</v>
      </c>
      <c r="H1430" s="7" t="s">
        <v>172</v>
      </c>
    </row>
    <row r="1431" spans="1:8">
      <c r="A1431" s="7">
        <v>9719</v>
      </c>
      <c r="B1431" s="7" t="s">
        <v>10257</v>
      </c>
      <c r="C1431" s="7" t="s">
        <v>7652</v>
      </c>
      <c r="D1431" s="7">
        <v>1159952.73</v>
      </c>
      <c r="E1431" s="7">
        <v>0.01</v>
      </c>
      <c r="F1431" s="7" t="s">
        <v>7762</v>
      </c>
      <c r="G1431" s="7" t="s">
        <v>7763</v>
      </c>
      <c r="H1431" s="7" t="s">
        <v>153</v>
      </c>
    </row>
    <row r="1432" spans="1:8">
      <c r="A1432" s="7">
        <v>9698</v>
      </c>
      <c r="B1432" s="7" t="s">
        <v>10260</v>
      </c>
      <c r="C1432" s="7" t="s">
        <v>7652</v>
      </c>
      <c r="D1432" s="7">
        <v>1144930.8400000001</v>
      </c>
      <c r="E1432" s="7">
        <v>0.01</v>
      </c>
      <c r="F1432" s="7" t="s">
        <v>7712</v>
      </c>
      <c r="G1432" s="7" t="s">
        <v>7713</v>
      </c>
      <c r="H1432" s="7" t="s">
        <v>172</v>
      </c>
    </row>
    <row r="1433" spans="1:8">
      <c r="A1433" s="7" t="s">
        <v>8477</v>
      </c>
      <c r="B1433" s="7" t="s">
        <v>8478</v>
      </c>
      <c r="C1433" s="7" t="s">
        <v>7759</v>
      </c>
      <c r="D1433" s="7">
        <v>3428017.6</v>
      </c>
      <c r="E1433" s="7">
        <v>0.01</v>
      </c>
      <c r="F1433" s="7" t="s">
        <v>7653</v>
      </c>
      <c r="G1433" s="7" t="s">
        <v>7676</v>
      </c>
      <c r="H1433" s="7" t="s">
        <v>60</v>
      </c>
    </row>
    <row r="1434" spans="1:8">
      <c r="A1434" s="7" t="s">
        <v>8903</v>
      </c>
      <c r="B1434" s="7" t="s">
        <v>8904</v>
      </c>
      <c r="C1434" s="7" t="s">
        <v>7759</v>
      </c>
      <c r="D1434" s="7">
        <v>3355713.63</v>
      </c>
      <c r="E1434" s="7">
        <v>0.01</v>
      </c>
      <c r="F1434" s="7" t="s">
        <v>7721</v>
      </c>
      <c r="G1434" s="7" t="s">
        <v>7722</v>
      </c>
      <c r="H1434" s="7" t="s">
        <v>143</v>
      </c>
    </row>
    <row r="1435" spans="1:8">
      <c r="A1435" s="7" t="s">
        <v>8668</v>
      </c>
      <c r="B1435" s="7" t="s">
        <v>2010</v>
      </c>
      <c r="C1435" s="7" t="s">
        <v>7759</v>
      </c>
      <c r="D1435" s="7">
        <v>3343685.24</v>
      </c>
      <c r="E1435" s="7">
        <v>0.01</v>
      </c>
      <c r="F1435" s="7" t="s">
        <v>7814</v>
      </c>
      <c r="G1435" s="7" t="s">
        <v>7815</v>
      </c>
      <c r="H1435" s="7" t="s">
        <v>158</v>
      </c>
    </row>
    <row r="1436" spans="1:8">
      <c r="A1436" s="7">
        <v>6988</v>
      </c>
      <c r="B1436" s="7" t="s">
        <v>3014</v>
      </c>
      <c r="C1436" s="7" t="s">
        <v>7759</v>
      </c>
      <c r="D1436" s="7">
        <v>3331733.13</v>
      </c>
      <c r="E1436" s="7">
        <v>0.01</v>
      </c>
      <c r="F1436" s="7" t="s">
        <v>7762</v>
      </c>
      <c r="G1436" s="7" t="s">
        <v>7763</v>
      </c>
      <c r="H1436" s="7" t="s">
        <v>153</v>
      </c>
    </row>
    <row r="1437" spans="1:8">
      <c r="A1437" s="7">
        <v>5401</v>
      </c>
      <c r="B1437" s="7" t="s">
        <v>1549</v>
      </c>
      <c r="C1437" s="7" t="s">
        <v>7759</v>
      </c>
      <c r="D1437" s="7">
        <v>3258150.39</v>
      </c>
      <c r="E1437" s="7">
        <v>0.01</v>
      </c>
      <c r="F1437" s="7" t="s">
        <v>7762</v>
      </c>
      <c r="G1437" s="7" t="s">
        <v>7763</v>
      </c>
      <c r="H1437" s="7" t="s">
        <v>153</v>
      </c>
    </row>
    <row r="1438" spans="1:8">
      <c r="A1438" s="7" t="s">
        <v>9008</v>
      </c>
      <c r="B1438" s="7" t="s">
        <v>9009</v>
      </c>
      <c r="C1438" s="7" t="s">
        <v>7759</v>
      </c>
      <c r="D1438" s="7">
        <v>3225185</v>
      </c>
      <c r="E1438" s="7">
        <v>0.01</v>
      </c>
      <c r="F1438" s="7" t="s">
        <v>7704</v>
      </c>
      <c r="G1438" s="7" t="s">
        <v>7705</v>
      </c>
      <c r="H1438" s="7" t="s">
        <v>87</v>
      </c>
    </row>
    <row r="1439" spans="1:8">
      <c r="A1439" s="7" t="s">
        <v>9291</v>
      </c>
      <c r="B1439" s="7" t="s">
        <v>9292</v>
      </c>
      <c r="C1439" s="7" t="s">
        <v>7759</v>
      </c>
      <c r="D1439" s="7">
        <v>3105613.99</v>
      </c>
      <c r="E1439" s="7">
        <v>0.01</v>
      </c>
      <c r="F1439" s="7" t="s">
        <v>8874</v>
      </c>
      <c r="G1439" s="7" t="s">
        <v>8875</v>
      </c>
      <c r="H1439" s="7" t="s">
        <v>228</v>
      </c>
    </row>
    <row r="1440" spans="1:8">
      <c r="A1440" s="7" t="s">
        <v>9040</v>
      </c>
      <c r="B1440" s="7" t="s">
        <v>9041</v>
      </c>
      <c r="C1440" s="7" t="s">
        <v>7759</v>
      </c>
      <c r="D1440" s="7">
        <v>3021476.79</v>
      </c>
      <c r="E1440" s="7">
        <v>0.01</v>
      </c>
      <c r="F1440" s="7" t="s">
        <v>7793</v>
      </c>
      <c r="G1440" s="7" t="s">
        <v>7794</v>
      </c>
      <c r="H1440" s="7" t="s">
        <v>138</v>
      </c>
    </row>
    <row r="1441" spans="1:8">
      <c r="A1441" s="7">
        <v>3407</v>
      </c>
      <c r="B1441" s="7" t="s">
        <v>2608</v>
      </c>
      <c r="C1441" s="7" t="s">
        <v>7759</v>
      </c>
      <c r="D1441" s="7">
        <v>3016060.03</v>
      </c>
      <c r="E1441" s="7">
        <v>0.01</v>
      </c>
      <c r="F1441" s="7" t="s">
        <v>7762</v>
      </c>
      <c r="G1441" s="7" t="s">
        <v>7763</v>
      </c>
      <c r="H1441" s="7" t="s">
        <v>153</v>
      </c>
    </row>
    <row r="1442" spans="1:8">
      <c r="A1442" s="7" t="s">
        <v>10140</v>
      </c>
      <c r="B1442" s="7" t="s">
        <v>10141</v>
      </c>
      <c r="C1442" s="7" t="s">
        <v>7759</v>
      </c>
      <c r="D1442" s="7">
        <v>2949999.96</v>
      </c>
      <c r="E1442" s="7">
        <v>0.01</v>
      </c>
      <c r="F1442" s="7" t="s">
        <v>7814</v>
      </c>
      <c r="G1442" s="7" t="s">
        <v>7815</v>
      </c>
      <c r="H1442" s="7" t="s">
        <v>158</v>
      </c>
    </row>
    <row r="1443" spans="1:8">
      <c r="A1443" s="7" t="s">
        <v>9996</v>
      </c>
      <c r="B1443" s="7" t="s">
        <v>2533</v>
      </c>
      <c r="C1443" s="7" t="s">
        <v>7759</v>
      </c>
      <c r="D1443" s="7">
        <v>2922603.55</v>
      </c>
      <c r="E1443" s="7">
        <v>0.01</v>
      </c>
      <c r="F1443" s="7" t="s">
        <v>7743</v>
      </c>
      <c r="G1443" s="7" t="s">
        <v>7664</v>
      </c>
      <c r="H1443" s="7" t="s">
        <v>7744</v>
      </c>
    </row>
    <row r="1444" spans="1:8">
      <c r="A1444" s="7">
        <v>2002</v>
      </c>
      <c r="B1444" s="7" t="s">
        <v>1901</v>
      </c>
      <c r="C1444" s="7" t="s">
        <v>7759</v>
      </c>
      <c r="D1444" s="7">
        <v>2821177.61</v>
      </c>
      <c r="E1444" s="7">
        <v>0.01</v>
      </c>
      <c r="F1444" s="7" t="s">
        <v>7685</v>
      </c>
      <c r="G1444" s="7" t="s">
        <v>7686</v>
      </c>
      <c r="H1444" s="7" t="s">
        <v>166</v>
      </c>
    </row>
    <row r="1445" spans="1:8">
      <c r="A1445" s="7">
        <v>1303</v>
      </c>
      <c r="B1445" s="7" t="s">
        <v>1919</v>
      </c>
      <c r="C1445" s="7" t="s">
        <v>7759</v>
      </c>
      <c r="D1445" s="7">
        <v>2804435.68</v>
      </c>
      <c r="E1445" s="7">
        <v>0.01</v>
      </c>
      <c r="F1445" s="7" t="s">
        <v>7685</v>
      </c>
      <c r="G1445" s="7" t="s">
        <v>7686</v>
      </c>
      <c r="H1445" s="7" t="s">
        <v>166</v>
      </c>
    </row>
    <row r="1446" spans="1:8">
      <c r="A1446" s="7" t="s">
        <v>8847</v>
      </c>
      <c r="B1446" s="7" t="s">
        <v>8848</v>
      </c>
      <c r="C1446" s="7" t="s">
        <v>7759</v>
      </c>
      <c r="D1446" s="7">
        <v>2760515.7</v>
      </c>
      <c r="E1446" s="7">
        <v>0.01</v>
      </c>
      <c r="F1446" s="7" t="s">
        <v>7739</v>
      </c>
      <c r="G1446" s="7" t="s">
        <v>7740</v>
      </c>
      <c r="H1446" s="7" t="s">
        <v>143</v>
      </c>
    </row>
    <row r="1447" spans="1:8">
      <c r="A1447" s="7" t="s">
        <v>10146</v>
      </c>
      <c r="B1447" s="7" t="s">
        <v>10147</v>
      </c>
      <c r="C1447" s="7" t="s">
        <v>7759</v>
      </c>
      <c r="D1447" s="7">
        <v>2740976.68</v>
      </c>
      <c r="E1447" s="7">
        <v>0.01</v>
      </c>
      <c r="F1447" s="7" t="s">
        <v>7692</v>
      </c>
      <c r="G1447" s="7" t="s">
        <v>7693</v>
      </c>
      <c r="H1447" s="7" t="s">
        <v>143</v>
      </c>
    </row>
    <row r="1448" spans="1:8">
      <c r="A1448" s="7" t="s">
        <v>9917</v>
      </c>
      <c r="B1448" s="7" t="s">
        <v>1362</v>
      </c>
      <c r="C1448" s="7" t="s">
        <v>7759</v>
      </c>
      <c r="D1448" s="7">
        <v>2680081.6</v>
      </c>
      <c r="E1448" s="7">
        <v>0.01</v>
      </c>
      <c r="F1448" s="7" t="s">
        <v>7726</v>
      </c>
      <c r="G1448" s="7" t="s">
        <v>7727</v>
      </c>
      <c r="H1448" s="7" t="s">
        <v>148</v>
      </c>
    </row>
    <row r="1449" spans="1:8">
      <c r="A1449" s="7" t="s">
        <v>9069</v>
      </c>
      <c r="B1449" s="7" t="s">
        <v>9070</v>
      </c>
      <c r="C1449" s="7" t="s">
        <v>7759</v>
      </c>
      <c r="D1449" s="7">
        <v>2673395.65</v>
      </c>
      <c r="E1449" s="7">
        <v>0.01</v>
      </c>
      <c r="F1449" s="7" t="s">
        <v>7793</v>
      </c>
      <c r="G1449" s="7" t="s">
        <v>7794</v>
      </c>
      <c r="H1449" s="7" t="s">
        <v>138</v>
      </c>
    </row>
    <row r="1450" spans="1:8">
      <c r="A1450" s="7" t="s">
        <v>9224</v>
      </c>
      <c r="B1450" s="7" t="s">
        <v>9225</v>
      </c>
      <c r="C1450" s="7" t="s">
        <v>7759</v>
      </c>
      <c r="D1450" s="7">
        <v>2540887.9700000002</v>
      </c>
      <c r="E1450" s="7">
        <v>0.01</v>
      </c>
      <c r="F1450" s="7" t="s">
        <v>8396</v>
      </c>
      <c r="G1450" s="7" t="s">
        <v>8397</v>
      </c>
      <c r="H1450" s="7" t="s">
        <v>201</v>
      </c>
    </row>
    <row r="1451" spans="1:8">
      <c r="A1451" s="7" t="s">
        <v>9073</v>
      </c>
      <c r="B1451" s="7" t="s">
        <v>9074</v>
      </c>
      <c r="C1451" s="7" t="s">
        <v>7759</v>
      </c>
      <c r="D1451" s="7">
        <v>2483716.62</v>
      </c>
      <c r="E1451" s="7">
        <v>0.01</v>
      </c>
      <c r="F1451" s="7" t="s">
        <v>8643</v>
      </c>
      <c r="G1451" s="7" t="s">
        <v>8644</v>
      </c>
      <c r="H1451" s="7" t="s">
        <v>234</v>
      </c>
    </row>
    <row r="1452" spans="1:8">
      <c r="A1452" s="7">
        <v>3402</v>
      </c>
      <c r="B1452" s="7" t="s">
        <v>2099</v>
      </c>
      <c r="C1452" s="7" t="s">
        <v>7759</v>
      </c>
      <c r="D1452" s="7">
        <v>2396613.5699999998</v>
      </c>
      <c r="E1452" s="7">
        <v>0.01</v>
      </c>
      <c r="F1452" s="7" t="s">
        <v>7762</v>
      </c>
      <c r="G1452" s="7" t="s">
        <v>7763</v>
      </c>
      <c r="H1452" s="7" t="s">
        <v>153</v>
      </c>
    </row>
    <row r="1453" spans="1:8">
      <c r="A1453" s="7" t="s">
        <v>9496</v>
      </c>
      <c r="B1453" s="7" t="s">
        <v>9497</v>
      </c>
      <c r="C1453" s="7" t="s">
        <v>7759</v>
      </c>
      <c r="D1453" s="7">
        <v>2336879.15</v>
      </c>
      <c r="E1453" s="7">
        <v>0.01</v>
      </c>
      <c r="F1453" s="7" t="s">
        <v>8184</v>
      </c>
      <c r="G1453" s="7" t="s">
        <v>8185</v>
      </c>
      <c r="H1453" s="7" t="s">
        <v>194</v>
      </c>
    </row>
    <row r="1454" spans="1:8">
      <c r="A1454" s="7">
        <v>914</v>
      </c>
      <c r="B1454" s="7" t="s">
        <v>9567</v>
      </c>
      <c r="C1454" s="7" t="s">
        <v>7759</v>
      </c>
      <c r="D1454" s="7">
        <v>2267089.9500000002</v>
      </c>
      <c r="E1454" s="7">
        <v>0.01</v>
      </c>
      <c r="F1454" s="7" t="s">
        <v>7712</v>
      </c>
      <c r="G1454" s="7" t="s">
        <v>7713</v>
      </c>
      <c r="H1454" s="7" t="s">
        <v>172</v>
      </c>
    </row>
    <row r="1455" spans="1:8">
      <c r="A1455" s="7" t="s">
        <v>9421</v>
      </c>
      <c r="B1455" s="7" t="s">
        <v>9422</v>
      </c>
      <c r="C1455" s="7" t="s">
        <v>7759</v>
      </c>
      <c r="D1455" s="7">
        <v>2261591.4700000002</v>
      </c>
      <c r="E1455" s="7">
        <v>0.01</v>
      </c>
      <c r="F1455" s="7" t="s">
        <v>9001</v>
      </c>
      <c r="G1455" s="7" t="s">
        <v>9002</v>
      </c>
      <c r="H1455" s="7" t="s">
        <v>9003</v>
      </c>
    </row>
    <row r="1456" spans="1:8">
      <c r="A1456" s="7" t="s">
        <v>9726</v>
      </c>
      <c r="B1456" s="7" t="s">
        <v>9727</v>
      </c>
      <c r="C1456" s="7" t="s">
        <v>7759</v>
      </c>
      <c r="D1456" s="7">
        <v>2258424.5699999998</v>
      </c>
      <c r="E1456" s="7">
        <v>0.01</v>
      </c>
      <c r="F1456" s="7" t="s">
        <v>8283</v>
      </c>
      <c r="G1456" s="7" t="s">
        <v>8284</v>
      </c>
      <c r="H1456" s="7" t="s">
        <v>8285</v>
      </c>
    </row>
    <row r="1457" spans="1:8">
      <c r="A1457" s="7" t="s">
        <v>9305</v>
      </c>
      <c r="B1457" s="7" t="s">
        <v>9306</v>
      </c>
      <c r="C1457" s="7" t="s">
        <v>7759</v>
      </c>
      <c r="D1457" s="7">
        <v>2231655.52</v>
      </c>
      <c r="E1457" s="7">
        <v>0.01</v>
      </c>
      <c r="F1457" s="7" t="s">
        <v>8491</v>
      </c>
      <c r="G1457" s="7" t="s">
        <v>8492</v>
      </c>
      <c r="H1457" s="7" t="s">
        <v>143</v>
      </c>
    </row>
    <row r="1458" spans="1:8">
      <c r="A1458" s="7">
        <v>1378</v>
      </c>
      <c r="B1458" s="7" t="s">
        <v>10159</v>
      </c>
      <c r="C1458" s="7" t="s">
        <v>7759</v>
      </c>
      <c r="D1458" s="7">
        <v>2186835.21</v>
      </c>
      <c r="E1458" s="7">
        <v>0.01</v>
      </c>
      <c r="F1458" s="7" t="s">
        <v>7712</v>
      </c>
      <c r="G1458" s="7" t="s">
        <v>7713</v>
      </c>
      <c r="H1458" s="7" t="s">
        <v>172</v>
      </c>
    </row>
    <row r="1459" spans="1:8">
      <c r="A1459" s="7">
        <v>4188</v>
      </c>
      <c r="B1459" s="7" t="s">
        <v>9408</v>
      </c>
      <c r="C1459" s="7" t="s">
        <v>7759</v>
      </c>
      <c r="D1459" s="7">
        <v>2111173.9900000002</v>
      </c>
      <c r="E1459" s="7">
        <v>0.01</v>
      </c>
      <c r="F1459" s="7" t="s">
        <v>7762</v>
      </c>
      <c r="G1459" s="7" t="s">
        <v>7763</v>
      </c>
      <c r="H1459" s="7" t="s">
        <v>153</v>
      </c>
    </row>
    <row r="1460" spans="1:8">
      <c r="A1460" s="7" t="s">
        <v>8662</v>
      </c>
      <c r="B1460" s="7" t="s">
        <v>5018</v>
      </c>
      <c r="C1460" s="7" t="s">
        <v>7759</v>
      </c>
      <c r="D1460" s="7">
        <v>2102322.27</v>
      </c>
      <c r="E1460" s="7">
        <v>0.01</v>
      </c>
      <c r="F1460" s="7" t="s">
        <v>7653</v>
      </c>
      <c r="G1460" s="7" t="s">
        <v>7676</v>
      </c>
      <c r="H1460" s="7" t="s">
        <v>60</v>
      </c>
    </row>
    <row r="1461" spans="1:8">
      <c r="A1461" s="7" t="s">
        <v>9749</v>
      </c>
      <c r="B1461" s="7" t="s">
        <v>9750</v>
      </c>
      <c r="C1461" s="7" t="s">
        <v>7759</v>
      </c>
      <c r="D1461" s="7">
        <v>2091662.09</v>
      </c>
      <c r="E1461" s="7">
        <v>0.01</v>
      </c>
      <c r="F1461" s="7" t="s">
        <v>8184</v>
      </c>
      <c r="G1461" s="7" t="s">
        <v>8185</v>
      </c>
      <c r="H1461" s="7" t="s">
        <v>194</v>
      </c>
    </row>
    <row r="1462" spans="1:8">
      <c r="A1462" s="7" t="s">
        <v>9997</v>
      </c>
      <c r="B1462" s="7" t="s">
        <v>10162</v>
      </c>
      <c r="C1462" s="7" t="s">
        <v>7759</v>
      </c>
      <c r="D1462" s="7">
        <v>2077820.16</v>
      </c>
      <c r="E1462" s="7">
        <v>0.01</v>
      </c>
      <c r="F1462" s="7" t="s">
        <v>8060</v>
      </c>
      <c r="G1462" s="7" t="s">
        <v>8061</v>
      </c>
      <c r="H1462" s="7" t="s">
        <v>143</v>
      </c>
    </row>
    <row r="1463" spans="1:8">
      <c r="A1463" s="7">
        <v>1326</v>
      </c>
      <c r="B1463" s="7" t="s">
        <v>8753</v>
      </c>
      <c r="C1463" s="7" t="s">
        <v>7759</v>
      </c>
      <c r="D1463" s="7">
        <v>2018093.32</v>
      </c>
      <c r="E1463" s="7">
        <v>0.01</v>
      </c>
      <c r="F1463" s="7" t="s">
        <v>7685</v>
      </c>
      <c r="G1463" s="7" t="s">
        <v>7686</v>
      </c>
      <c r="H1463" s="7" t="s">
        <v>166</v>
      </c>
    </row>
    <row r="1464" spans="1:8">
      <c r="A1464" s="7">
        <v>5411</v>
      </c>
      <c r="B1464" s="7" t="s">
        <v>2195</v>
      </c>
      <c r="C1464" s="7" t="s">
        <v>7759</v>
      </c>
      <c r="D1464" s="7">
        <v>1990937.64</v>
      </c>
      <c r="E1464" s="7">
        <v>0.01</v>
      </c>
      <c r="F1464" s="7" t="s">
        <v>7762</v>
      </c>
      <c r="G1464" s="7" t="s">
        <v>7763</v>
      </c>
      <c r="H1464" s="7" t="s">
        <v>153</v>
      </c>
    </row>
    <row r="1465" spans="1:8">
      <c r="A1465" s="7" t="s">
        <v>8774</v>
      </c>
      <c r="B1465" s="7" t="s">
        <v>3549</v>
      </c>
      <c r="C1465" s="7" t="s">
        <v>7759</v>
      </c>
      <c r="D1465" s="7">
        <v>1981566</v>
      </c>
      <c r="E1465" s="7">
        <v>0.01</v>
      </c>
      <c r="F1465" s="7" t="s">
        <v>8775</v>
      </c>
      <c r="G1465" s="7" t="s">
        <v>7676</v>
      </c>
      <c r="H1465" s="7" t="s">
        <v>60</v>
      </c>
    </row>
    <row r="1466" spans="1:8">
      <c r="A1466" s="7">
        <v>3323</v>
      </c>
      <c r="B1466" s="7" t="s">
        <v>9689</v>
      </c>
      <c r="C1466" s="7" t="s">
        <v>7759</v>
      </c>
      <c r="D1466" s="7">
        <v>1916283</v>
      </c>
      <c r="E1466" s="7">
        <v>0.01</v>
      </c>
      <c r="F1466" s="7" t="s">
        <v>7712</v>
      </c>
      <c r="G1466" s="7" t="s">
        <v>7713</v>
      </c>
      <c r="H1466" s="7" t="s">
        <v>172</v>
      </c>
    </row>
    <row r="1467" spans="1:8">
      <c r="A1467" s="7" t="s">
        <v>9474</v>
      </c>
      <c r="B1467" s="7" t="s">
        <v>9475</v>
      </c>
      <c r="C1467" s="7" t="s">
        <v>7759</v>
      </c>
      <c r="D1467" s="7">
        <v>1882653.12</v>
      </c>
      <c r="E1467" s="7">
        <v>0.01</v>
      </c>
      <c r="F1467" s="7" t="s">
        <v>7692</v>
      </c>
      <c r="G1467" s="7" t="s">
        <v>7693</v>
      </c>
      <c r="H1467" s="7" t="s">
        <v>143</v>
      </c>
    </row>
    <row r="1468" spans="1:8">
      <c r="A1468" s="7" t="s">
        <v>9571</v>
      </c>
      <c r="B1468" s="7" t="s">
        <v>9572</v>
      </c>
      <c r="C1468" s="7" t="s">
        <v>7759</v>
      </c>
      <c r="D1468" s="7">
        <v>1834619.19</v>
      </c>
      <c r="E1468" s="7">
        <v>0.01</v>
      </c>
      <c r="F1468" s="7" t="s">
        <v>8396</v>
      </c>
      <c r="G1468" s="7" t="s">
        <v>8397</v>
      </c>
      <c r="H1468" s="7" t="s">
        <v>201</v>
      </c>
    </row>
    <row r="1469" spans="1:8">
      <c r="A1469" s="7">
        <v>1301</v>
      </c>
      <c r="B1469" s="7" t="s">
        <v>1792</v>
      </c>
      <c r="C1469" s="7" t="s">
        <v>7759</v>
      </c>
      <c r="D1469" s="7">
        <v>1830280.8</v>
      </c>
      <c r="E1469" s="7">
        <v>0.01</v>
      </c>
      <c r="F1469" s="7" t="s">
        <v>7685</v>
      </c>
      <c r="G1469" s="7" t="s">
        <v>7686</v>
      </c>
      <c r="H1469" s="7" t="s">
        <v>166</v>
      </c>
    </row>
    <row r="1470" spans="1:8">
      <c r="A1470" s="7" t="s">
        <v>10174</v>
      </c>
      <c r="B1470" s="7" t="s">
        <v>10175</v>
      </c>
      <c r="C1470" s="7" t="s">
        <v>7759</v>
      </c>
      <c r="D1470" s="7">
        <v>1818654.89</v>
      </c>
      <c r="E1470" s="7">
        <v>0.01</v>
      </c>
      <c r="F1470" s="7" t="s">
        <v>7793</v>
      </c>
      <c r="G1470" s="7" t="s">
        <v>7794</v>
      </c>
      <c r="H1470" s="7" t="s">
        <v>138</v>
      </c>
    </row>
    <row r="1471" spans="1:8">
      <c r="A1471" s="7" t="s">
        <v>9287</v>
      </c>
      <c r="B1471" s="7" t="s">
        <v>9288</v>
      </c>
      <c r="C1471" s="7" t="s">
        <v>7759</v>
      </c>
      <c r="D1471" s="7">
        <v>1786496.39</v>
      </c>
      <c r="E1471" s="7">
        <v>0.01</v>
      </c>
      <c r="F1471" s="7" t="s">
        <v>9051</v>
      </c>
      <c r="G1471" s="7" t="s">
        <v>9052</v>
      </c>
      <c r="H1471" s="7" t="s">
        <v>242</v>
      </c>
    </row>
    <row r="1472" spans="1:8">
      <c r="A1472" s="7" t="s">
        <v>9999</v>
      </c>
      <c r="B1472" s="7" t="s">
        <v>10000</v>
      </c>
      <c r="C1472" s="7" t="s">
        <v>7759</v>
      </c>
      <c r="D1472" s="7">
        <v>1724474.6</v>
      </c>
      <c r="E1472" s="7">
        <v>0.01</v>
      </c>
      <c r="F1472" s="7" t="s">
        <v>7793</v>
      </c>
      <c r="G1472" s="7" t="s">
        <v>7794</v>
      </c>
      <c r="H1472" s="7" t="s">
        <v>138</v>
      </c>
    </row>
    <row r="1473" spans="1:8">
      <c r="A1473" s="7" t="s">
        <v>10188</v>
      </c>
      <c r="B1473" s="7" t="s">
        <v>10189</v>
      </c>
      <c r="C1473" s="7" t="s">
        <v>7759</v>
      </c>
      <c r="D1473" s="7">
        <v>1563974.19</v>
      </c>
      <c r="E1473" s="7">
        <v>0.01</v>
      </c>
      <c r="F1473" s="7" t="s">
        <v>8283</v>
      </c>
      <c r="G1473" s="7" t="s">
        <v>8284</v>
      </c>
      <c r="H1473" s="7" t="s">
        <v>8285</v>
      </c>
    </row>
    <row r="1474" spans="1:8">
      <c r="A1474" s="7" t="s">
        <v>10207</v>
      </c>
      <c r="B1474" s="7" t="s">
        <v>10208</v>
      </c>
      <c r="C1474" s="7" t="s">
        <v>7759</v>
      </c>
      <c r="D1474" s="7">
        <v>1433066.22</v>
      </c>
      <c r="E1474" s="7">
        <v>0.01</v>
      </c>
      <c r="F1474" s="7" t="s">
        <v>7814</v>
      </c>
      <c r="G1474" s="7" t="s">
        <v>7815</v>
      </c>
      <c r="H1474" s="7" t="s">
        <v>158</v>
      </c>
    </row>
    <row r="1475" spans="1:8">
      <c r="A1475" s="7" t="s">
        <v>10209</v>
      </c>
      <c r="B1475" s="7" t="s">
        <v>10210</v>
      </c>
      <c r="C1475" s="7" t="s">
        <v>7759</v>
      </c>
      <c r="D1475" s="7">
        <v>1430065.95</v>
      </c>
      <c r="E1475" s="7">
        <v>0.01</v>
      </c>
      <c r="F1475" s="7" t="s">
        <v>7814</v>
      </c>
      <c r="G1475" s="7" t="s">
        <v>7815</v>
      </c>
      <c r="H1475" s="7" t="s">
        <v>158</v>
      </c>
    </row>
    <row r="1476" spans="1:8">
      <c r="A1476" s="7" t="s">
        <v>10211</v>
      </c>
      <c r="B1476" s="7" t="s">
        <v>10212</v>
      </c>
      <c r="C1476" s="7" t="s">
        <v>7759</v>
      </c>
      <c r="D1476" s="7">
        <v>1430523.93</v>
      </c>
      <c r="E1476" s="7">
        <v>0.01</v>
      </c>
      <c r="F1476" s="7" t="s">
        <v>8221</v>
      </c>
      <c r="G1476" s="7" t="s">
        <v>8222</v>
      </c>
      <c r="H1476" s="7" t="s">
        <v>186</v>
      </c>
    </row>
    <row r="1477" spans="1:8">
      <c r="A1477" s="7" t="s">
        <v>9404</v>
      </c>
      <c r="B1477" s="7" t="s">
        <v>9405</v>
      </c>
      <c r="C1477" s="7" t="s">
        <v>7759</v>
      </c>
      <c r="D1477" s="7">
        <v>1362655.56</v>
      </c>
      <c r="E1477" s="7">
        <v>0.01</v>
      </c>
      <c r="F1477" s="7" t="s">
        <v>8874</v>
      </c>
      <c r="G1477" s="7" t="s">
        <v>8875</v>
      </c>
      <c r="H1477" s="7" t="s">
        <v>228</v>
      </c>
    </row>
    <row r="1478" spans="1:8">
      <c r="A1478" s="7">
        <v>3993</v>
      </c>
      <c r="B1478" s="7" t="s">
        <v>10220</v>
      </c>
      <c r="C1478" s="7" t="s">
        <v>7759</v>
      </c>
      <c r="D1478" s="7">
        <v>1345930.05</v>
      </c>
      <c r="E1478" s="7">
        <v>0.01</v>
      </c>
      <c r="F1478" s="7" t="s">
        <v>7712</v>
      </c>
      <c r="G1478" s="7" t="s">
        <v>7713</v>
      </c>
      <c r="H1478" s="7" t="s">
        <v>172</v>
      </c>
    </row>
    <row r="1479" spans="1:8">
      <c r="A1479" s="7" t="s">
        <v>10221</v>
      </c>
      <c r="B1479" s="7" t="s">
        <v>3582</v>
      </c>
      <c r="C1479" s="7" t="s">
        <v>7759</v>
      </c>
      <c r="D1479" s="7">
        <v>1339246.44</v>
      </c>
      <c r="E1479" s="7">
        <v>0.01</v>
      </c>
      <c r="F1479" s="7" t="s">
        <v>7743</v>
      </c>
      <c r="G1479" s="7" t="s">
        <v>7664</v>
      </c>
      <c r="H1479" s="7" t="s">
        <v>7744</v>
      </c>
    </row>
    <row r="1480" spans="1:8">
      <c r="A1480" s="7">
        <v>1101</v>
      </c>
      <c r="B1480" s="7" t="s">
        <v>9998</v>
      </c>
      <c r="C1480" s="7" t="s">
        <v>7759</v>
      </c>
      <c r="D1480" s="7">
        <v>1322296.1299999999</v>
      </c>
      <c r="E1480" s="7">
        <v>0.01</v>
      </c>
      <c r="F1480" s="7" t="s">
        <v>7685</v>
      </c>
      <c r="G1480" s="7" t="s">
        <v>7686</v>
      </c>
      <c r="H1480" s="7" t="s">
        <v>166</v>
      </c>
    </row>
    <row r="1481" spans="1:8">
      <c r="A1481" s="7" t="s">
        <v>10223</v>
      </c>
      <c r="B1481" s="7" t="s">
        <v>10224</v>
      </c>
      <c r="C1481" s="7" t="s">
        <v>7759</v>
      </c>
      <c r="D1481" s="7">
        <v>1318409.27</v>
      </c>
      <c r="E1481" s="7">
        <v>0.01</v>
      </c>
      <c r="F1481" s="7" t="s">
        <v>8283</v>
      </c>
      <c r="G1481" s="7" t="s">
        <v>8284</v>
      </c>
      <c r="H1481" s="7" t="s">
        <v>8285</v>
      </c>
    </row>
    <row r="1482" spans="1:8">
      <c r="A1482" s="7" t="s">
        <v>8865</v>
      </c>
      <c r="B1482" s="7" t="s">
        <v>8866</v>
      </c>
      <c r="C1482" s="7" t="s">
        <v>7759</v>
      </c>
      <c r="D1482" s="7">
        <v>1312089.28</v>
      </c>
      <c r="E1482" s="7">
        <v>0.01</v>
      </c>
      <c r="F1482" s="7" t="s">
        <v>7743</v>
      </c>
      <c r="G1482" s="7" t="s">
        <v>7664</v>
      </c>
      <c r="H1482" s="7" t="s">
        <v>7744</v>
      </c>
    </row>
    <row r="1483" spans="1:8">
      <c r="A1483" s="7">
        <v>1818</v>
      </c>
      <c r="B1483" s="7" t="s">
        <v>10232</v>
      </c>
      <c r="C1483" s="7" t="s">
        <v>7759</v>
      </c>
      <c r="D1483" s="7">
        <v>1269835.92</v>
      </c>
      <c r="E1483" s="7">
        <v>0.01</v>
      </c>
      <c r="F1483" s="7" t="s">
        <v>7712</v>
      </c>
      <c r="G1483" s="7" t="s">
        <v>7713</v>
      </c>
      <c r="H1483" s="7" t="s">
        <v>172</v>
      </c>
    </row>
    <row r="1484" spans="1:8">
      <c r="A1484" s="7" t="s">
        <v>10243</v>
      </c>
      <c r="B1484" s="7" t="s">
        <v>10244</v>
      </c>
      <c r="C1484" s="7" t="s">
        <v>7759</v>
      </c>
      <c r="D1484" s="7">
        <v>1234295.44</v>
      </c>
      <c r="E1484" s="7">
        <v>0.01</v>
      </c>
      <c r="F1484" s="7" t="s">
        <v>8775</v>
      </c>
      <c r="G1484" s="7" t="s">
        <v>7676</v>
      </c>
      <c r="H1484" s="7" t="s">
        <v>60</v>
      </c>
    </row>
    <row r="1485" spans="1:8">
      <c r="A1485" s="7" t="s">
        <v>9528</v>
      </c>
      <c r="B1485" s="7" t="s">
        <v>9529</v>
      </c>
      <c r="C1485" s="7" t="s">
        <v>7759</v>
      </c>
      <c r="D1485" s="7">
        <v>1193272.1399999999</v>
      </c>
      <c r="E1485" s="7">
        <v>0.01</v>
      </c>
      <c r="F1485" s="7" t="s">
        <v>8283</v>
      </c>
      <c r="G1485" s="7" t="s">
        <v>8284</v>
      </c>
      <c r="H1485" s="7" t="s">
        <v>8285</v>
      </c>
    </row>
    <row r="1486" spans="1:8">
      <c r="A1486" s="7" t="s">
        <v>10250</v>
      </c>
      <c r="B1486" s="7" t="s">
        <v>10251</v>
      </c>
      <c r="C1486" s="7" t="s">
        <v>7759</v>
      </c>
      <c r="D1486" s="7">
        <v>1188369.6100000001</v>
      </c>
      <c r="E1486" s="7">
        <v>0.01</v>
      </c>
      <c r="F1486" s="7" t="s">
        <v>9077</v>
      </c>
      <c r="G1486" s="7" t="s">
        <v>9078</v>
      </c>
      <c r="H1486" s="7" t="s">
        <v>238</v>
      </c>
    </row>
    <row r="1487" spans="1:8">
      <c r="A1487" s="7" t="s">
        <v>10001</v>
      </c>
      <c r="B1487" s="7" t="s">
        <v>10002</v>
      </c>
      <c r="C1487" s="7" t="s">
        <v>7759</v>
      </c>
      <c r="D1487" s="7">
        <v>1164474.0900000001</v>
      </c>
      <c r="E1487" s="7">
        <v>0.01</v>
      </c>
      <c r="F1487" s="7" t="s">
        <v>8092</v>
      </c>
      <c r="G1487" s="7" t="s">
        <v>8093</v>
      </c>
      <c r="H1487" s="7" t="s">
        <v>219</v>
      </c>
    </row>
    <row r="1488" spans="1:8">
      <c r="A1488" s="7" t="s">
        <v>9115</v>
      </c>
      <c r="B1488" s="7" t="s">
        <v>9116</v>
      </c>
      <c r="C1488" s="7" t="s">
        <v>7679</v>
      </c>
      <c r="D1488" s="7">
        <v>3410666.5</v>
      </c>
      <c r="E1488" s="7">
        <v>0.01</v>
      </c>
      <c r="F1488" s="7" t="s">
        <v>7704</v>
      </c>
      <c r="G1488" s="7" t="s">
        <v>7705</v>
      </c>
      <c r="H1488" s="7" t="s">
        <v>87</v>
      </c>
    </row>
    <row r="1489" spans="1:8">
      <c r="A1489" s="7" t="s">
        <v>9058</v>
      </c>
      <c r="B1489" s="7" t="s">
        <v>9059</v>
      </c>
      <c r="C1489" s="7" t="s">
        <v>7679</v>
      </c>
      <c r="D1489" s="7">
        <v>3392804.7</v>
      </c>
      <c r="E1489" s="7">
        <v>0.01</v>
      </c>
      <c r="F1489" s="7" t="s">
        <v>7692</v>
      </c>
      <c r="G1489" s="7" t="s">
        <v>9920</v>
      </c>
      <c r="H1489" s="7" t="s">
        <v>143</v>
      </c>
    </row>
    <row r="1490" spans="1:8">
      <c r="A1490" s="7" t="s">
        <v>9150</v>
      </c>
      <c r="B1490" s="7" t="s">
        <v>9151</v>
      </c>
      <c r="C1490" s="7" t="s">
        <v>7679</v>
      </c>
      <c r="D1490" s="7">
        <v>3382699.89</v>
      </c>
      <c r="E1490" s="7">
        <v>0.01</v>
      </c>
      <c r="F1490" s="7" t="s">
        <v>7704</v>
      </c>
      <c r="G1490" s="7" t="s">
        <v>7705</v>
      </c>
      <c r="H1490" s="7" t="s">
        <v>87</v>
      </c>
    </row>
    <row r="1491" spans="1:8">
      <c r="A1491" s="7">
        <v>196170</v>
      </c>
      <c r="B1491" s="7" t="s">
        <v>10005</v>
      </c>
      <c r="C1491" s="7" t="s">
        <v>7679</v>
      </c>
      <c r="D1491" s="7">
        <v>3349883.18</v>
      </c>
      <c r="E1491" s="7">
        <v>0.01</v>
      </c>
      <c r="F1491" s="7" t="s">
        <v>7726</v>
      </c>
      <c r="G1491" s="7" t="s">
        <v>8912</v>
      </c>
      <c r="H1491" s="7" t="s">
        <v>148</v>
      </c>
    </row>
    <row r="1492" spans="1:8">
      <c r="A1492" s="7" t="s">
        <v>9132</v>
      </c>
      <c r="B1492" s="7" t="s">
        <v>9133</v>
      </c>
      <c r="C1492" s="7" t="s">
        <v>7679</v>
      </c>
      <c r="D1492" s="7">
        <v>3323021.56</v>
      </c>
      <c r="E1492" s="7">
        <v>0.01</v>
      </c>
      <c r="F1492" s="7" t="s">
        <v>7692</v>
      </c>
      <c r="G1492" s="7" t="s">
        <v>7693</v>
      </c>
      <c r="H1492" s="7" t="s">
        <v>143</v>
      </c>
    </row>
    <row r="1493" spans="1:8">
      <c r="A1493" s="7" t="s">
        <v>8658</v>
      </c>
      <c r="B1493" s="7" t="s">
        <v>733</v>
      </c>
      <c r="C1493" s="7" t="s">
        <v>7679</v>
      </c>
      <c r="D1493" s="7">
        <v>3127912.21</v>
      </c>
      <c r="E1493" s="7">
        <v>0.01</v>
      </c>
      <c r="F1493" s="7" t="s">
        <v>7653</v>
      </c>
      <c r="G1493" s="7" t="s">
        <v>7676</v>
      </c>
      <c r="H1493" s="7" t="s">
        <v>60</v>
      </c>
    </row>
    <row r="1494" spans="1:8">
      <c r="A1494" s="7">
        <v>9926</v>
      </c>
      <c r="B1494" s="7" t="s">
        <v>10041</v>
      </c>
      <c r="C1494" s="7" t="s">
        <v>7679</v>
      </c>
      <c r="D1494" s="7">
        <v>3014524.32</v>
      </c>
      <c r="E1494" s="7">
        <v>0.01</v>
      </c>
      <c r="F1494" s="7" t="s">
        <v>7712</v>
      </c>
      <c r="G1494" s="7" t="s">
        <v>7713</v>
      </c>
      <c r="H1494" s="7" t="s">
        <v>172</v>
      </c>
    </row>
    <row r="1495" spans="1:8">
      <c r="A1495" s="7" t="s">
        <v>9605</v>
      </c>
      <c r="B1495" s="7" t="s">
        <v>9606</v>
      </c>
      <c r="C1495" s="7" t="s">
        <v>7679</v>
      </c>
      <c r="D1495" s="7">
        <v>2989559.01</v>
      </c>
      <c r="E1495" s="7">
        <v>0.01</v>
      </c>
      <c r="F1495" s="7" t="s">
        <v>7653</v>
      </c>
      <c r="G1495" s="7" t="s">
        <v>7654</v>
      </c>
      <c r="H1495" s="7" t="s">
        <v>60</v>
      </c>
    </row>
    <row r="1496" spans="1:8">
      <c r="A1496" s="7" t="s">
        <v>8953</v>
      </c>
      <c r="B1496" s="7" t="s">
        <v>8954</v>
      </c>
      <c r="C1496" s="7" t="s">
        <v>7679</v>
      </c>
      <c r="D1496" s="7">
        <v>2926041.16</v>
      </c>
      <c r="E1496" s="7">
        <v>0.01</v>
      </c>
      <c r="F1496" s="7" t="s">
        <v>7704</v>
      </c>
      <c r="G1496" s="7" t="s">
        <v>7705</v>
      </c>
      <c r="H1496" s="7" t="s">
        <v>87</v>
      </c>
    </row>
    <row r="1497" spans="1:8">
      <c r="A1497" s="7" t="s">
        <v>8992</v>
      </c>
      <c r="B1497" s="7" t="s">
        <v>8993</v>
      </c>
      <c r="C1497" s="7" t="s">
        <v>7679</v>
      </c>
      <c r="D1497" s="7">
        <v>2897625.64</v>
      </c>
      <c r="E1497" s="7">
        <v>0.01</v>
      </c>
      <c r="F1497" s="7" t="s">
        <v>7653</v>
      </c>
      <c r="G1497" s="7" t="s">
        <v>7676</v>
      </c>
      <c r="H1497" s="7" t="s">
        <v>60</v>
      </c>
    </row>
    <row r="1498" spans="1:8">
      <c r="A1498" s="7" t="s">
        <v>8972</v>
      </c>
      <c r="B1498" s="7" t="s">
        <v>8973</v>
      </c>
      <c r="C1498" s="7" t="s">
        <v>7679</v>
      </c>
      <c r="D1498" s="7">
        <v>2879587.77</v>
      </c>
      <c r="E1498" s="7">
        <v>0.01</v>
      </c>
      <c r="F1498" s="7" t="s">
        <v>7653</v>
      </c>
      <c r="G1498" s="7" t="s">
        <v>7676</v>
      </c>
      <c r="H1498" s="7" t="s">
        <v>60</v>
      </c>
    </row>
    <row r="1499" spans="1:8">
      <c r="A1499" s="7" t="s">
        <v>9270</v>
      </c>
      <c r="B1499" s="7" t="s">
        <v>9271</v>
      </c>
      <c r="C1499" s="7" t="s">
        <v>7679</v>
      </c>
      <c r="D1499" s="7">
        <v>2864389.88</v>
      </c>
      <c r="E1499" s="7">
        <v>0.01</v>
      </c>
      <c r="F1499" s="7" t="s">
        <v>7692</v>
      </c>
      <c r="G1499" s="7" t="s">
        <v>7693</v>
      </c>
      <c r="H1499" s="7" t="s">
        <v>143</v>
      </c>
    </row>
    <row r="1500" spans="1:8">
      <c r="A1500" s="7" t="s">
        <v>10009</v>
      </c>
      <c r="B1500" s="7" t="s">
        <v>10010</v>
      </c>
      <c r="C1500" s="7" t="s">
        <v>7679</v>
      </c>
      <c r="D1500" s="7">
        <v>2808619.88</v>
      </c>
      <c r="E1500" s="7">
        <v>0.01</v>
      </c>
      <c r="F1500" s="7" t="s">
        <v>7793</v>
      </c>
      <c r="G1500" s="7" t="s">
        <v>7794</v>
      </c>
      <c r="H1500" s="7" t="s">
        <v>138</v>
      </c>
    </row>
    <row r="1501" spans="1:8">
      <c r="A1501" s="7" t="s">
        <v>8399</v>
      </c>
      <c r="B1501" s="7" t="s">
        <v>8400</v>
      </c>
      <c r="C1501" s="7" t="s">
        <v>7679</v>
      </c>
      <c r="D1501" s="7">
        <v>2773512.36</v>
      </c>
      <c r="E1501" s="7">
        <v>0.01</v>
      </c>
      <c r="F1501" s="7" t="s">
        <v>7653</v>
      </c>
      <c r="G1501" s="7" t="s">
        <v>7654</v>
      </c>
      <c r="H1501" s="7" t="s">
        <v>60</v>
      </c>
    </row>
    <row r="1502" spans="1:8">
      <c r="A1502" s="7" t="s">
        <v>10148</v>
      </c>
      <c r="B1502" s="7" t="s">
        <v>10149</v>
      </c>
      <c r="C1502" s="7" t="s">
        <v>7679</v>
      </c>
      <c r="D1502" s="7">
        <v>2687221.36</v>
      </c>
      <c r="E1502" s="7">
        <v>0.01</v>
      </c>
      <c r="F1502" s="7" t="s">
        <v>7793</v>
      </c>
      <c r="G1502" s="7" t="s">
        <v>7794</v>
      </c>
      <c r="H1502" s="7" t="s">
        <v>138</v>
      </c>
    </row>
    <row r="1503" spans="1:8">
      <c r="A1503" s="7">
        <v>4151</v>
      </c>
      <c r="B1503" s="7" t="s">
        <v>9423</v>
      </c>
      <c r="C1503" s="7" t="s">
        <v>7679</v>
      </c>
      <c r="D1503" s="7">
        <v>2628930.6800000002</v>
      </c>
      <c r="E1503" s="7">
        <v>0.01</v>
      </c>
      <c r="F1503" s="7" t="s">
        <v>7762</v>
      </c>
      <c r="G1503" s="7" t="s">
        <v>7763</v>
      </c>
      <c r="H1503" s="7" t="s">
        <v>153</v>
      </c>
    </row>
    <row r="1504" spans="1:8">
      <c r="A1504" s="7" t="s">
        <v>10006</v>
      </c>
      <c r="B1504" s="7" t="s">
        <v>10007</v>
      </c>
      <c r="C1504" s="7" t="s">
        <v>7679</v>
      </c>
      <c r="D1504" s="7">
        <v>2620639.98</v>
      </c>
      <c r="E1504" s="7">
        <v>0.01</v>
      </c>
      <c r="F1504" s="7" t="s">
        <v>7653</v>
      </c>
      <c r="G1504" s="7" t="s">
        <v>7676</v>
      </c>
      <c r="H1504" s="7" t="s">
        <v>60</v>
      </c>
    </row>
    <row r="1505" spans="1:8">
      <c r="A1505" s="7" t="s">
        <v>9226</v>
      </c>
      <c r="B1505" s="7" t="s">
        <v>2599</v>
      </c>
      <c r="C1505" s="7" t="s">
        <v>7679</v>
      </c>
      <c r="D1505" s="7">
        <v>2377315.0499999998</v>
      </c>
      <c r="E1505" s="7">
        <v>0.01</v>
      </c>
      <c r="F1505" s="7" t="s">
        <v>7653</v>
      </c>
      <c r="G1505" s="7" t="s">
        <v>7676</v>
      </c>
      <c r="H1505" s="7" t="s">
        <v>60</v>
      </c>
    </row>
    <row r="1506" spans="1:8">
      <c r="A1506" s="7">
        <v>2413</v>
      </c>
      <c r="B1506" s="7" t="s">
        <v>9357</v>
      </c>
      <c r="C1506" s="7" t="s">
        <v>7679</v>
      </c>
      <c r="D1506" s="7">
        <v>2272824.39</v>
      </c>
      <c r="E1506" s="7">
        <v>0.01</v>
      </c>
      <c r="F1506" s="7" t="s">
        <v>7762</v>
      </c>
      <c r="G1506" s="7" t="s">
        <v>7763</v>
      </c>
      <c r="H1506" s="7" t="s">
        <v>153</v>
      </c>
    </row>
    <row r="1507" spans="1:8">
      <c r="A1507" s="7" t="s">
        <v>8891</v>
      </c>
      <c r="B1507" s="7" t="s">
        <v>8892</v>
      </c>
      <c r="C1507" s="7" t="s">
        <v>7679</v>
      </c>
      <c r="D1507" s="7">
        <v>2213293.5</v>
      </c>
      <c r="E1507" s="7">
        <v>0.01</v>
      </c>
      <c r="F1507" s="7" t="s">
        <v>7653</v>
      </c>
      <c r="G1507" s="7" t="s">
        <v>7676</v>
      </c>
      <c r="H1507" s="7" t="s">
        <v>60</v>
      </c>
    </row>
    <row r="1508" spans="1:8">
      <c r="A1508" s="7" t="s">
        <v>9538</v>
      </c>
      <c r="B1508" s="7" t="s">
        <v>9539</v>
      </c>
      <c r="C1508" s="7" t="s">
        <v>7679</v>
      </c>
      <c r="D1508" s="7">
        <v>2174878.63</v>
      </c>
      <c r="E1508" s="7">
        <v>0.01</v>
      </c>
      <c r="F1508" s="7" t="s">
        <v>8035</v>
      </c>
      <c r="G1508" s="7" t="s">
        <v>8036</v>
      </c>
      <c r="H1508" s="7" t="s">
        <v>143</v>
      </c>
    </row>
    <row r="1509" spans="1:8">
      <c r="A1509" s="7" t="s">
        <v>9298</v>
      </c>
      <c r="B1509" s="7" t="s">
        <v>9299</v>
      </c>
      <c r="C1509" s="7" t="s">
        <v>7679</v>
      </c>
      <c r="D1509" s="7">
        <v>2093146.57</v>
      </c>
      <c r="E1509" s="7">
        <v>0.01</v>
      </c>
      <c r="F1509" s="7" t="s">
        <v>7707</v>
      </c>
      <c r="G1509" s="7" t="s">
        <v>7708</v>
      </c>
      <c r="H1509" s="7" t="s">
        <v>176</v>
      </c>
    </row>
    <row r="1510" spans="1:8">
      <c r="A1510" s="7">
        <v>6919</v>
      </c>
      <c r="B1510" s="7" t="s">
        <v>10165</v>
      </c>
      <c r="C1510" s="7" t="s">
        <v>7679</v>
      </c>
      <c r="D1510" s="7">
        <v>1962568.07</v>
      </c>
      <c r="E1510" s="7">
        <v>0.01</v>
      </c>
      <c r="F1510" s="7" t="s">
        <v>7685</v>
      </c>
      <c r="G1510" s="7" t="s">
        <v>7686</v>
      </c>
      <c r="H1510" s="7" t="s">
        <v>166</v>
      </c>
    </row>
    <row r="1511" spans="1:8">
      <c r="A1511" s="7">
        <v>2359</v>
      </c>
      <c r="B1511" s="7" t="s">
        <v>9688</v>
      </c>
      <c r="C1511" s="7" t="s">
        <v>7679</v>
      </c>
      <c r="D1511" s="7">
        <v>1926475.02</v>
      </c>
      <c r="E1511" s="7">
        <v>0.01</v>
      </c>
      <c r="F1511" s="7" t="s">
        <v>7712</v>
      </c>
      <c r="G1511" s="7" t="s">
        <v>7713</v>
      </c>
      <c r="H1511" s="7" t="s">
        <v>172</v>
      </c>
    </row>
    <row r="1512" spans="1:8">
      <c r="A1512" s="7" t="s">
        <v>9258</v>
      </c>
      <c r="B1512" s="7" t="s">
        <v>9259</v>
      </c>
      <c r="C1512" s="7" t="s">
        <v>7679</v>
      </c>
      <c r="D1512" s="7">
        <v>1883050.07</v>
      </c>
      <c r="E1512" s="7">
        <v>0.01</v>
      </c>
      <c r="F1512" s="7" t="s">
        <v>7739</v>
      </c>
      <c r="G1512" s="7" t="s">
        <v>7740</v>
      </c>
      <c r="H1512" s="7" t="s">
        <v>143</v>
      </c>
    </row>
    <row r="1513" spans="1:8">
      <c r="A1513" s="7" t="s">
        <v>9579</v>
      </c>
      <c r="B1513" s="7" t="s">
        <v>9580</v>
      </c>
      <c r="C1513" s="7" t="s">
        <v>7679</v>
      </c>
      <c r="D1513" s="7">
        <v>1881001.41</v>
      </c>
      <c r="E1513" s="7">
        <v>0.01</v>
      </c>
      <c r="F1513" s="7" t="s">
        <v>7739</v>
      </c>
      <c r="G1513" s="7" t="s">
        <v>7740</v>
      </c>
      <c r="H1513" s="7" t="s">
        <v>143</v>
      </c>
    </row>
    <row r="1514" spans="1:8">
      <c r="A1514" s="7">
        <v>1530</v>
      </c>
      <c r="B1514" s="7" t="s">
        <v>10171</v>
      </c>
      <c r="C1514" s="7" t="s">
        <v>7679</v>
      </c>
      <c r="D1514" s="7">
        <v>1848679.23</v>
      </c>
      <c r="E1514" s="7">
        <v>0.01</v>
      </c>
      <c r="F1514" s="7" t="s">
        <v>7712</v>
      </c>
      <c r="G1514" s="7" t="s">
        <v>7713</v>
      </c>
      <c r="H1514" s="7" t="s">
        <v>172</v>
      </c>
    </row>
    <row r="1515" spans="1:8">
      <c r="A1515" s="7" t="s">
        <v>9099</v>
      </c>
      <c r="B1515" s="7" t="s">
        <v>9100</v>
      </c>
      <c r="C1515" s="7" t="s">
        <v>7679</v>
      </c>
      <c r="D1515" s="7">
        <v>1827090.07</v>
      </c>
      <c r="E1515" s="7">
        <v>0.01</v>
      </c>
      <c r="F1515" s="7" t="s">
        <v>7692</v>
      </c>
      <c r="G1515" s="7" t="s">
        <v>7693</v>
      </c>
      <c r="H1515" s="7" t="s">
        <v>143</v>
      </c>
    </row>
    <row r="1516" spans="1:8">
      <c r="A1516" s="7" t="s">
        <v>9132</v>
      </c>
      <c r="B1516" s="7" t="s">
        <v>3883</v>
      </c>
      <c r="C1516" s="7" t="s">
        <v>7679</v>
      </c>
      <c r="D1516" s="7">
        <v>1743220.38</v>
      </c>
      <c r="E1516" s="7">
        <v>0.01</v>
      </c>
      <c r="F1516" s="7" t="s">
        <v>7793</v>
      </c>
      <c r="G1516" s="7" t="s">
        <v>7794</v>
      </c>
      <c r="H1516" s="7" t="s">
        <v>138</v>
      </c>
    </row>
    <row r="1517" spans="1:8">
      <c r="A1517" s="7">
        <v>6869</v>
      </c>
      <c r="B1517" s="7" t="s">
        <v>5423</v>
      </c>
      <c r="C1517" s="7" t="s">
        <v>7679</v>
      </c>
      <c r="D1517" s="7">
        <v>1723131.99</v>
      </c>
      <c r="E1517" s="7">
        <v>0.01</v>
      </c>
      <c r="F1517" s="7" t="s">
        <v>7762</v>
      </c>
      <c r="G1517" s="7" t="s">
        <v>7763</v>
      </c>
      <c r="H1517" s="7" t="s">
        <v>153</v>
      </c>
    </row>
    <row r="1518" spans="1:8">
      <c r="A1518" s="7" t="s">
        <v>9713</v>
      </c>
      <c r="B1518" s="7" t="s">
        <v>9714</v>
      </c>
      <c r="C1518" s="7" t="s">
        <v>7679</v>
      </c>
      <c r="D1518" s="7">
        <v>1703386.06</v>
      </c>
      <c r="E1518" s="7">
        <v>0.01</v>
      </c>
      <c r="F1518" s="7" t="s">
        <v>8184</v>
      </c>
      <c r="G1518" s="7" t="s">
        <v>8185</v>
      </c>
      <c r="H1518" s="7" t="s">
        <v>194</v>
      </c>
    </row>
    <row r="1519" spans="1:8">
      <c r="A1519" s="7">
        <v>4523</v>
      </c>
      <c r="B1519" s="7" t="s">
        <v>8638</v>
      </c>
      <c r="C1519" s="7" t="s">
        <v>7679</v>
      </c>
      <c r="D1519" s="7">
        <v>1628969.85</v>
      </c>
      <c r="E1519" s="7">
        <v>0.01</v>
      </c>
      <c r="F1519" s="7" t="s">
        <v>7762</v>
      </c>
      <c r="G1519" s="7" t="s">
        <v>7763</v>
      </c>
      <c r="H1519" s="7" t="s">
        <v>153</v>
      </c>
    </row>
    <row r="1520" spans="1:8">
      <c r="A1520" s="7" t="s">
        <v>9480</v>
      </c>
      <c r="B1520" s="7" t="s">
        <v>9481</v>
      </c>
      <c r="C1520" s="7" t="s">
        <v>7679</v>
      </c>
      <c r="D1520" s="7">
        <v>1532739.31</v>
      </c>
      <c r="E1520" s="7">
        <v>0.01</v>
      </c>
      <c r="F1520" s="7" t="s">
        <v>8643</v>
      </c>
      <c r="G1520" s="7" t="s">
        <v>8644</v>
      </c>
      <c r="H1520" s="7" t="s">
        <v>234</v>
      </c>
    </row>
    <row r="1521" spans="1:8">
      <c r="A1521" s="7">
        <v>1099</v>
      </c>
      <c r="B1521" s="7" t="s">
        <v>9672</v>
      </c>
      <c r="C1521" s="7" t="s">
        <v>7679</v>
      </c>
      <c r="D1521" s="7">
        <v>1373013.08</v>
      </c>
      <c r="E1521" s="7">
        <v>0.01</v>
      </c>
      <c r="F1521" s="7" t="s">
        <v>7712</v>
      </c>
      <c r="G1521" s="7" t="s">
        <v>7713</v>
      </c>
      <c r="H1521" s="7" t="s">
        <v>172</v>
      </c>
    </row>
    <row r="1522" spans="1:8">
      <c r="A1522" s="7" t="s">
        <v>9710</v>
      </c>
      <c r="B1522" s="7" t="s">
        <v>9711</v>
      </c>
      <c r="C1522" s="7" t="s">
        <v>7679</v>
      </c>
      <c r="D1522" s="7">
        <v>1367052.42</v>
      </c>
      <c r="E1522" s="7">
        <v>0.01</v>
      </c>
      <c r="F1522" s="7" t="s">
        <v>7739</v>
      </c>
      <c r="G1522" s="7" t="s">
        <v>7740</v>
      </c>
      <c r="H1522" s="7" t="s">
        <v>143</v>
      </c>
    </row>
    <row r="1523" spans="1:8">
      <c r="A1523" s="7">
        <v>6990</v>
      </c>
      <c r="B1523" s="7" t="s">
        <v>10238</v>
      </c>
      <c r="C1523" s="7" t="s">
        <v>7679</v>
      </c>
      <c r="D1523" s="7">
        <v>1245837.1499999999</v>
      </c>
      <c r="E1523" s="7">
        <v>0.01</v>
      </c>
      <c r="F1523" s="7" t="s">
        <v>7712</v>
      </c>
      <c r="G1523" s="7" t="s">
        <v>7713</v>
      </c>
      <c r="H1523" s="7" t="s">
        <v>172</v>
      </c>
    </row>
    <row r="1524" spans="1:8">
      <c r="A1524" s="7">
        <v>1357</v>
      </c>
      <c r="B1524" s="7" t="s">
        <v>10265</v>
      </c>
      <c r="C1524" s="7" t="s">
        <v>7667</v>
      </c>
      <c r="D1524" s="7">
        <v>1117994.9099999999</v>
      </c>
      <c r="E1524" s="7">
        <v>0</v>
      </c>
      <c r="F1524" s="7" t="s">
        <v>7712</v>
      </c>
      <c r="G1524" s="7" t="s">
        <v>7713</v>
      </c>
      <c r="H1524" s="7" t="s">
        <v>172</v>
      </c>
    </row>
    <row r="1525" spans="1:8">
      <c r="A1525" s="7">
        <v>9626</v>
      </c>
      <c r="B1525" s="7" t="s">
        <v>9767</v>
      </c>
      <c r="C1525" s="7" t="s">
        <v>7667</v>
      </c>
      <c r="D1525" s="7">
        <v>969162.05</v>
      </c>
      <c r="E1525" s="7">
        <v>0</v>
      </c>
      <c r="F1525" s="7" t="s">
        <v>7712</v>
      </c>
      <c r="G1525" s="7" t="s">
        <v>7713</v>
      </c>
      <c r="H1525" s="7" t="s">
        <v>172</v>
      </c>
    </row>
    <row r="1526" spans="1:8">
      <c r="A1526" s="7">
        <v>4904</v>
      </c>
      <c r="B1526" s="7" t="s">
        <v>9927</v>
      </c>
      <c r="C1526" s="7" t="s">
        <v>7667</v>
      </c>
      <c r="D1526" s="7">
        <v>930708.53</v>
      </c>
      <c r="E1526" s="7">
        <v>0</v>
      </c>
      <c r="F1526" s="7" t="s">
        <v>7685</v>
      </c>
      <c r="G1526" s="7" t="s">
        <v>7686</v>
      </c>
      <c r="H1526" s="7" t="s">
        <v>166</v>
      </c>
    </row>
    <row r="1527" spans="1:8">
      <c r="A1527" s="7" t="s">
        <v>7862</v>
      </c>
      <c r="B1527" s="7" t="s">
        <v>4862</v>
      </c>
      <c r="C1527" s="7" t="s">
        <v>7667</v>
      </c>
      <c r="D1527" s="7">
        <v>889265.61</v>
      </c>
      <c r="E1527" s="7">
        <v>0</v>
      </c>
      <c r="F1527" s="7" t="s">
        <v>7814</v>
      </c>
      <c r="G1527" s="7" t="s">
        <v>7815</v>
      </c>
      <c r="H1527" s="7" t="s">
        <v>158</v>
      </c>
    </row>
    <row r="1528" spans="1:8">
      <c r="A1528" s="7" t="s">
        <v>9468</v>
      </c>
      <c r="B1528" s="7" t="s">
        <v>9469</v>
      </c>
      <c r="C1528" s="7" t="s">
        <v>7667</v>
      </c>
      <c r="D1528" s="7">
        <v>833956.82</v>
      </c>
      <c r="E1528" s="7">
        <v>0</v>
      </c>
      <c r="F1528" s="7" t="s">
        <v>8874</v>
      </c>
      <c r="G1528" s="7" t="s">
        <v>8875</v>
      </c>
      <c r="H1528" s="7" t="s">
        <v>228</v>
      </c>
    </row>
    <row r="1529" spans="1:8">
      <c r="A1529" s="7" t="s">
        <v>10334</v>
      </c>
      <c r="B1529" s="7" t="s">
        <v>10335</v>
      </c>
      <c r="C1529" s="7" t="s">
        <v>7667</v>
      </c>
      <c r="D1529" s="7">
        <v>811489.17</v>
      </c>
      <c r="E1529" s="7">
        <v>0</v>
      </c>
      <c r="F1529" s="7" t="s">
        <v>9077</v>
      </c>
      <c r="G1529" s="7" t="s">
        <v>9078</v>
      </c>
      <c r="H1529" s="7" t="s">
        <v>238</v>
      </c>
    </row>
    <row r="1530" spans="1:8">
      <c r="A1530" s="7" t="s">
        <v>10012</v>
      </c>
      <c r="B1530" s="7" t="s">
        <v>10013</v>
      </c>
      <c r="C1530" s="7" t="s">
        <v>7667</v>
      </c>
      <c r="D1530" s="7">
        <v>544050.68000000005</v>
      </c>
      <c r="E1530" s="7">
        <v>0</v>
      </c>
      <c r="F1530" s="7" t="s">
        <v>7726</v>
      </c>
      <c r="G1530" s="7" t="s">
        <v>7727</v>
      </c>
      <c r="H1530" s="7" t="s">
        <v>148</v>
      </c>
    </row>
    <row r="1531" spans="1:8">
      <c r="A1531" s="7" t="s">
        <v>9827</v>
      </c>
      <c r="B1531" s="7" t="s">
        <v>9828</v>
      </c>
      <c r="C1531" s="7" t="s">
        <v>7667</v>
      </c>
      <c r="D1531" s="7">
        <v>25.95</v>
      </c>
      <c r="E1531" s="7">
        <v>0</v>
      </c>
      <c r="F1531" s="7" t="s">
        <v>9811</v>
      </c>
      <c r="G1531" s="7" t="s">
        <v>9814</v>
      </c>
      <c r="H1531" s="7" t="s">
        <v>162</v>
      </c>
    </row>
    <row r="1532" spans="1:8">
      <c r="A1532" s="7" t="s">
        <v>10359</v>
      </c>
      <c r="B1532" s="7" t="s">
        <v>2031</v>
      </c>
      <c r="C1532" s="7" t="s">
        <v>7667</v>
      </c>
      <c r="D1532" s="7">
        <v>55.63</v>
      </c>
      <c r="E1532" s="7">
        <v>0</v>
      </c>
      <c r="F1532" s="7" t="s">
        <v>8035</v>
      </c>
      <c r="G1532" s="7" t="s">
        <v>8036</v>
      </c>
      <c r="H1532" s="7" t="s">
        <v>143</v>
      </c>
    </row>
    <row r="1533" spans="1:8">
      <c r="A1533" s="7" t="s">
        <v>8590</v>
      </c>
      <c r="B1533" s="7" t="s">
        <v>10278</v>
      </c>
      <c r="C1533" s="7" t="s">
        <v>7658</v>
      </c>
      <c r="D1533" s="7">
        <v>1083989.8500000001</v>
      </c>
      <c r="E1533" s="7">
        <v>0</v>
      </c>
      <c r="F1533" s="7" t="s">
        <v>7653</v>
      </c>
      <c r="G1533" s="7" t="s">
        <v>7676</v>
      </c>
      <c r="H1533" s="7" t="s">
        <v>60</v>
      </c>
    </row>
    <row r="1534" spans="1:8">
      <c r="A1534" s="7">
        <v>7201</v>
      </c>
      <c r="B1534" s="7" t="s">
        <v>9592</v>
      </c>
      <c r="C1534" s="7" t="s">
        <v>7658</v>
      </c>
      <c r="D1534" s="7">
        <v>831377.25</v>
      </c>
      <c r="E1534" s="7">
        <v>0</v>
      </c>
      <c r="F1534" s="7" t="s">
        <v>7762</v>
      </c>
      <c r="G1534" s="7" t="s">
        <v>7763</v>
      </c>
      <c r="H1534" s="7" t="s">
        <v>153</v>
      </c>
    </row>
    <row r="1535" spans="1:8">
      <c r="A1535" s="7">
        <v>7550</v>
      </c>
      <c r="B1535" s="7" t="s">
        <v>9699</v>
      </c>
      <c r="C1535" s="7" t="s">
        <v>7658</v>
      </c>
      <c r="D1535" s="7">
        <v>766099.2</v>
      </c>
      <c r="E1535" s="7">
        <v>0</v>
      </c>
      <c r="F1535" s="7" t="s">
        <v>7762</v>
      </c>
      <c r="G1535" s="7" t="s">
        <v>7763</v>
      </c>
      <c r="H1535" s="7" t="s">
        <v>153</v>
      </c>
    </row>
    <row r="1536" spans="1:8">
      <c r="A1536" s="7" t="s">
        <v>9758</v>
      </c>
      <c r="B1536" s="7" t="s">
        <v>9759</v>
      </c>
      <c r="C1536" s="7" t="s">
        <v>7658</v>
      </c>
      <c r="D1536" s="7">
        <v>764628.68</v>
      </c>
      <c r="E1536" s="7">
        <v>0</v>
      </c>
      <c r="F1536" s="7" t="s">
        <v>8698</v>
      </c>
      <c r="G1536" s="7" t="s">
        <v>8699</v>
      </c>
      <c r="H1536" s="7" t="s">
        <v>8700</v>
      </c>
    </row>
    <row r="1537" spans="1:8">
      <c r="A1537" s="7" t="s">
        <v>10343</v>
      </c>
      <c r="B1537" s="7" t="s">
        <v>10344</v>
      </c>
      <c r="C1537" s="7" t="s">
        <v>7658</v>
      </c>
      <c r="D1537" s="7">
        <v>669297.73</v>
      </c>
      <c r="E1537" s="7">
        <v>0</v>
      </c>
      <c r="F1537" s="7" t="s">
        <v>9091</v>
      </c>
      <c r="G1537" s="7" t="s">
        <v>9092</v>
      </c>
      <c r="H1537" s="7" t="s">
        <v>250</v>
      </c>
    </row>
    <row r="1538" spans="1:8">
      <c r="A1538" s="7">
        <v>780</v>
      </c>
      <c r="B1538" s="7" t="s">
        <v>9762</v>
      </c>
      <c r="C1538" s="7" t="s">
        <v>7658</v>
      </c>
      <c r="D1538" s="7">
        <v>560712.94999999995</v>
      </c>
      <c r="E1538" s="7">
        <v>0</v>
      </c>
      <c r="F1538" s="7" t="s">
        <v>7712</v>
      </c>
      <c r="G1538" s="7" t="s">
        <v>7713</v>
      </c>
      <c r="H1538" s="7" t="s">
        <v>172</v>
      </c>
    </row>
    <row r="1539" spans="1:8">
      <c r="A1539" s="7">
        <v>180640</v>
      </c>
      <c r="B1539" s="7" t="s">
        <v>10015</v>
      </c>
      <c r="C1539" s="7" t="s">
        <v>7658</v>
      </c>
      <c r="D1539" s="7">
        <v>500976.28</v>
      </c>
      <c r="E1539" s="7">
        <v>0</v>
      </c>
      <c r="F1539" s="7" t="s">
        <v>7726</v>
      </c>
      <c r="G1539" s="7" t="s">
        <v>7727</v>
      </c>
      <c r="H1539" s="7" t="s">
        <v>148</v>
      </c>
    </row>
    <row r="1540" spans="1:8">
      <c r="A1540" s="7">
        <v>6862</v>
      </c>
      <c r="B1540" s="7" t="s">
        <v>9690</v>
      </c>
      <c r="C1540" s="7" t="s">
        <v>7658</v>
      </c>
      <c r="D1540" s="7">
        <v>389470.99</v>
      </c>
      <c r="E1540" s="7">
        <v>0</v>
      </c>
      <c r="F1540" s="7" t="s">
        <v>7712</v>
      </c>
      <c r="G1540" s="7" t="s">
        <v>7713</v>
      </c>
      <c r="H1540" s="7" t="s">
        <v>172</v>
      </c>
    </row>
    <row r="1541" spans="1:8">
      <c r="A1541" s="7">
        <v>1585</v>
      </c>
      <c r="B1541" s="7" t="s">
        <v>9768</v>
      </c>
      <c r="C1541" s="7" t="s">
        <v>7658</v>
      </c>
      <c r="D1541" s="7">
        <v>307159.65000000002</v>
      </c>
      <c r="E1541" s="7">
        <v>0</v>
      </c>
      <c r="F1541" s="7" t="s">
        <v>7712</v>
      </c>
      <c r="G1541" s="7" t="s">
        <v>7713</v>
      </c>
      <c r="H1541" s="7" t="s">
        <v>172</v>
      </c>
    </row>
    <row r="1542" spans="1:8">
      <c r="A1542" s="7">
        <v>3092</v>
      </c>
      <c r="B1542" s="7" t="s">
        <v>9788</v>
      </c>
      <c r="C1542" s="7" t="s">
        <v>7658</v>
      </c>
      <c r="D1542" s="7">
        <v>234878.62</v>
      </c>
      <c r="E1542" s="7">
        <v>0</v>
      </c>
      <c r="F1542" s="7" t="s">
        <v>7762</v>
      </c>
      <c r="G1542" s="7" t="s">
        <v>7763</v>
      </c>
      <c r="H1542" s="7" t="s">
        <v>153</v>
      </c>
    </row>
    <row r="1543" spans="1:8">
      <c r="A1543" s="7" t="s">
        <v>9803</v>
      </c>
      <c r="B1543" s="7" t="s">
        <v>9804</v>
      </c>
      <c r="C1543" s="7" t="s">
        <v>7658</v>
      </c>
      <c r="D1543" s="7">
        <v>143720.06</v>
      </c>
      <c r="E1543" s="7">
        <v>0</v>
      </c>
      <c r="F1543" s="7" t="s">
        <v>8874</v>
      </c>
      <c r="G1543" s="7" t="s">
        <v>8875</v>
      </c>
      <c r="H1543" s="7" t="s">
        <v>228</v>
      </c>
    </row>
    <row r="1544" spans="1:8">
      <c r="A1544" s="7">
        <v>3998</v>
      </c>
      <c r="B1544" s="7" t="s">
        <v>9798</v>
      </c>
      <c r="C1544" s="7" t="s">
        <v>7658</v>
      </c>
      <c r="D1544" s="7">
        <v>132150.20000000001</v>
      </c>
      <c r="E1544" s="7">
        <v>0</v>
      </c>
      <c r="F1544" s="7" t="s">
        <v>7712</v>
      </c>
      <c r="G1544" s="7" t="s">
        <v>7713</v>
      </c>
      <c r="H1544" s="7" t="s">
        <v>172</v>
      </c>
    </row>
    <row r="1545" spans="1:8">
      <c r="A1545" s="7">
        <v>1476</v>
      </c>
      <c r="B1545" s="7" t="s">
        <v>9794</v>
      </c>
      <c r="C1545" s="7" t="s">
        <v>7658</v>
      </c>
      <c r="D1545" s="7">
        <v>97401.279999999999</v>
      </c>
      <c r="E1545" s="7">
        <v>0</v>
      </c>
      <c r="F1545" s="7" t="s">
        <v>7685</v>
      </c>
      <c r="G1545" s="7" t="s">
        <v>7686</v>
      </c>
      <c r="H1545" s="7" t="s">
        <v>166</v>
      </c>
    </row>
    <row r="1546" spans="1:8">
      <c r="A1546" s="7" t="s">
        <v>9746</v>
      </c>
      <c r="B1546" s="7" t="s">
        <v>9747</v>
      </c>
      <c r="C1546" s="7" t="s">
        <v>7682</v>
      </c>
      <c r="D1546" s="7">
        <v>1127304.99</v>
      </c>
      <c r="E1546" s="7">
        <v>0</v>
      </c>
      <c r="F1546" s="7" t="s">
        <v>8514</v>
      </c>
      <c r="G1546" s="7" t="s">
        <v>8515</v>
      </c>
      <c r="H1546" s="7" t="s">
        <v>8516</v>
      </c>
    </row>
    <row r="1547" spans="1:8">
      <c r="A1547" s="7">
        <v>267250</v>
      </c>
      <c r="B1547" s="7" t="s">
        <v>9616</v>
      </c>
      <c r="C1547" s="7" t="s">
        <v>7682</v>
      </c>
      <c r="D1547" s="7">
        <v>1121618.26</v>
      </c>
      <c r="E1547" s="7">
        <v>0</v>
      </c>
      <c r="F1547" s="7" t="s">
        <v>7726</v>
      </c>
      <c r="G1547" s="7" t="s">
        <v>7727</v>
      </c>
      <c r="H1547" s="7" t="s">
        <v>148</v>
      </c>
    </row>
    <row r="1548" spans="1:8">
      <c r="A1548" s="7" t="s">
        <v>10270</v>
      </c>
      <c r="B1548" s="7" t="s">
        <v>10271</v>
      </c>
      <c r="C1548" s="7" t="s">
        <v>7682</v>
      </c>
      <c r="D1548" s="7">
        <v>1109986.1299999999</v>
      </c>
      <c r="E1548" s="7">
        <v>0</v>
      </c>
      <c r="F1548" s="7" t="s">
        <v>8092</v>
      </c>
      <c r="G1548" s="7" t="s">
        <v>8093</v>
      </c>
      <c r="H1548" s="7" t="s">
        <v>219</v>
      </c>
    </row>
    <row r="1549" spans="1:8">
      <c r="A1549" s="7" t="s">
        <v>10287</v>
      </c>
      <c r="B1549" s="7" t="s">
        <v>10288</v>
      </c>
      <c r="C1549" s="7" t="s">
        <v>7682</v>
      </c>
      <c r="D1549" s="7">
        <v>1066934.68</v>
      </c>
      <c r="E1549" s="7">
        <v>0</v>
      </c>
      <c r="F1549" s="7" t="s">
        <v>8698</v>
      </c>
      <c r="G1549" s="7" t="s">
        <v>8699</v>
      </c>
      <c r="H1549" s="7" t="s">
        <v>8700</v>
      </c>
    </row>
    <row r="1550" spans="1:8">
      <c r="A1550" s="7">
        <v>1171</v>
      </c>
      <c r="B1550" s="7" t="s">
        <v>9778</v>
      </c>
      <c r="C1550" s="7" t="s">
        <v>7682</v>
      </c>
      <c r="D1550" s="7">
        <v>720336.74</v>
      </c>
      <c r="E1550" s="7">
        <v>0</v>
      </c>
      <c r="F1550" s="7" t="s">
        <v>7712</v>
      </c>
      <c r="G1550" s="7" t="s">
        <v>7713</v>
      </c>
      <c r="H1550" s="7" t="s">
        <v>172</v>
      </c>
    </row>
    <row r="1551" spans="1:8">
      <c r="A1551" s="7">
        <v>900948</v>
      </c>
      <c r="B1551" s="7" t="s">
        <v>10016</v>
      </c>
      <c r="C1551" s="7" t="s">
        <v>7682</v>
      </c>
      <c r="D1551" s="7">
        <v>449649.2</v>
      </c>
      <c r="E1551" s="7">
        <v>0</v>
      </c>
      <c r="F1551" s="7" t="s">
        <v>7712</v>
      </c>
      <c r="G1551" s="7" t="s">
        <v>10017</v>
      </c>
      <c r="H1551" s="7" t="s">
        <v>60</v>
      </c>
    </row>
    <row r="1552" spans="1:8">
      <c r="A1552" s="7" t="s">
        <v>9819</v>
      </c>
      <c r="B1552" s="7" t="s">
        <v>9820</v>
      </c>
      <c r="C1552" s="7" t="s">
        <v>7682</v>
      </c>
      <c r="D1552" s="7">
        <v>3.95</v>
      </c>
      <c r="E1552" s="7">
        <v>0</v>
      </c>
      <c r="F1552" s="7" t="s">
        <v>9811</v>
      </c>
      <c r="G1552" s="7" t="s">
        <v>9814</v>
      </c>
      <c r="H1552" s="7" t="s">
        <v>162</v>
      </c>
    </row>
    <row r="1553" spans="1:8">
      <c r="A1553" s="7" t="s">
        <v>9821</v>
      </c>
      <c r="B1553" s="7" t="s">
        <v>9822</v>
      </c>
      <c r="C1553" s="7" t="s">
        <v>7682</v>
      </c>
      <c r="D1553" s="7">
        <v>4.7699999999999996</v>
      </c>
      <c r="E1553" s="7">
        <v>0</v>
      </c>
      <c r="F1553" s="7" t="s">
        <v>9811</v>
      </c>
      <c r="G1553" s="7" t="s">
        <v>9814</v>
      </c>
      <c r="H1553" s="7" t="s">
        <v>162</v>
      </c>
    </row>
    <row r="1554" spans="1:8">
      <c r="A1554" s="7" t="s">
        <v>9823</v>
      </c>
      <c r="B1554" s="7" t="s">
        <v>9824</v>
      </c>
      <c r="C1554" s="7" t="s">
        <v>7682</v>
      </c>
      <c r="D1554" s="7">
        <v>10.71</v>
      </c>
      <c r="E1554" s="7">
        <v>0</v>
      </c>
      <c r="F1554" s="7" t="s">
        <v>9811</v>
      </c>
      <c r="G1554" s="7" t="s">
        <v>9814</v>
      </c>
      <c r="H1554" s="7" t="s">
        <v>162</v>
      </c>
    </row>
    <row r="1555" spans="1:8">
      <c r="A1555" s="7" t="s">
        <v>9825</v>
      </c>
      <c r="B1555" s="7" t="s">
        <v>9826</v>
      </c>
      <c r="C1555" s="7" t="s">
        <v>7682</v>
      </c>
      <c r="D1555" s="7">
        <v>14.09</v>
      </c>
      <c r="E1555" s="7">
        <v>0</v>
      </c>
      <c r="F1555" s="7" t="s">
        <v>9811</v>
      </c>
      <c r="G1555" s="7" t="s">
        <v>9814</v>
      </c>
      <c r="H1555" s="7" t="s">
        <v>162</v>
      </c>
    </row>
    <row r="1556" spans="1:8">
      <c r="A1556" s="7" t="s">
        <v>9831</v>
      </c>
      <c r="B1556" s="7" t="s">
        <v>9832</v>
      </c>
      <c r="C1556" s="7" t="s">
        <v>7682</v>
      </c>
      <c r="D1556" s="7">
        <v>109.41</v>
      </c>
      <c r="E1556" s="7">
        <v>0</v>
      </c>
      <c r="F1556" s="7" t="s">
        <v>9811</v>
      </c>
      <c r="G1556" s="7" t="s">
        <v>9814</v>
      </c>
      <c r="H1556" s="7" t="s">
        <v>162</v>
      </c>
    </row>
    <row r="1557" spans="1:8">
      <c r="A1557" s="7" t="s">
        <v>10261</v>
      </c>
      <c r="B1557" s="7" t="s">
        <v>10262</v>
      </c>
      <c r="C1557" s="7" t="s">
        <v>7662</v>
      </c>
      <c r="D1557" s="7">
        <v>1134183.92</v>
      </c>
      <c r="E1557" s="7">
        <v>0</v>
      </c>
      <c r="F1557" s="7" t="s">
        <v>8698</v>
      </c>
      <c r="G1557" s="7" t="s">
        <v>8699</v>
      </c>
      <c r="H1557" s="7" t="s">
        <v>8700</v>
      </c>
    </row>
    <row r="1558" spans="1:8">
      <c r="A1558" s="7" t="s">
        <v>10266</v>
      </c>
      <c r="B1558" s="7" t="s">
        <v>10267</v>
      </c>
      <c r="C1558" s="7" t="s">
        <v>7662</v>
      </c>
      <c r="D1558" s="7">
        <v>1118348.77</v>
      </c>
      <c r="E1558" s="7">
        <v>0</v>
      </c>
      <c r="F1558" s="7" t="s">
        <v>8698</v>
      </c>
      <c r="G1558" s="7" t="s">
        <v>9393</v>
      </c>
      <c r="H1558" s="7" t="s">
        <v>8700</v>
      </c>
    </row>
    <row r="1559" spans="1:8">
      <c r="A1559" s="7" t="s">
        <v>10273</v>
      </c>
      <c r="B1559" s="7" t="s">
        <v>10274</v>
      </c>
      <c r="C1559" s="7" t="s">
        <v>7662</v>
      </c>
      <c r="D1559" s="7">
        <v>1100269.71</v>
      </c>
      <c r="E1559" s="7">
        <v>0</v>
      </c>
      <c r="F1559" s="7" t="s">
        <v>7704</v>
      </c>
      <c r="G1559" s="7" t="s">
        <v>7705</v>
      </c>
      <c r="H1559" s="7" t="s">
        <v>87</v>
      </c>
    </row>
    <row r="1560" spans="1:8">
      <c r="A1560" s="7" t="s">
        <v>9659</v>
      </c>
      <c r="B1560" s="7" t="s">
        <v>9660</v>
      </c>
      <c r="C1560" s="7" t="s">
        <v>7662</v>
      </c>
      <c r="D1560" s="7">
        <v>1096041.3600000001</v>
      </c>
      <c r="E1560" s="7">
        <v>0</v>
      </c>
      <c r="F1560" s="7" t="s">
        <v>8514</v>
      </c>
      <c r="G1560" s="7" t="s">
        <v>8515</v>
      </c>
      <c r="H1560" s="7" t="s">
        <v>8516</v>
      </c>
    </row>
    <row r="1561" spans="1:8">
      <c r="A1561" s="7">
        <v>1336</v>
      </c>
      <c r="B1561" s="7" t="s">
        <v>10281</v>
      </c>
      <c r="C1561" s="7" t="s">
        <v>7662</v>
      </c>
      <c r="D1561" s="7">
        <v>1080036.8999999999</v>
      </c>
      <c r="E1561" s="7">
        <v>0</v>
      </c>
      <c r="F1561" s="7" t="s">
        <v>7712</v>
      </c>
      <c r="G1561" s="7" t="s">
        <v>7713</v>
      </c>
      <c r="H1561" s="7" t="s">
        <v>172</v>
      </c>
    </row>
    <row r="1562" spans="1:8">
      <c r="A1562" s="7" t="s">
        <v>10285</v>
      </c>
      <c r="B1562" s="7" t="s">
        <v>10286</v>
      </c>
      <c r="C1562" s="7" t="s">
        <v>7662</v>
      </c>
      <c r="D1562" s="7">
        <v>1072531.53</v>
      </c>
      <c r="E1562" s="7">
        <v>0</v>
      </c>
      <c r="F1562" s="7" t="s">
        <v>7721</v>
      </c>
      <c r="G1562" s="7" t="s">
        <v>7722</v>
      </c>
      <c r="H1562" s="7" t="s">
        <v>143</v>
      </c>
    </row>
    <row r="1563" spans="1:8">
      <c r="A1563" s="7" t="s">
        <v>10289</v>
      </c>
      <c r="B1563" s="7" t="s">
        <v>10290</v>
      </c>
      <c r="C1563" s="7" t="s">
        <v>7662</v>
      </c>
      <c r="D1563" s="7">
        <v>1056337</v>
      </c>
      <c r="E1563" s="7">
        <v>0</v>
      </c>
      <c r="F1563" s="7" t="s">
        <v>8945</v>
      </c>
      <c r="G1563" s="7" t="s">
        <v>8946</v>
      </c>
      <c r="H1563" s="7" t="s">
        <v>143</v>
      </c>
    </row>
    <row r="1564" spans="1:8">
      <c r="A1564" s="7" t="s">
        <v>10295</v>
      </c>
      <c r="B1564" s="7" t="s">
        <v>10296</v>
      </c>
      <c r="C1564" s="7" t="s">
        <v>7662</v>
      </c>
      <c r="D1564" s="7">
        <v>1041946.95</v>
      </c>
      <c r="E1564" s="7">
        <v>0</v>
      </c>
      <c r="F1564" s="7" t="s">
        <v>8837</v>
      </c>
      <c r="G1564" s="7" t="s">
        <v>8838</v>
      </c>
      <c r="H1564" s="7" t="s">
        <v>143</v>
      </c>
    </row>
    <row r="1565" spans="1:8">
      <c r="A1565" s="7" t="s">
        <v>10297</v>
      </c>
      <c r="B1565" s="7" t="s">
        <v>10298</v>
      </c>
      <c r="C1565" s="7" t="s">
        <v>7662</v>
      </c>
      <c r="D1565" s="7">
        <v>1028519.21</v>
      </c>
      <c r="E1565" s="7">
        <v>0</v>
      </c>
      <c r="F1565" s="7" t="s">
        <v>9077</v>
      </c>
      <c r="G1565" s="7" t="s">
        <v>9078</v>
      </c>
      <c r="H1565" s="7" t="s">
        <v>238</v>
      </c>
    </row>
    <row r="1566" spans="1:8">
      <c r="A1566" s="7">
        <v>1988</v>
      </c>
      <c r="B1566" s="7" t="s">
        <v>9776</v>
      </c>
      <c r="C1566" s="7" t="s">
        <v>7662</v>
      </c>
      <c r="D1566" s="7">
        <v>1024602.29</v>
      </c>
      <c r="E1566" s="7">
        <v>0</v>
      </c>
      <c r="F1566" s="7" t="s">
        <v>7712</v>
      </c>
      <c r="G1566" s="7" t="s">
        <v>7713</v>
      </c>
      <c r="H1566" s="7" t="s">
        <v>172</v>
      </c>
    </row>
    <row r="1567" spans="1:8">
      <c r="A1567" s="7">
        <v>2611</v>
      </c>
      <c r="B1567" s="7" t="s">
        <v>10303</v>
      </c>
      <c r="C1567" s="7" t="s">
        <v>7662</v>
      </c>
      <c r="D1567" s="7">
        <v>1016257.76</v>
      </c>
      <c r="E1567" s="7">
        <v>0</v>
      </c>
      <c r="F1567" s="7" t="s">
        <v>7712</v>
      </c>
      <c r="G1567" s="7" t="s">
        <v>7713</v>
      </c>
      <c r="H1567" s="7" t="s">
        <v>172</v>
      </c>
    </row>
    <row r="1568" spans="1:8">
      <c r="A1568" s="7">
        <v>966</v>
      </c>
      <c r="B1568" s="7" t="s">
        <v>9779</v>
      </c>
      <c r="C1568" s="7" t="s">
        <v>7662</v>
      </c>
      <c r="D1568" s="7">
        <v>902876.55</v>
      </c>
      <c r="E1568" s="7">
        <v>0</v>
      </c>
      <c r="F1568" s="7" t="s">
        <v>7712</v>
      </c>
      <c r="G1568" s="7" t="s">
        <v>7713</v>
      </c>
      <c r="H1568" s="7" t="s">
        <v>172</v>
      </c>
    </row>
    <row r="1569" spans="1:8">
      <c r="A1569" s="7" t="s">
        <v>9943</v>
      </c>
      <c r="B1569" s="7" t="s">
        <v>9944</v>
      </c>
      <c r="C1569" s="7" t="s">
        <v>7662</v>
      </c>
      <c r="D1569" s="7">
        <v>901135.07</v>
      </c>
      <c r="E1569" s="7">
        <v>0</v>
      </c>
      <c r="F1569" s="7" t="s">
        <v>9945</v>
      </c>
      <c r="G1569" s="7" t="s">
        <v>9946</v>
      </c>
      <c r="H1569" s="7" t="s">
        <v>258</v>
      </c>
    </row>
    <row r="1570" spans="1:8">
      <c r="A1570" s="7" t="s">
        <v>10324</v>
      </c>
      <c r="B1570" s="7" t="s">
        <v>10325</v>
      </c>
      <c r="C1570" s="7" t="s">
        <v>7662</v>
      </c>
      <c r="D1570" s="7">
        <v>890562.26</v>
      </c>
      <c r="E1570" s="7">
        <v>0</v>
      </c>
      <c r="F1570" s="7" t="s">
        <v>9077</v>
      </c>
      <c r="G1570" s="7" t="s">
        <v>9078</v>
      </c>
      <c r="H1570" s="7" t="s">
        <v>238</v>
      </c>
    </row>
    <row r="1571" spans="1:8">
      <c r="A1571" s="7" t="s">
        <v>10331</v>
      </c>
      <c r="B1571" s="7" t="s">
        <v>10332</v>
      </c>
      <c r="C1571" s="7" t="s">
        <v>7662</v>
      </c>
      <c r="D1571" s="7">
        <v>850188.39</v>
      </c>
      <c r="E1571" s="7">
        <v>0</v>
      </c>
      <c r="F1571" s="7" t="s">
        <v>9077</v>
      </c>
      <c r="G1571" s="7" t="s">
        <v>9078</v>
      </c>
      <c r="H1571" s="7" t="s">
        <v>238</v>
      </c>
    </row>
    <row r="1572" spans="1:8">
      <c r="A1572" s="7">
        <v>5871</v>
      </c>
      <c r="B1572" s="7" t="s">
        <v>9424</v>
      </c>
      <c r="C1572" s="7" t="s">
        <v>7662</v>
      </c>
      <c r="D1572" s="7">
        <v>779042.21</v>
      </c>
      <c r="E1572" s="7">
        <v>0</v>
      </c>
      <c r="F1572" s="7" t="s">
        <v>7685</v>
      </c>
      <c r="G1572" s="7" t="s">
        <v>7686</v>
      </c>
      <c r="H1572" s="7" t="s">
        <v>166</v>
      </c>
    </row>
    <row r="1573" spans="1:8">
      <c r="A1573" s="7" t="s">
        <v>10338</v>
      </c>
      <c r="B1573" s="7" t="s">
        <v>10339</v>
      </c>
      <c r="C1573" s="7" t="s">
        <v>7662</v>
      </c>
      <c r="D1573" s="7">
        <v>768586.77</v>
      </c>
      <c r="E1573" s="7">
        <v>0</v>
      </c>
      <c r="F1573" s="7" t="s">
        <v>7712</v>
      </c>
      <c r="G1573" s="7" t="s">
        <v>7654</v>
      </c>
      <c r="H1573" s="7" t="s">
        <v>60</v>
      </c>
    </row>
    <row r="1574" spans="1:8">
      <c r="A1574" s="7" t="s">
        <v>9766</v>
      </c>
      <c r="B1574" s="7" t="s">
        <v>9766</v>
      </c>
      <c r="C1574" s="7" t="s">
        <v>7662</v>
      </c>
      <c r="D1574" s="7">
        <v>641141.77</v>
      </c>
      <c r="E1574" s="7">
        <v>0</v>
      </c>
      <c r="F1574" s="7" t="s">
        <v>8035</v>
      </c>
      <c r="G1574" s="7" t="s">
        <v>8036</v>
      </c>
      <c r="H1574" s="7" t="s">
        <v>143</v>
      </c>
    </row>
    <row r="1575" spans="1:8">
      <c r="A1575" s="7" t="s">
        <v>10346</v>
      </c>
      <c r="B1575" s="7" t="s">
        <v>7475</v>
      </c>
      <c r="C1575" s="7" t="s">
        <v>7662</v>
      </c>
      <c r="D1575" s="7">
        <v>585670.02</v>
      </c>
      <c r="E1575" s="7">
        <v>0</v>
      </c>
      <c r="F1575" s="7" t="s">
        <v>9091</v>
      </c>
      <c r="G1575" s="7" t="s">
        <v>9092</v>
      </c>
      <c r="H1575" s="7" t="s">
        <v>250</v>
      </c>
    </row>
    <row r="1576" spans="1:8">
      <c r="A1576" s="7">
        <v>2799</v>
      </c>
      <c r="B1576" s="7" t="s">
        <v>10351</v>
      </c>
      <c r="C1576" s="7" t="s">
        <v>7662</v>
      </c>
      <c r="D1576" s="7">
        <v>503043.89</v>
      </c>
      <c r="E1576" s="7">
        <v>0</v>
      </c>
      <c r="F1576" s="7" t="s">
        <v>7712</v>
      </c>
      <c r="G1576" s="7" t="s">
        <v>7713</v>
      </c>
      <c r="H1576" s="7" t="s">
        <v>172</v>
      </c>
    </row>
    <row r="1577" spans="1:8">
      <c r="A1577" s="7" t="s">
        <v>9075</v>
      </c>
      <c r="B1577" s="7" t="s">
        <v>9076</v>
      </c>
      <c r="C1577" s="7" t="s">
        <v>7662</v>
      </c>
      <c r="D1577" s="7">
        <v>444370.8</v>
      </c>
      <c r="E1577" s="7">
        <v>0</v>
      </c>
      <c r="F1577" s="7" t="s">
        <v>9077</v>
      </c>
      <c r="G1577" s="7" t="s">
        <v>9078</v>
      </c>
      <c r="H1577" s="7" t="s">
        <v>238</v>
      </c>
    </row>
    <row r="1578" spans="1:8">
      <c r="A1578" s="7">
        <v>3618</v>
      </c>
      <c r="B1578" s="7" t="s">
        <v>10355</v>
      </c>
      <c r="C1578" s="7" t="s">
        <v>7662</v>
      </c>
      <c r="D1578" s="7">
        <v>435622.07</v>
      </c>
      <c r="E1578" s="7">
        <v>0</v>
      </c>
      <c r="F1578" s="7" t="s">
        <v>7712</v>
      </c>
      <c r="G1578" s="7" t="s">
        <v>7713</v>
      </c>
      <c r="H1578" s="7" t="s">
        <v>172</v>
      </c>
    </row>
    <row r="1579" spans="1:8">
      <c r="A1579" s="7" t="s">
        <v>10018</v>
      </c>
      <c r="B1579" s="7" t="s">
        <v>10019</v>
      </c>
      <c r="C1579" s="7" t="s">
        <v>7662</v>
      </c>
      <c r="D1579" s="7">
        <v>413155.55</v>
      </c>
      <c r="E1579" s="7">
        <v>0</v>
      </c>
      <c r="F1579" s="7" t="s">
        <v>8092</v>
      </c>
      <c r="G1579" s="7" t="s">
        <v>8093</v>
      </c>
      <c r="H1579" s="7" t="s">
        <v>219</v>
      </c>
    </row>
    <row r="1580" spans="1:8">
      <c r="A1580" s="7" t="s">
        <v>10020</v>
      </c>
      <c r="B1580" s="7" t="s">
        <v>10021</v>
      </c>
      <c r="C1580" s="7" t="s">
        <v>7662</v>
      </c>
      <c r="D1580" s="7">
        <v>57980.69</v>
      </c>
      <c r="E1580" s="7">
        <v>0</v>
      </c>
      <c r="F1580" s="7" t="s">
        <v>9091</v>
      </c>
      <c r="G1580" s="7" t="s">
        <v>9092</v>
      </c>
      <c r="H1580" s="7" t="s">
        <v>250</v>
      </c>
    </row>
    <row r="1581" spans="1:8">
      <c r="A1581" s="7" t="s">
        <v>9833</v>
      </c>
      <c r="B1581" s="7" t="s">
        <v>9834</v>
      </c>
      <c r="C1581" s="7" t="s">
        <v>7662</v>
      </c>
      <c r="D1581" s="7">
        <v>0.02</v>
      </c>
      <c r="E1581" s="7">
        <v>0</v>
      </c>
      <c r="F1581" s="7" t="s">
        <v>9811</v>
      </c>
      <c r="G1581" s="7" t="s">
        <v>9814</v>
      </c>
      <c r="H1581" s="7" t="s">
        <v>162</v>
      </c>
    </row>
    <row r="1582" spans="1:8">
      <c r="A1582" s="7" t="s">
        <v>9817</v>
      </c>
      <c r="B1582" s="7" t="s">
        <v>9818</v>
      </c>
      <c r="C1582" s="7" t="s">
        <v>7662</v>
      </c>
      <c r="D1582" s="7">
        <v>1.39</v>
      </c>
      <c r="E1582" s="7">
        <v>0</v>
      </c>
      <c r="F1582" s="7" t="s">
        <v>9811</v>
      </c>
      <c r="G1582" s="7" t="s">
        <v>9814</v>
      </c>
      <c r="H1582" s="7" t="s">
        <v>162</v>
      </c>
    </row>
    <row r="1583" spans="1:8">
      <c r="A1583" s="7" t="s">
        <v>9829</v>
      </c>
      <c r="B1583" s="7" t="s">
        <v>9830</v>
      </c>
      <c r="C1583" s="7" t="s">
        <v>7662</v>
      </c>
      <c r="D1583" s="7">
        <v>78.02</v>
      </c>
      <c r="E1583" s="7">
        <v>0</v>
      </c>
      <c r="F1583" s="7" t="s">
        <v>9811</v>
      </c>
      <c r="G1583" s="7" t="s">
        <v>9814</v>
      </c>
      <c r="H1583" s="7" t="s">
        <v>162</v>
      </c>
    </row>
    <row r="1584" spans="1:8">
      <c r="A1584" s="7" t="s">
        <v>9559</v>
      </c>
      <c r="B1584" s="7" t="s">
        <v>9560</v>
      </c>
      <c r="C1584" s="7" t="s">
        <v>7696</v>
      </c>
      <c r="D1584" s="7">
        <v>1142139.46</v>
      </c>
      <c r="E1584" s="7">
        <v>0</v>
      </c>
      <c r="F1584" s="7" t="s">
        <v>8221</v>
      </c>
      <c r="G1584" s="7" t="s">
        <v>8222</v>
      </c>
      <c r="H1584" s="7" t="s">
        <v>186</v>
      </c>
    </row>
    <row r="1585" spans="1:8">
      <c r="A1585" s="7">
        <v>2367</v>
      </c>
      <c r="B1585" s="7" t="s">
        <v>10272</v>
      </c>
      <c r="C1585" s="7" t="s">
        <v>7696</v>
      </c>
      <c r="D1585" s="7">
        <v>1103001.6100000001</v>
      </c>
      <c r="E1585" s="7">
        <v>0</v>
      </c>
      <c r="F1585" s="7" t="s">
        <v>7712</v>
      </c>
      <c r="G1585" s="7" t="s">
        <v>7713</v>
      </c>
      <c r="H1585" s="7" t="s">
        <v>172</v>
      </c>
    </row>
    <row r="1586" spans="1:8">
      <c r="A1586" s="7" t="s">
        <v>10293</v>
      </c>
      <c r="B1586" s="7" t="s">
        <v>10294</v>
      </c>
      <c r="C1586" s="7" t="s">
        <v>7696</v>
      </c>
      <c r="D1586" s="7">
        <v>1050256.04</v>
      </c>
      <c r="E1586" s="7">
        <v>0</v>
      </c>
      <c r="F1586" s="7" t="s">
        <v>7814</v>
      </c>
      <c r="G1586" s="7" t="s">
        <v>7815</v>
      </c>
      <c r="H1586" s="7" t="s">
        <v>158</v>
      </c>
    </row>
    <row r="1587" spans="1:8">
      <c r="A1587" s="7" t="s">
        <v>10301</v>
      </c>
      <c r="B1587" s="7" t="s">
        <v>10302</v>
      </c>
      <c r="C1587" s="7" t="s">
        <v>7696</v>
      </c>
      <c r="D1587" s="7">
        <v>1018318.85</v>
      </c>
      <c r="E1587" s="7">
        <v>0</v>
      </c>
      <c r="F1587" s="7" t="s">
        <v>8396</v>
      </c>
      <c r="G1587" s="7" t="s">
        <v>8397</v>
      </c>
      <c r="H1587" s="7" t="s">
        <v>201</v>
      </c>
    </row>
    <row r="1588" spans="1:8">
      <c r="A1588" s="7" t="s">
        <v>10314</v>
      </c>
      <c r="B1588" s="7" t="s">
        <v>10315</v>
      </c>
      <c r="C1588" s="7" t="s">
        <v>7696</v>
      </c>
      <c r="D1588" s="7">
        <v>991138.86</v>
      </c>
      <c r="E1588" s="7">
        <v>0</v>
      </c>
      <c r="F1588" s="7" t="s">
        <v>7653</v>
      </c>
      <c r="G1588" s="7" t="s">
        <v>7676</v>
      </c>
      <c r="H1588" s="7" t="s">
        <v>60</v>
      </c>
    </row>
    <row r="1589" spans="1:8">
      <c r="A1589" s="7" t="s">
        <v>10317</v>
      </c>
      <c r="B1589" s="7" t="s">
        <v>10318</v>
      </c>
      <c r="C1589" s="7" t="s">
        <v>7696</v>
      </c>
      <c r="D1589" s="7">
        <v>953695.17</v>
      </c>
      <c r="E1589" s="7">
        <v>0</v>
      </c>
      <c r="F1589" s="7" t="s">
        <v>8060</v>
      </c>
      <c r="G1589" s="7" t="s">
        <v>8061</v>
      </c>
      <c r="H1589" s="7" t="s">
        <v>143</v>
      </c>
    </row>
    <row r="1590" spans="1:8">
      <c r="A1590" s="7" t="s">
        <v>10023</v>
      </c>
      <c r="B1590" s="7" t="s">
        <v>10024</v>
      </c>
      <c r="C1590" s="7" t="s">
        <v>7696</v>
      </c>
      <c r="D1590" s="7">
        <v>772708.36</v>
      </c>
      <c r="E1590" s="7">
        <v>0</v>
      </c>
      <c r="F1590" s="7" t="s">
        <v>8221</v>
      </c>
      <c r="G1590" s="7" t="s">
        <v>8222</v>
      </c>
      <c r="H1590" s="7" t="s">
        <v>186</v>
      </c>
    </row>
    <row r="1591" spans="1:8">
      <c r="A1591" s="7" t="s">
        <v>10022</v>
      </c>
      <c r="B1591" s="7" t="s">
        <v>9677</v>
      </c>
      <c r="C1591" s="7" t="s">
        <v>7696</v>
      </c>
      <c r="D1591" s="7">
        <v>755715.31</v>
      </c>
      <c r="E1591" s="7">
        <v>0</v>
      </c>
      <c r="F1591" s="7" t="s">
        <v>7726</v>
      </c>
      <c r="G1591" s="7" t="s">
        <v>7727</v>
      </c>
      <c r="H1591" s="7" t="s">
        <v>148</v>
      </c>
    </row>
    <row r="1592" spans="1:8">
      <c r="A1592" s="7" t="s">
        <v>9784</v>
      </c>
      <c r="B1592" s="7" t="s">
        <v>9785</v>
      </c>
      <c r="C1592" s="7" t="s">
        <v>7696</v>
      </c>
      <c r="D1592" s="7">
        <v>739245.52</v>
      </c>
      <c r="E1592" s="7">
        <v>0</v>
      </c>
      <c r="F1592" s="7" t="s">
        <v>7814</v>
      </c>
      <c r="G1592" s="7" t="s">
        <v>7815</v>
      </c>
      <c r="H1592" s="7" t="s">
        <v>158</v>
      </c>
    </row>
    <row r="1593" spans="1:8">
      <c r="A1593" s="7">
        <v>291</v>
      </c>
      <c r="B1593" s="7" t="s">
        <v>9409</v>
      </c>
      <c r="C1593" s="7" t="s">
        <v>7696</v>
      </c>
      <c r="D1593" s="7">
        <v>670658.56000000006</v>
      </c>
      <c r="E1593" s="7">
        <v>0</v>
      </c>
      <c r="F1593" s="7" t="s">
        <v>7712</v>
      </c>
      <c r="G1593" s="7" t="s">
        <v>7713</v>
      </c>
      <c r="H1593" s="7" t="s">
        <v>172</v>
      </c>
    </row>
    <row r="1594" spans="1:8">
      <c r="A1594" s="7">
        <v>3088</v>
      </c>
      <c r="B1594" s="7" t="s">
        <v>9680</v>
      </c>
      <c r="C1594" s="7" t="s">
        <v>7696</v>
      </c>
      <c r="D1594" s="7">
        <v>636032.01</v>
      </c>
      <c r="E1594" s="7">
        <v>0</v>
      </c>
      <c r="F1594" s="7" t="s">
        <v>7762</v>
      </c>
      <c r="G1594" s="7" t="s">
        <v>7763</v>
      </c>
      <c r="H1594" s="7" t="s">
        <v>153</v>
      </c>
    </row>
    <row r="1595" spans="1:8">
      <c r="A1595" s="7">
        <v>2801</v>
      </c>
      <c r="B1595" s="7" t="s">
        <v>6224</v>
      </c>
      <c r="C1595" s="7" t="s">
        <v>7696</v>
      </c>
      <c r="D1595" s="7">
        <v>587497.05000000005</v>
      </c>
      <c r="E1595" s="7">
        <v>0</v>
      </c>
      <c r="F1595" s="7" t="s">
        <v>7762</v>
      </c>
      <c r="G1595" s="7" t="s">
        <v>7763</v>
      </c>
      <c r="H1595" s="7" t="s">
        <v>153</v>
      </c>
    </row>
    <row r="1596" spans="1:8">
      <c r="A1596" s="7" t="s">
        <v>10025</v>
      </c>
      <c r="B1596" s="7" t="s">
        <v>10026</v>
      </c>
      <c r="C1596" s="7" t="s">
        <v>7696</v>
      </c>
      <c r="D1596" s="7">
        <v>472897.45</v>
      </c>
      <c r="E1596" s="7">
        <v>0</v>
      </c>
      <c r="F1596" s="7" t="s">
        <v>8221</v>
      </c>
      <c r="G1596" s="7" t="s">
        <v>8222</v>
      </c>
      <c r="H1596" s="7" t="s">
        <v>186</v>
      </c>
    </row>
    <row r="1597" spans="1:8">
      <c r="A1597" s="7" t="s">
        <v>10353</v>
      </c>
      <c r="B1597" s="7" t="s">
        <v>10354</v>
      </c>
      <c r="C1597" s="7" t="s">
        <v>7696</v>
      </c>
      <c r="D1597" s="7">
        <v>460572.81</v>
      </c>
      <c r="E1597" s="7">
        <v>0</v>
      </c>
      <c r="F1597" s="7" t="s">
        <v>9091</v>
      </c>
      <c r="G1597" s="7" t="s">
        <v>9092</v>
      </c>
      <c r="H1597" s="7" t="s">
        <v>250</v>
      </c>
    </row>
    <row r="1598" spans="1:8">
      <c r="A1598" s="7">
        <v>2267</v>
      </c>
      <c r="B1598" s="7" t="s">
        <v>9664</v>
      </c>
      <c r="C1598" s="7" t="s">
        <v>7696</v>
      </c>
      <c r="D1598" s="7">
        <v>414626.73</v>
      </c>
      <c r="E1598" s="7">
        <v>0</v>
      </c>
      <c r="F1598" s="7" t="s">
        <v>7762</v>
      </c>
      <c r="G1598" s="7" t="s">
        <v>7763</v>
      </c>
      <c r="H1598" s="7" t="s">
        <v>153</v>
      </c>
    </row>
    <row r="1599" spans="1:8">
      <c r="A1599" s="7">
        <v>168</v>
      </c>
      <c r="B1599" s="7" t="s">
        <v>9729</v>
      </c>
      <c r="C1599" s="7" t="s">
        <v>7696</v>
      </c>
      <c r="D1599" s="7">
        <v>378657.51</v>
      </c>
      <c r="E1599" s="7">
        <v>0</v>
      </c>
      <c r="F1599" s="7" t="s">
        <v>7712</v>
      </c>
      <c r="G1599" s="7" t="s">
        <v>7713</v>
      </c>
      <c r="H1599" s="7" t="s">
        <v>172</v>
      </c>
    </row>
    <row r="1600" spans="1:8">
      <c r="A1600" s="7">
        <v>2897</v>
      </c>
      <c r="B1600" s="7" t="s">
        <v>9773</v>
      </c>
      <c r="C1600" s="7" t="s">
        <v>7696</v>
      </c>
      <c r="D1600" s="7">
        <v>201938.08</v>
      </c>
      <c r="E1600" s="7">
        <v>0</v>
      </c>
      <c r="F1600" s="7" t="s">
        <v>7762</v>
      </c>
      <c r="G1600" s="7" t="s">
        <v>7763</v>
      </c>
      <c r="H1600" s="7" t="s">
        <v>153</v>
      </c>
    </row>
    <row r="1601" spans="1:8">
      <c r="A1601" s="7">
        <v>6969</v>
      </c>
      <c r="B1601" s="7" t="s">
        <v>9805</v>
      </c>
      <c r="C1601" s="7" t="s">
        <v>7696</v>
      </c>
      <c r="D1601" s="7">
        <v>161191.16</v>
      </c>
      <c r="E1601" s="7">
        <v>0</v>
      </c>
      <c r="F1601" s="7" t="s">
        <v>7712</v>
      </c>
      <c r="G1601" s="7" t="s">
        <v>7713</v>
      </c>
      <c r="H1601" s="7" t="s">
        <v>172</v>
      </c>
    </row>
    <row r="1602" spans="1:8">
      <c r="A1602" s="7">
        <v>2269</v>
      </c>
      <c r="B1602" s="7" t="s">
        <v>9795</v>
      </c>
      <c r="C1602" s="7" t="s">
        <v>7696</v>
      </c>
      <c r="D1602" s="7">
        <v>93565.18</v>
      </c>
      <c r="E1602" s="7">
        <v>0</v>
      </c>
      <c r="F1602" s="7" t="s">
        <v>7762</v>
      </c>
      <c r="G1602" s="7" t="s">
        <v>7763</v>
      </c>
      <c r="H1602" s="7" t="s">
        <v>153</v>
      </c>
    </row>
    <row r="1603" spans="1:8">
      <c r="A1603" s="7">
        <v>2587</v>
      </c>
      <c r="B1603" s="7" t="s">
        <v>9800</v>
      </c>
      <c r="C1603" s="7" t="s">
        <v>7696</v>
      </c>
      <c r="D1603" s="7">
        <v>82959.11</v>
      </c>
      <c r="E1603" s="7">
        <v>0</v>
      </c>
      <c r="F1603" s="7" t="s">
        <v>7762</v>
      </c>
      <c r="G1603" s="7" t="s">
        <v>7763</v>
      </c>
      <c r="H1603" s="7" t="s">
        <v>153</v>
      </c>
    </row>
    <row r="1604" spans="1:8">
      <c r="A1604" s="7" t="s">
        <v>9806</v>
      </c>
      <c r="B1604" s="7" t="s">
        <v>9807</v>
      </c>
      <c r="C1604" s="7" t="s">
        <v>7696</v>
      </c>
      <c r="D1604" s="7">
        <v>83203.56</v>
      </c>
      <c r="E1604" s="7">
        <v>0</v>
      </c>
      <c r="F1604" s="7" t="s">
        <v>8643</v>
      </c>
      <c r="G1604" s="7" t="s">
        <v>8644</v>
      </c>
      <c r="H1604" s="7" t="s">
        <v>234</v>
      </c>
    </row>
    <row r="1605" spans="1:8">
      <c r="A1605" s="7">
        <v>1044</v>
      </c>
      <c r="B1605" s="7" t="s">
        <v>9809</v>
      </c>
      <c r="C1605" s="7" t="s">
        <v>7696</v>
      </c>
      <c r="D1605" s="7">
        <v>45780.77</v>
      </c>
      <c r="E1605" s="7">
        <v>0</v>
      </c>
      <c r="F1605" s="7" t="s">
        <v>7712</v>
      </c>
      <c r="G1605" s="7" t="s">
        <v>7713</v>
      </c>
      <c r="H1605" s="7" t="s">
        <v>172</v>
      </c>
    </row>
    <row r="1606" spans="1:8">
      <c r="A1606" s="7">
        <v>1113</v>
      </c>
      <c r="B1606" s="7" t="s">
        <v>9482</v>
      </c>
      <c r="C1606" s="7" t="s">
        <v>7838</v>
      </c>
      <c r="D1606" s="7">
        <v>1084398.2</v>
      </c>
      <c r="E1606" s="7">
        <v>0</v>
      </c>
      <c r="F1606" s="7" t="s">
        <v>7851</v>
      </c>
      <c r="G1606" s="7" t="s">
        <v>7713</v>
      </c>
      <c r="H1606" s="7" t="s">
        <v>172</v>
      </c>
    </row>
    <row r="1607" spans="1:8">
      <c r="A1607" s="7" t="s">
        <v>9717</v>
      </c>
      <c r="B1607" s="7" t="s">
        <v>9718</v>
      </c>
      <c r="C1607" s="7" t="s">
        <v>7838</v>
      </c>
      <c r="D1607" s="7">
        <v>1033333.84</v>
      </c>
      <c r="E1607" s="7">
        <v>0</v>
      </c>
      <c r="F1607" s="7" t="s">
        <v>8184</v>
      </c>
      <c r="G1607" s="7" t="s">
        <v>8185</v>
      </c>
      <c r="H1607" s="7" t="s">
        <v>194</v>
      </c>
    </row>
    <row r="1608" spans="1:8">
      <c r="A1608" s="7" t="s">
        <v>10306</v>
      </c>
      <c r="B1608" s="7" t="s">
        <v>10307</v>
      </c>
      <c r="C1608" s="7" t="s">
        <v>7838</v>
      </c>
      <c r="D1608" s="7">
        <v>1000139.59</v>
      </c>
      <c r="E1608" s="7">
        <v>0</v>
      </c>
      <c r="F1608" s="7" t="s">
        <v>8698</v>
      </c>
      <c r="G1608" s="7" t="s">
        <v>9393</v>
      </c>
      <c r="H1608" s="7" t="s">
        <v>8700</v>
      </c>
    </row>
    <row r="1609" spans="1:8">
      <c r="A1609" s="7" t="s">
        <v>10308</v>
      </c>
      <c r="B1609" s="7" t="s">
        <v>10309</v>
      </c>
      <c r="C1609" s="7" t="s">
        <v>7838</v>
      </c>
      <c r="D1609" s="7">
        <v>1000231.79</v>
      </c>
      <c r="E1609" s="7">
        <v>0</v>
      </c>
      <c r="F1609" s="7" t="s">
        <v>8184</v>
      </c>
      <c r="G1609" s="7" t="s">
        <v>8185</v>
      </c>
      <c r="H1609" s="7" t="s">
        <v>194</v>
      </c>
    </row>
    <row r="1610" spans="1:8">
      <c r="A1610" s="7" t="s">
        <v>10312</v>
      </c>
      <c r="B1610" s="7" t="s">
        <v>10313</v>
      </c>
      <c r="C1610" s="7" t="s">
        <v>7838</v>
      </c>
      <c r="D1610" s="7">
        <v>994074.46</v>
      </c>
      <c r="E1610" s="7">
        <v>0</v>
      </c>
      <c r="F1610" s="7" t="s">
        <v>7692</v>
      </c>
      <c r="G1610" s="7" t="s">
        <v>7693</v>
      </c>
      <c r="H1610" s="7" t="s">
        <v>143</v>
      </c>
    </row>
    <row r="1611" spans="1:8">
      <c r="A1611" s="7">
        <v>1878</v>
      </c>
      <c r="B1611" s="7" t="s">
        <v>9634</v>
      </c>
      <c r="C1611" s="7" t="s">
        <v>7838</v>
      </c>
      <c r="D1611" s="7">
        <v>676010.4</v>
      </c>
      <c r="E1611" s="7">
        <v>0</v>
      </c>
      <c r="F1611" s="7" t="s">
        <v>7762</v>
      </c>
      <c r="G1611" s="7" t="s">
        <v>7763</v>
      </c>
      <c r="H1611" s="7" t="s">
        <v>153</v>
      </c>
    </row>
    <row r="1612" spans="1:8">
      <c r="A1612" s="7">
        <v>1997</v>
      </c>
      <c r="B1612" s="7" t="s">
        <v>9587</v>
      </c>
      <c r="C1612" s="7" t="s">
        <v>7838</v>
      </c>
      <c r="D1612" s="7">
        <v>561306.48</v>
      </c>
      <c r="E1612" s="7">
        <v>0</v>
      </c>
      <c r="F1612" s="7" t="s">
        <v>7851</v>
      </c>
      <c r="G1612" s="7" t="s">
        <v>7713</v>
      </c>
      <c r="H1612" s="7" t="s">
        <v>172</v>
      </c>
    </row>
    <row r="1613" spans="1:8">
      <c r="A1613" s="7">
        <v>2202</v>
      </c>
      <c r="B1613" s="7" t="s">
        <v>9775</v>
      </c>
      <c r="C1613" s="7" t="s">
        <v>7838</v>
      </c>
      <c r="D1613" s="7">
        <v>295604.77</v>
      </c>
      <c r="E1613" s="7">
        <v>0</v>
      </c>
      <c r="F1613" s="7" t="s">
        <v>7712</v>
      </c>
      <c r="G1613" s="7" t="s">
        <v>7713</v>
      </c>
      <c r="H1613" s="7" t="s">
        <v>172</v>
      </c>
    </row>
    <row r="1614" spans="1:8">
      <c r="A1614" s="7">
        <v>83</v>
      </c>
      <c r="B1614" s="7" t="s">
        <v>9781</v>
      </c>
      <c r="C1614" s="7" t="s">
        <v>7838</v>
      </c>
      <c r="D1614" s="7">
        <v>252511.8</v>
      </c>
      <c r="E1614" s="7">
        <v>0</v>
      </c>
      <c r="F1614" s="7" t="s">
        <v>7851</v>
      </c>
      <c r="G1614" s="7" t="s">
        <v>7713</v>
      </c>
      <c r="H1614" s="7" t="s">
        <v>172</v>
      </c>
    </row>
    <row r="1615" spans="1:8">
      <c r="A1615" s="7">
        <v>960</v>
      </c>
      <c r="B1615" s="7" t="s">
        <v>9783</v>
      </c>
      <c r="C1615" s="7" t="s">
        <v>7838</v>
      </c>
      <c r="D1615" s="7">
        <v>135731.63</v>
      </c>
      <c r="E1615" s="7">
        <v>0</v>
      </c>
      <c r="F1615" s="7" t="s">
        <v>7712</v>
      </c>
      <c r="G1615" s="7" t="s">
        <v>7713</v>
      </c>
      <c r="H1615" s="7" t="s">
        <v>172</v>
      </c>
    </row>
    <row r="1616" spans="1:8">
      <c r="A1616" s="7" t="s">
        <v>9262</v>
      </c>
      <c r="B1616" s="7" t="s">
        <v>9263</v>
      </c>
      <c r="C1616" s="7" t="s">
        <v>7838</v>
      </c>
      <c r="D1616" s="7">
        <v>14272.56</v>
      </c>
      <c r="E1616" s="7">
        <v>0</v>
      </c>
      <c r="F1616" s="7" t="s">
        <v>7712</v>
      </c>
      <c r="G1616" s="7" t="s">
        <v>7676</v>
      </c>
      <c r="H1616" s="7" t="s">
        <v>60</v>
      </c>
    </row>
    <row r="1617" spans="1:8">
      <c r="A1617" s="7" t="s">
        <v>10275</v>
      </c>
      <c r="B1617" s="7" t="s">
        <v>6608</v>
      </c>
      <c r="C1617" s="7" t="s">
        <v>7800</v>
      </c>
      <c r="D1617" s="7">
        <v>1101804.1299999999</v>
      </c>
      <c r="E1617" s="7">
        <v>0</v>
      </c>
      <c r="F1617" s="7" t="s">
        <v>8845</v>
      </c>
      <c r="G1617" s="7" t="s">
        <v>8846</v>
      </c>
      <c r="H1617" s="7" t="s">
        <v>262</v>
      </c>
    </row>
    <row r="1618" spans="1:8">
      <c r="A1618" s="7" t="s">
        <v>9748</v>
      </c>
      <c r="B1618" s="7" t="s">
        <v>4283</v>
      </c>
      <c r="C1618" s="7" t="s">
        <v>7800</v>
      </c>
      <c r="D1618" s="7">
        <v>1019247.29</v>
      </c>
      <c r="E1618" s="7">
        <v>0</v>
      </c>
      <c r="F1618" s="7" t="s">
        <v>8115</v>
      </c>
      <c r="G1618" s="7" t="s">
        <v>8116</v>
      </c>
      <c r="H1618" s="7" t="s">
        <v>215</v>
      </c>
    </row>
    <row r="1619" spans="1:8">
      <c r="A1619" s="7">
        <v>1038</v>
      </c>
      <c r="B1619" s="7" t="s">
        <v>10320</v>
      </c>
      <c r="C1619" s="7" t="s">
        <v>7800</v>
      </c>
      <c r="D1619" s="7">
        <v>899790.5</v>
      </c>
      <c r="E1619" s="7">
        <v>0</v>
      </c>
      <c r="F1619" s="7" t="s">
        <v>7851</v>
      </c>
      <c r="G1619" s="7" t="s">
        <v>7713</v>
      </c>
      <c r="H1619" s="7" t="s">
        <v>172</v>
      </c>
    </row>
    <row r="1620" spans="1:8">
      <c r="A1620" s="7">
        <v>270</v>
      </c>
      <c r="B1620" s="7" t="s">
        <v>6377</v>
      </c>
      <c r="C1620" s="7" t="s">
        <v>7800</v>
      </c>
      <c r="D1620" s="7">
        <v>878891.36</v>
      </c>
      <c r="E1620" s="7">
        <v>0</v>
      </c>
      <c r="F1620" s="7" t="s">
        <v>7712</v>
      </c>
      <c r="G1620" s="7" t="s">
        <v>7713</v>
      </c>
      <c r="H1620" s="7" t="s">
        <v>172</v>
      </c>
    </row>
    <row r="1621" spans="1:8">
      <c r="A1621" s="7" t="s">
        <v>9643</v>
      </c>
      <c r="B1621" s="7" t="s">
        <v>6917</v>
      </c>
      <c r="C1621" s="7" t="s">
        <v>7800</v>
      </c>
      <c r="D1621" s="7">
        <v>879556.28</v>
      </c>
      <c r="E1621" s="7">
        <v>0</v>
      </c>
      <c r="F1621" s="7" t="s">
        <v>8837</v>
      </c>
      <c r="G1621" s="7" t="s">
        <v>8838</v>
      </c>
      <c r="H1621" s="7" t="s">
        <v>143</v>
      </c>
    </row>
    <row r="1622" spans="1:8">
      <c r="A1622" s="7">
        <v>902</v>
      </c>
      <c r="B1622" s="7" t="s">
        <v>9731</v>
      </c>
      <c r="C1622" s="7" t="s">
        <v>7800</v>
      </c>
      <c r="D1622" s="7">
        <v>856077.86</v>
      </c>
      <c r="E1622" s="7">
        <v>0</v>
      </c>
      <c r="F1622" s="7" t="s">
        <v>7712</v>
      </c>
      <c r="G1622" s="7" t="s">
        <v>7713</v>
      </c>
      <c r="H1622" s="7" t="s">
        <v>172</v>
      </c>
    </row>
    <row r="1623" spans="1:8">
      <c r="A1623" s="7">
        <v>384</v>
      </c>
      <c r="B1623" s="7" t="s">
        <v>6563</v>
      </c>
      <c r="C1623" s="7" t="s">
        <v>7800</v>
      </c>
      <c r="D1623" s="7">
        <v>720455.14</v>
      </c>
      <c r="E1623" s="7">
        <v>0</v>
      </c>
      <c r="F1623" s="7" t="s">
        <v>7712</v>
      </c>
      <c r="G1623" s="7" t="s">
        <v>7713</v>
      </c>
      <c r="H1623" s="7" t="s">
        <v>172</v>
      </c>
    </row>
    <row r="1624" spans="1:8">
      <c r="A1624" s="7" t="s">
        <v>10027</v>
      </c>
      <c r="B1624" s="7" t="s">
        <v>10028</v>
      </c>
      <c r="C1624" s="7" t="s">
        <v>7800</v>
      </c>
      <c r="D1624" s="7">
        <v>589298.37</v>
      </c>
      <c r="E1624" s="7">
        <v>0</v>
      </c>
      <c r="F1624" s="7" t="s">
        <v>8874</v>
      </c>
      <c r="G1624" s="7" t="s">
        <v>8875</v>
      </c>
      <c r="H1624" s="7" t="s">
        <v>228</v>
      </c>
    </row>
    <row r="1625" spans="1:8">
      <c r="A1625" s="7">
        <v>836</v>
      </c>
      <c r="B1625" s="7" t="s">
        <v>9740</v>
      </c>
      <c r="C1625" s="7" t="s">
        <v>7800</v>
      </c>
      <c r="D1625" s="7">
        <v>556475.21</v>
      </c>
      <c r="E1625" s="7">
        <v>0</v>
      </c>
      <c r="F1625" s="7" t="s">
        <v>7712</v>
      </c>
      <c r="G1625" s="7" t="s">
        <v>7713</v>
      </c>
      <c r="H1625" s="7" t="s">
        <v>172</v>
      </c>
    </row>
    <row r="1626" spans="1:8">
      <c r="A1626" s="7">
        <v>1193</v>
      </c>
      <c r="B1626" s="7" t="s">
        <v>9792</v>
      </c>
      <c r="C1626" s="7" t="s">
        <v>7800</v>
      </c>
      <c r="D1626" s="7">
        <v>137019.41</v>
      </c>
      <c r="E1626" s="7">
        <v>0</v>
      </c>
      <c r="F1626" s="7" t="s">
        <v>7712</v>
      </c>
      <c r="G1626" s="7" t="s">
        <v>7713</v>
      </c>
      <c r="H1626" s="7" t="s">
        <v>172</v>
      </c>
    </row>
    <row r="1627" spans="1:8">
      <c r="A1627" s="7" t="s">
        <v>9796</v>
      </c>
      <c r="B1627" s="7" t="s">
        <v>9797</v>
      </c>
      <c r="C1627" s="7" t="s">
        <v>7800</v>
      </c>
      <c r="D1627" s="7">
        <v>119801.95</v>
      </c>
      <c r="E1627" s="7">
        <v>0</v>
      </c>
      <c r="F1627" s="7" t="s">
        <v>7919</v>
      </c>
      <c r="G1627" s="7" t="s">
        <v>7920</v>
      </c>
      <c r="H1627" s="7" t="s">
        <v>143</v>
      </c>
    </row>
    <row r="1628" spans="1:8">
      <c r="A1628" s="7" t="s">
        <v>10263</v>
      </c>
      <c r="B1628" s="7" t="s">
        <v>10264</v>
      </c>
      <c r="C1628" s="7" t="s">
        <v>7781</v>
      </c>
      <c r="D1628" s="7">
        <v>1123414.81</v>
      </c>
      <c r="E1628" s="7">
        <v>0</v>
      </c>
      <c r="F1628" s="7" t="s">
        <v>7726</v>
      </c>
      <c r="G1628" s="7" t="s">
        <v>7727</v>
      </c>
      <c r="H1628" s="7" t="s">
        <v>148</v>
      </c>
    </row>
    <row r="1629" spans="1:8">
      <c r="A1629" s="7" t="s">
        <v>10268</v>
      </c>
      <c r="B1629" s="7" t="s">
        <v>10269</v>
      </c>
      <c r="C1629" s="7" t="s">
        <v>7781</v>
      </c>
      <c r="D1629" s="7">
        <v>1111561.47</v>
      </c>
      <c r="E1629" s="7">
        <v>0</v>
      </c>
      <c r="F1629" s="7" t="s">
        <v>7726</v>
      </c>
      <c r="G1629" s="7" t="s">
        <v>7727</v>
      </c>
      <c r="H1629" s="7" t="s">
        <v>148</v>
      </c>
    </row>
    <row r="1630" spans="1:8">
      <c r="A1630" s="7" t="s">
        <v>10291</v>
      </c>
      <c r="B1630" s="7" t="s">
        <v>10292</v>
      </c>
      <c r="C1630" s="7" t="s">
        <v>7781</v>
      </c>
      <c r="D1630" s="7">
        <v>1055200.8899999999</v>
      </c>
      <c r="E1630" s="7">
        <v>0</v>
      </c>
      <c r="F1630" s="7" t="s">
        <v>9077</v>
      </c>
      <c r="G1630" s="7" t="s">
        <v>9078</v>
      </c>
      <c r="H1630" s="7" t="s">
        <v>238</v>
      </c>
    </row>
    <row r="1631" spans="1:8">
      <c r="A1631" s="7">
        <v>247540</v>
      </c>
      <c r="B1631" s="7" t="s">
        <v>9223</v>
      </c>
      <c r="C1631" s="7" t="s">
        <v>7781</v>
      </c>
      <c r="D1631" s="7">
        <v>1053377.21</v>
      </c>
      <c r="E1631" s="7">
        <v>0</v>
      </c>
      <c r="F1631" s="7" t="s">
        <v>7726</v>
      </c>
      <c r="G1631" s="7" t="s">
        <v>8912</v>
      </c>
      <c r="H1631" s="7" t="s">
        <v>148</v>
      </c>
    </row>
    <row r="1632" spans="1:8">
      <c r="A1632" s="7" t="s">
        <v>9771</v>
      </c>
      <c r="B1632" s="7" t="s">
        <v>9772</v>
      </c>
      <c r="C1632" s="7" t="s">
        <v>7781</v>
      </c>
      <c r="D1632" s="7">
        <v>1037143.38</v>
      </c>
      <c r="E1632" s="7">
        <v>0</v>
      </c>
      <c r="F1632" s="7" t="s">
        <v>7712</v>
      </c>
      <c r="G1632" s="7" t="s">
        <v>7654</v>
      </c>
      <c r="H1632" s="7" t="s">
        <v>60</v>
      </c>
    </row>
    <row r="1633" spans="1:8">
      <c r="A1633" s="7">
        <v>9202</v>
      </c>
      <c r="B1633" s="7" t="s">
        <v>9504</v>
      </c>
      <c r="C1633" s="7" t="s">
        <v>7781</v>
      </c>
      <c r="D1633" s="7">
        <v>1027852.25</v>
      </c>
      <c r="E1633" s="7">
        <v>0</v>
      </c>
      <c r="F1633" s="7" t="s">
        <v>7762</v>
      </c>
      <c r="G1633" s="7" t="s">
        <v>7763</v>
      </c>
      <c r="H1633" s="7" t="s">
        <v>153</v>
      </c>
    </row>
    <row r="1634" spans="1:8">
      <c r="A1634" s="7">
        <v>9107</v>
      </c>
      <c r="B1634" s="7" t="s">
        <v>10299</v>
      </c>
      <c r="C1634" s="7" t="s">
        <v>7781</v>
      </c>
      <c r="D1634" s="7">
        <v>1022464.8</v>
      </c>
      <c r="E1634" s="7">
        <v>0</v>
      </c>
      <c r="F1634" s="7" t="s">
        <v>7762</v>
      </c>
      <c r="G1634" s="7" t="s">
        <v>7763</v>
      </c>
      <c r="H1634" s="7" t="s">
        <v>153</v>
      </c>
    </row>
    <row r="1635" spans="1:8">
      <c r="A1635" s="7" t="s">
        <v>10310</v>
      </c>
      <c r="B1635" s="7" t="s">
        <v>10311</v>
      </c>
      <c r="C1635" s="7" t="s">
        <v>7781</v>
      </c>
      <c r="D1635" s="7">
        <v>993741.5</v>
      </c>
      <c r="E1635" s="7">
        <v>0</v>
      </c>
      <c r="F1635" s="7" t="s">
        <v>7707</v>
      </c>
      <c r="G1635" s="7" t="s">
        <v>7708</v>
      </c>
      <c r="H1635" s="7" t="s">
        <v>176</v>
      </c>
    </row>
    <row r="1636" spans="1:8">
      <c r="A1636" s="7">
        <v>1519</v>
      </c>
      <c r="B1636" s="7" t="s">
        <v>10316</v>
      </c>
      <c r="C1636" s="7" t="s">
        <v>7781</v>
      </c>
      <c r="D1636" s="7">
        <v>968404.58</v>
      </c>
      <c r="E1636" s="7">
        <v>0</v>
      </c>
      <c r="F1636" s="7" t="s">
        <v>7685</v>
      </c>
      <c r="G1636" s="7" t="s">
        <v>7686</v>
      </c>
      <c r="H1636" s="7" t="s">
        <v>166</v>
      </c>
    </row>
    <row r="1637" spans="1:8">
      <c r="A1637" s="7" t="s">
        <v>9651</v>
      </c>
      <c r="B1637" s="7" t="s">
        <v>9985</v>
      </c>
      <c r="C1637" s="7" t="s">
        <v>7781</v>
      </c>
      <c r="D1637" s="7">
        <v>954802.1</v>
      </c>
      <c r="E1637" s="7">
        <v>0</v>
      </c>
      <c r="F1637" s="7" t="s">
        <v>7743</v>
      </c>
      <c r="G1637" s="7" t="s">
        <v>7664</v>
      </c>
      <c r="H1637" s="7" t="s">
        <v>7744</v>
      </c>
    </row>
    <row r="1638" spans="1:8">
      <c r="A1638" s="7">
        <v>6504</v>
      </c>
      <c r="B1638" s="7" t="s">
        <v>9635</v>
      </c>
      <c r="C1638" s="7" t="s">
        <v>7781</v>
      </c>
      <c r="D1638" s="7">
        <v>931325.93</v>
      </c>
      <c r="E1638" s="7">
        <v>0</v>
      </c>
      <c r="F1638" s="7" t="s">
        <v>7762</v>
      </c>
      <c r="G1638" s="7" t="s">
        <v>7763</v>
      </c>
      <c r="H1638" s="7" t="s">
        <v>153</v>
      </c>
    </row>
    <row r="1639" spans="1:8">
      <c r="A1639" s="7">
        <v>19</v>
      </c>
      <c r="B1639" s="7" t="s">
        <v>9589</v>
      </c>
      <c r="C1639" s="7" t="s">
        <v>7781</v>
      </c>
      <c r="D1639" s="7">
        <v>928896.8</v>
      </c>
      <c r="E1639" s="7">
        <v>0</v>
      </c>
      <c r="F1639" s="7" t="s">
        <v>7851</v>
      </c>
      <c r="G1639" s="7" t="s">
        <v>7713</v>
      </c>
      <c r="H1639" s="7" t="s">
        <v>172</v>
      </c>
    </row>
    <row r="1640" spans="1:8">
      <c r="A1640" s="7">
        <v>2618</v>
      </c>
      <c r="B1640" s="7" t="s">
        <v>10319</v>
      </c>
      <c r="C1640" s="7" t="s">
        <v>7781</v>
      </c>
      <c r="D1640" s="7">
        <v>929505.46</v>
      </c>
      <c r="E1640" s="7">
        <v>0</v>
      </c>
      <c r="F1640" s="7" t="s">
        <v>7712</v>
      </c>
      <c r="G1640" s="7" t="s">
        <v>7713</v>
      </c>
      <c r="H1640" s="7" t="s">
        <v>172</v>
      </c>
    </row>
    <row r="1641" spans="1:8">
      <c r="A1641" s="7">
        <v>2609</v>
      </c>
      <c r="B1641" s="7" t="s">
        <v>9708</v>
      </c>
      <c r="C1641" s="7" t="s">
        <v>7781</v>
      </c>
      <c r="D1641" s="7">
        <v>920225.64</v>
      </c>
      <c r="E1641" s="7">
        <v>0</v>
      </c>
      <c r="F1641" s="7" t="s">
        <v>7685</v>
      </c>
      <c r="G1641" s="7" t="s">
        <v>7686</v>
      </c>
      <c r="H1641" s="7" t="s">
        <v>166</v>
      </c>
    </row>
    <row r="1642" spans="1:8">
      <c r="A1642" s="7">
        <v>9023</v>
      </c>
      <c r="B1642" s="7" t="s">
        <v>10321</v>
      </c>
      <c r="C1642" s="7" t="s">
        <v>7781</v>
      </c>
      <c r="D1642" s="7">
        <v>899930.78</v>
      </c>
      <c r="E1642" s="7">
        <v>0</v>
      </c>
      <c r="F1642" s="7" t="s">
        <v>7762</v>
      </c>
      <c r="G1642" s="7" t="s">
        <v>7763</v>
      </c>
      <c r="H1642" s="7" t="s">
        <v>153</v>
      </c>
    </row>
    <row r="1643" spans="1:8">
      <c r="A1643" s="7" t="s">
        <v>10326</v>
      </c>
      <c r="B1643" s="7" t="s">
        <v>10327</v>
      </c>
      <c r="C1643" s="7" t="s">
        <v>7781</v>
      </c>
      <c r="D1643" s="7">
        <v>890866.59</v>
      </c>
      <c r="E1643" s="7">
        <v>0</v>
      </c>
      <c r="F1643" s="7" t="s">
        <v>7692</v>
      </c>
      <c r="G1643" s="7" t="s">
        <v>7693</v>
      </c>
      <c r="H1643" s="7" t="s">
        <v>143</v>
      </c>
    </row>
    <row r="1644" spans="1:8">
      <c r="A1644" s="7" t="s">
        <v>9975</v>
      </c>
      <c r="B1644" s="7" t="s">
        <v>8911</v>
      </c>
      <c r="C1644" s="7" t="s">
        <v>7781</v>
      </c>
      <c r="D1644" s="7">
        <v>888621.28</v>
      </c>
      <c r="E1644" s="7">
        <v>0</v>
      </c>
      <c r="F1644" s="7" t="s">
        <v>7726</v>
      </c>
      <c r="G1644" s="7" t="s">
        <v>8912</v>
      </c>
      <c r="H1644" s="7" t="s">
        <v>148</v>
      </c>
    </row>
    <row r="1645" spans="1:8">
      <c r="A1645" s="7">
        <v>2618</v>
      </c>
      <c r="B1645" s="7" t="s">
        <v>6956</v>
      </c>
      <c r="C1645" s="7" t="s">
        <v>7781</v>
      </c>
      <c r="D1645" s="7">
        <v>886271.15</v>
      </c>
      <c r="E1645" s="7">
        <v>0</v>
      </c>
      <c r="F1645" s="7" t="s">
        <v>7685</v>
      </c>
      <c r="G1645" s="7" t="s">
        <v>7686</v>
      </c>
      <c r="H1645" s="7" t="s">
        <v>166</v>
      </c>
    </row>
    <row r="1646" spans="1:8">
      <c r="A1646" s="7">
        <v>66</v>
      </c>
      <c r="B1646" s="7" t="s">
        <v>9532</v>
      </c>
      <c r="C1646" s="7" t="s">
        <v>7781</v>
      </c>
      <c r="D1646" s="7">
        <v>880585.33</v>
      </c>
      <c r="E1646" s="7">
        <v>0</v>
      </c>
      <c r="F1646" s="7" t="s">
        <v>7851</v>
      </c>
      <c r="G1646" s="7" t="s">
        <v>7713</v>
      </c>
      <c r="H1646" s="7" t="s">
        <v>172</v>
      </c>
    </row>
    <row r="1647" spans="1:8">
      <c r="A1647" s="7">
        <v>3064</v>
      </c>
      <c r="B1647" s="7" t="s">
        <v>9728</v>
      </c>
      <c r="C1647" s="7" t="s">
        <v>7781</v>
      </c>
      <c r="D1647" s="7">
        <v>871171.96</v>
      </c>
      <c r="E1647" s="7">
        <v>0</v>
      </c>
      <c r="F1647" s="7" t="s">
        <v>7762</v>
      </c>
      <c r="G1647" s="7" t="s">
        <v>7763</v>
      </c>
      <c r="H1647" s="7" t="s">
        <v>153</v>
      </c>
    </row>
    <row r="1648" spans="1:8">
      <c r="A1648" s="7" t="s">
        <v>9983</v>
      </c>
      <c r="B1648" s="7" t="s">
        <v>9303</v>
      </c>
      <c r="C1648" s="7" t="s">
        <v>7781</v>
      </c>
      <c r="D1648" s="7">
        <v>862243.64</v>
      </c>
      <c r="E1648" s="7">
        <v>0</v>
      </c>
      <c r="F1648" s="7" t="s">
        <v>7726</v>
      </c>
      <c r="G1648" s="7" t="s">
        <v>7727</v>
      </c>
      <c r="H1648" s="7" t="s">
        <v>148</v>
      </c>
    </row>
    <row r="1649" spans="1:8">
      <c r="A1649" s="7" t="s">
        <v>10030</v>
      </c>
      <c r="B1649" s="7" t="s">
        <v>10031</v>
      </c>
      <c r="C1649" s="7" t="s">
        <v>7781</v>
      </c>
      <c r="D1649" s="7">
        <v>854503.94</v>
      </c>
      <c r="E1649" s="7">
        <v>0</v>
      </c>
      <c r="F1649" s="7" t="s">
        <v>8221</v>
      </c>
      <c r="G1649" s="7" t="s">
        <v>8222</v>
      </c>
      <c r="H1649" s="7" t="s">
        <v>186</v>
      </c>
    </row>
    <row r="1650" spans="1:8">
      <c r="A1650" s="7">
        <v>9435</v>
      </c>
      <c r="B1650" s="7" t="s">
        <v>9719</v>
      </c>
      <c r="C1650" s="7" t="s">
        <v>7781</v>
      </c>
      <c r="D1650" s="7">
        <v>840166.12</v>
      </c>
      <c r="E1650" s="7">
        <v>0</v>
      </c>
      <c r="F1650" s="7" t="s">
        <v>7762</v>
      </c>
      <c r="G1650" s="7" t="s">
        <v>7763</v>
      </c>
      <c r="H1650" s="7" t="s">
        <v>153</v>
      </c>
    </row>
    <row r="1651" spans="1:8">
      <c r="A1651" s="7">
        <v>1519</v>
      </c>
      <c r="B1651" s="7" t="s">
        <v>10336</v>
      </c>
      <c r="C1651" s="7" t="s">
        <v>7781</v>
      </c>
      <c r="D1651" s="7">
        <v>777772.08</v>
      </c>
      <c r="E1651" s="7">
        <v>0</v>
      </c>
      <c r="F1651" s="7" t="s">
        <v>7712</v>
      </c>
      <c r="G1651" s="7" t="s">
        <v>7713</v>
      </c>
      <c r="H1651" s="7" t="s">
        <v>172</v>
      </c>
    </row>
    <row r="1652" spans="1:8">
      <c r="A1652" s="7">
        <v>272210</v>
      </c>
      <c r="B1652" s="7" t="s">
        <v>10337</v>
      </c>
      <c r="C1652" s="7" t="s">
        <v>7781</v>
      </c>
      <c r="D1652" s="7">
        <v>775835.51</v>
      </c>
      <c r="E1652" s="7">
        <v>0</v>
      </c>
      <c r="F1652" s="7" t="s">
        <v>7726</v>
      </c>
      <c r="G1652" s="7" t="s">
        <v>7727</v>
      </c>
      <c r="H1652" s="7" t="s">
        <v>148</v>
      </c>
    </row>
    <row r="1653" spans="1:8">
      <c r="A1653" s="7" t="s">
        <v>10340</v>
      </c>
      <c r="B1653" s="7" t="s">
        <v>6470</v>
      </c>
      <c r="C1653" s="7" t="s">
        <v>7781</v>
      </c>
      <c r="D1653" s="7">
        <v>737380.3</v>
      </c>
      <c r="E1653" s="7">
        <v>0</v>
      </c>
      <c r="F1653" s="7" t="s">
        <v>7726</v>
      </c>
      <c r="G1653" s="7" t="s">
        <v>7727</v>
      </c>
      <c r="H1653" s="7" t="s">
        <v>148</v>
      </c>
    </row>
    <row r="1654" spans="1:8">
      <c r="A1654" s="7">
        <v>2603</v>
      </c>
      <c r="B1654" s="7" t="s">
        <v>9751</v>
      </c>
      <c r="C1654" s="7" t="s">
        <v>7781</v>
      </c>
      <c r="D1654" s="7">
        <v>732739.9</v>
      </c>
      <c r="E1654" s="7">
        <v>0</v>
      </c>
      <c r="F1654" s="7" t="s">
        <v>7685</v>
      </c>
      <c r="G1654" s="7" t="s">
        <v>7686</v>
      </c>
      <c r="H1654" s="7" t="s">
        <v>166</v>
      </c>
    </row>
    <row r="1655" spans="1:8">
      <c r="A1655" s="7" t="s">
        <v>10341</v>
      </c>
      <c r="B1655" s="7" t="s">
        <v>10342</v>
      </c>
      <c r="C1655" s="7" t="s">
        <v>7781</v>
      </c>
      <c r="D1655" s="7">
        <v>715766.18</v>
      </c>
      <c r="E1655" s="7">
        <v>0</v>
      </c>
      <c r="F1655" s="7" t="s">
        <v>7721</v>
      </c>
      <c r="G1655" s="7" t="s">
        <v>7722</v>
      </c>
      <c r="H1655" s="7" t="s">
        <v>143</v>
      </c>
    </row>
    <row r="1656" spans="1:8">
      <c r="A1656" s="7">
        <v>9021</v>
      </c>
      <c r="B1656" s="7" t="s">
        <v>9636</v>
      </c>
      <c r="C1656" s="7" t="s">
        <v>7781</v>
      </c>
      <c r="D1656" s="7">
        <v>701077.08</v>
      </c>
      <c r="E1656" s="7">
        <v>0</v>
      </c>
      <c r="F1656" s="7" t="s">
        <v>7762</v>
      </c>
      <c r="G1656" s="7" t="s">
        <v>7763</v>
      </c>
      <c r="H1656" s="7" t="s">
        <v>153</v>
      </c>
    </row>
    <row r="1657" spans="1:8">
      <c r="A1657" s="7" t="s">
        <v>10033</v>
      </c>
      <c r="B1657" s="7" t="s">
        <v>10034</v>
      </c>
      <c r="C1657" s="7" t="s">
        <v>7781</v>
      </c>
      <c r="D1657" s="7">
        <v>695046.07</v>
      </c>
      <c r="E1657" s="7">
        <v>0</v>
      </c>
      <c r="F1657" s="7" t="s">
        <v>8874</v>
      </c>
      <c r="G1657" s="7" t="s">
        <v>8875</v>
      </c>
      <c r="H1657" s="7" t="s">
        <v>228</v>
      </c>
    </row>
    <row r="1658" spans="1:8">
      <c r="A1658" s="7" t="s">
        <v>9763</v>
      </c>
      <c r="B1658" s="7" t="s">
        <v>9764</v>
      </c>
      <c r="C1658" s="7" t="s">
        <v>7781</v>
      </c>
      <c r="D1658" s="7">
        <v>680787.67</v>
      </c>
      <c r="E1658" s="7">
        <v>0</v>
      </c>
      <c r="F1658" s="7" t="s">
        <v>8514</v>
      </c>
      <c r="G1658" s="7" t="s">
        <v>8515</v>
      </c>
      <c r="H1658" s="7" t="s">
        <v>8516</v>
      </c>
    </row>
    <row r="1659" spans="1:8">
      <c r="A1659" s="7">
        <v>2338</v>
      </c>
      <c r="B1659" s="7" t="s">
        <v>10032</v>
      </c>
      <c r="C1659" s="7" t="s">
        <v>7781</v>
      </c>
      <c r="D1659" s="7">
        <v>598380.35</v>
      </c>
      <c r="E1659" s="7">
        <v>0</v>
      </c>
      <c r="F1659" s="7" t="s">
        <v>7712</v>
      </c>
      <c r="G1659" s="7" t="s">
        <v>7713</v>
      </c>
      <c r="H1659" s="7" t="s">
        <v>172</v>
      </c>
    </row>
    <row r="1660" spans="1:8">
      <c r="A1660" s="7" t="s">
        <v>10347</v>
      </c>
      <c r="B1660" s="7" t="s">
        <v>10348</v>
      </c>
      <c r="C1660" s="7" t="s">
        <v>7781</v>
      </c>
      <c r="D1660" s="7">
        <v>562129.14</v>
      </c>
      <c r="E1660" s="7">
        <v>0</v>
      </c>
      <c r="F1660" s="7" t="s">
        <v>10349</v>
      </c>
      <c r="G1660" s="7" t="s">
        <v>10350</v>
      </c>
      <c r="H1660" s="7" t="s">
        <v>210</v>
      </c>
    </row>
    <row r="1661" spans="1:8">
      <c r="A1661" s="7" t="s">
        <v>7912</v>
      </c>
      <c r="B1661" s="7" t="s">
        <v>10352</v>
      </c>
      <c r="C1661" s="7" t="s">
        <v>7781</v>
      </c>
      <c r="D1661" s="7">
        <v>478448.14</v>
      </c>
      <c r="E1661" s="7">
        <v>0</v>
      </c>
      <c r="F1661" s="7" t="s">
        <v>9091</v>
      </c>
      <c r="G1661" s="7" t="s">
        <v>9092</v>
      </c>
      <c r="H1661" s="7" t="s">
        <v>250</v>
      </c>
    </row>
    <row r="1662" spans="1:8">
      <c r="A1662" s="7">
        <v>1308</v>
      </c>
      <c r="B1662" s="7" t="s">
        <v>9786</v>
      </c>
      <c r="C1662" s="7" t="s">
        <v>7781</v>
      </c>
      <c r="D1662" s="7">
        <v>433338.67</v>
      </c>
      <c r="E1662" s="7">
        <v>0</v>
      </c>
      <c r="F1662" s="7" t="s">
        <v>7851</v>
      </c>
      <c r="G1662" s="7" t="s">
        <v>7713</v>
      </c>
      <c r="H1662" s="7" t="s">
        <v>172</v>
      </c>
    </row>
    <row r="1663" spans="1:8">
      <c r="A1663" s="7" t="s">
        <v>10356</v>
      </c>
      <c r="B1663" s="7" t="s">
        <v>10357</v>
      </c>
      <c r="C1663" s="7" t="s">
        <v>7781</v>
      </c>
      <c r="D1663" s="7">
        <v>425637.38</v>
      </c>
      <c r="E1663" s="7">
        <v>0</v>
      </c>
      <c r="F1663" s="7" t="s">
        <v>8698</v>
      </c>
      <c r="G1663" s="7" t="s">
        <v>9393</v>
      </c>
      <c r="H1663" s="7" t="s">
        <v>8700</v>
      </c>
    </row>
    <row r="1664" spans="1:8">
      <c r="A1664" s="7">
        <v>1590</v>
      </c>
      <c r="B1664" s="7" t="s">
        <v>9743</v>
      </c>
      <c r="C1664" s="7" t="s">
        <v>7781</v>
      </c>
      <c r="D1664" s="7">
        <v>407447.26</v>
      </c>
      <c r="E1664" s="7">
        <v>0</v>
      </c>
      <c r="F1664" s="7" t="s">
        <v>7685</v>
      </c>
      <c r="G1664" s="7" t="s">
        <v>7686</v>
      </c>
      <c r="H1664" s="7" t="s">
        <v>166</v>
      </c>
    </row>
    <row r="1665" spans="1:8">
      <c r="A1665" s="7">
        <v>5201</v>
      </c>
      <c r="B1665" s="7" t="s">
        <v>9760</v>
      </c>
      <c r="C1665" s="7" t="s">
        <v>7781</v>
      </c>
      <c r="D1665" s="7">
        <v>334530.84000000003</v>
      </c>
      <c r="E1665" s="7">
        <v>0</v>
      </c>
      <c r="F1665" s="7" t="s">
        <v>7762</v>
      </c>
      <c r="G1665" s="7" t="s">
        <v>7763</v>
      </c>
      <c r="H1665" s="7" t="s">
        <v>153</v>
      </c>
    </row>
    <row r="1666" spans="1:8">
      <c r="A1666" s="7" t="s">
        <v>9163</v>
      </c>
      <c r="B1666" s="7" t="s">
        <v>9164</v>
      </c>
      <c r="C1666" s="7" t="s">
        <v>7781</v>
      </c>
      <c r="D1666" s="7">
        <v>241798.77</v>
      </c>
      <c r="E1666" s="7">
        <v>0</v>
      </c>
      <c r="F1666" s="7" t="s">
        <v>9077</v>
      </c>
      <c r="G1666" s="7" t="s">
        <v>9078</v>
      </c>
      <c r="H1666" s="7" t="s">
        <v>238</v>
      </c>
    </row>
    <row r="1667" spans="1:8">
      <c r="A1667" s="7">
        <v>316</v>
      </c>
      <c r="B1667" s="7" t="s">
        <v>9789</v>
      </c>
      <c r="C1667" s="7" t="s">
        <v>7781</v>
      </c>
      <c r="D1667" s="7">
        <v>229544.54</v>
      </c>
      <c r="E1667" s="7">
        <v>0</v>
      </c>
      <c r="F1667" s="7" t="s">
        <v>7712</v>
      </c>
      <c r="G1667" s="7" t="s">
        <v>7713</v>
      </c>
      <c r="H1667" s="7" t="s">
        <v>172</v>
      </c>
    </row>
    <row r="1668" spans="1:8">
      <c r="A1668" s="7">
        <v>6409</v>
      </c>
      <c r="B1668" s="7" t="s">
        <v>9770</v>
      </c>
      <c r="C1668" s="7" t="s">
        <v>7781</v>
      </c>
      <c r="D1668" s="7">
        <v>216831.33</v>
      </c>
      <c r="E1668" s="7">
        <v>0</v>
      </c>
      <c r="F1668" s="7" t="s">
        <v>7685</v>
      </c>
      <c r="G1668" s="7" t="s">
        <v>7686</v>
      </c>
      <c r="H1668" s="7" t="s">
        <v>166</v>
      </c>
    </row>
    <row r="1669" spans="1:8">
      <c r="A1669" s="7">
        <v>3808</v>
      </c>
      <c r="B1669" s="7" t="s">
        <v>9793</v>
      </c>
      <c r="C1669" s="7" t="s">
        <v>7781</v>
      </c>
      <c r="D1669" s="7">
        <v>192577.03</v>
      </c>
      <c r="E1669" s="7">
        <v>0</v>
      </c>
      <c r="F1669" s="7" t="s">
        <v>7712</v>
      </c>
      <c r="G1669" s="7" t="s">
        <v>7713</v>
      </c>
      <c r="H1669" s="7" t="s">
        <v>172</v>
      </c>
    </row>
    <row r="1670" spans="1:8">
      <c r="A1670" s="7">
        <v>8069</v>
      </c>
      <c r="B1670" s="7" t="s">
        <v>6854</v>
      </c>
      <c r="C1670" s="7" t="s">
        <v>7652</v>
      </c>
      <c r="D1670" s="7">
        <v>1124001.43</v>
      </c>
      <c r="E1670" s="7">
        <v>0</v>
      </c>
      <c r="F1670" s="7" t="s">
        <v>7685</v>
      </c>
      <c r="G1670" s="7" t="s">
        <v>9584</v>
      </c>
      <c r="H1670" s="7" t="s">
        <v>166</v>
      </c>
    </row>
    <row r="1671" spans="1:8">
      <c r="A1671" s="7">
        <v>2327</v>
      </c>
      <c r="B1671" s="7" t="s">
        <v>9780</v>
      </c>
      <c r="C1671" s="7" t="s">
        <v>7652</v>
      </c>
      <c r="D1671" s="7">
        <v>1084718.45</v>
      </c>
      <c r="E1671" s="7">
        <v>0</v>
      </c>
      <c r="F1671" s="7" t="s">
        <v>7685</v>
      </c>
      <c r="G1671" s="7" t="s">
        <v>7686</v>
      </c>
      <c r="H1671" s="7" t="s">
        <v>166</v>
      </c>
    </row>
    <row r="1672" spans="1:8">
      <c r="A1672" s="7">
        <v>2018</v>
      </c>
      <c r="B1672" s="7" t="s">
        <v>9707</v>
      </c>
      <c r="C1672" s="7" t="s">
        <v>7652</v>
      </c>
      <c r="D1672" s="7">
        <v>1085853.04</v>
      </c>
      <c r="E1672" s="7">
        <v>0</v>
      </c>
      <c r="F1672" s="7" t="s">
        <v>7712</v>
      </c>
      <c r="G1672" s="7" t="s">
        <v>7713</v>
      </c>
      <c r="H1672" s="7" t="s">
        <v>172</v>
      </c>
    </row>
    <row r="1673" spans="1:8">
      <c r="A1673" s="7">
        <v>3481</v>
      </c>
      <c r="B1673" s="7" t="s">
        <v>10279</v>
      </c>
      <c r="C1673" s="7" t="s">
        <v>7652</v>
      </c>
      <c r="D1673" s="7">
        <v>1085868.47</v>
      </c>
      <c r="E1673" s="7">
        <v>0</v>
      </c>
      <c r="F1673" s="7" t="s">
        <v>7685</v>
      </c>
      <c r="G1673" s="7" t="s">
        <v>7686</v>
      </c>
      <c r="H1673" s="7" t="s">
        <v>166</v>
      </c>
    </row>
    <row r="1674" spans="1:8">
      <c r="A1674" s="7">
        <v>763</v>
      </c>
      <c r="B1674" s="7" t="s">
        <v>10280</v>
      </c>
      <c r="C1674" s="7" t="s">
        <v>7652</v>
      </c>
      <c r="D1674" s="7">
        <v>1082782.8799999999</v>
      </c>
      <c r="E1674" s="7">
        <v>0</v>
      </c>
      <c r="F1674" s="7" t="s">
        <v>7712</v>
      </c>
      <c r="G1674" s="7" t="s">
        <v>7713</v>
      </c>
      <c r="H1674" s="7" t="s">
        <v>172</v>
      </c>
    </row>
    <row r="1675" spans="1:8">
      <c r="A1675" s="7" t="s">
        <v>10282</v>
      </c>
      <c r="B1675" s="7" t="s">
        <v>10283</v>
      </c>
      <c r="C1675" s="7" t="s">
        <v>7652</v>
      </c>
      <c r="D1675" s="7">
        <v>1077742.5</v>
      </c>
      <c r="E1675" s="7">
        <v>0</v>
      </c>
      <c r="F1675" s="7" t="s">
        <v>9001</v>
      </c>
      <c r="G1675" s="7" t="s">
        <v>9002</v>
      </c>
      <c r="H1675" s="7" t="s">
        <v>9003</v>
      </c>
    </row>
    <row r="1676" spans="1:8">
      <c r="A1676" s="7">
        <v>1347</v>
      </c>
      <c r="B1676" s="7" t="s">
        <v>10284</v>
      </c>
      <c r="C1676" s="7" t="s">
        <v>7652</v>
      </c>
      <c r="D1676" s="7">
        <v>1078480.04</v>
      </c>
      <c r="E1676" s="7">
        <v>0</v>
      </c>
      <c r="F1676" s="7" t="s">
        <v>7712</v>
      </c>
      <c r="G1676" s="7" t="s">
        <v>7713</v>
      </c>
      <c r="H1676" s="7" t="s">
        <v>172</v>
      </c>
    </row>
    <row r="1677" spans="1:8">
      <c r="A1677" s="7">
        <v>4716</v>
      </c>
      <c r="B1677" s="7" t="s">
        <v>9802</v>
      </c>
      <c r="C1677" s="7" t="s">
        <v>7652</v>
      </c>
      <c r="D1677" s="7">
        <v>1036701.89</v>
      </c>
      <c r="E1677" s="7">
        <v>0</v>
      </c>
      <c r="F1677" s="7" t="s">
        <v>7762</v>
      </c>
      <c r="G1677" s="7" t="s">
        <v>7763</v>
      </c>
      <c r="H1677" s="7" t="s">
        <v>153</v>
      </c>
    </row>
    <row r="1678" spans="1:8">
      <c r="A1678" s="7">
        <v>7735</v>
      </c>
      <c r="B1678" s="7" t="s">
        <v>9992</v>
      </c>
      <c r="C1678" s="7" t="s">
        <v>7652</v>
      </c>
      <c r="D1678" s="7">
        <v>1016699.87</v>
      </c>
      <c r="E1678" s="7">
        <v>0</v>
      </c>
      <c r="F1678" s="7" t="s">
        <v>7762</v>
      </c>
      <c r="G1678" s="7" t="s">
        <v>7763</v>
      </c>
      <c r="H1678" s="7" t="s">
        <v>153</v>
      </c>
    </row>
    <row r="1679" spans="1:8">
      <c r="A1679" s="7">
        <v>4768</v>
      </c>
      <c r="B1679" s="7" t="s">
        <v>6896</v>
      </c>
      <c r="C1679" s="7" t="s">
        <v>7652</v>
      </c>
      <c r="D1679" s="7">
        <v>1008880.04</v>
      </c>
      <c r="E1679" s="7">
        <v>0</v>
      </c>
      <c r="F1679" s="7" t="s">
        <v>7762</v>
      </c>
      <c r="G1679" s="7" t="s">
        <v>7763</v>
      </c>
      <c r="H1679" s="7" t="s">
        <v>153</v>
      </c>
    </row>
    <row r="1680" spans="1:8">
      <c r="A1680" s="7">
        <v>6415</v>
      </c>
      <c r="B1680" s="7" t="s">
        <v>9782</v>
      </c>
      <c r="C1680" s="7" t="s">
        <v>7652</v>
      </c>
      <c r="D1680" s="7">
        <v>1009211.26</v>
      </c>
      <c r="E1680" s="7">
        <v>0</v>
      </c>
      <c r="F1680" s="7" t="s">
        <v>7685</v>
      </c>
      <c r="G1680" s="7" t="s">
        <v>7686</v>
      </c>
      <c r="H1680" s="7" t="s">
        <v>166</v>
      </c>
    </row>
    <row r="1681" spans="1:8">
      <c r="A1681" s="7" t="s">
        <v>9995</v>
      </c>
      <c r="B1681" s="7" t="s">
        <v>9705</v>
      </c>
      <c r="C1681" s="7" t="s">
        <v>7652</v>
      </c>
      <c r="D1681" s="7">
        <v>992140.98</v>
      </c>
      <c r="E1681" s="7">
        <v>0</v>
      </c>
      <c r="F1681" s="7" t="s">
        <v>7726</v>
      </c>
      <c r="G1681" s="7" t="s">
        <v>7727</v>
      </c>
      <c r="H1681" s="7" t="s">
        <v>148</v>
      </c>
    </row>
    <row r="1682" spans="1:8">
      <c r="A1682" s="7">
        <v>3800</v>
      </c>
      <c r="B1682" s="7" t="s">
        <v>9734</v>
      </c>
      <c r="C1682" s="7" t="s">
        <v>7652</v>
      </c>
      <c r="D1682" s="7">
        <v>933503.33</v>
      </c>
      <c r="E1682" s="7">
        <v>0</v>
      </c>
      <c r="F1682" s="7" t="s">
        <v>7712</v>
      </c>
      <c r="G1682" s="7" t="s">
        <v>7713</v>
      </c>
      <c r="H1682" s="7" t="s">
        <v>172</v>
      </c>
    </row>
    <row r="1683" spans="1:8">
      <c r="A1683" s="7">
        <v>5347</v>
      </c>
      <c r="B1683" s="7" t="s">
        <v>10328</v>
      </c>
      <c r="C1683" s="7" t="s">
        <v>7652</v>
      </c>
      <c r="D1683" s="7">
        <v>877237.6</v>
      </c>
      <c r="E1683" s="7">
        <v>0</v>
      </c>
      <c r="F1683" s="7" t="s">
        <v>7685</v>
      </c>
      <c r="G1683" s="7" t="s">
        <v>9584</v>
      </c>
      <c r="H1683" s="7" t="s">
        <v>166</v>
      </c>
    </row>
    <row r="1684" spans="1:8">
      <c r="A1684" s="7" t="s">
        <v>10329</v>
      </c>
      <c r="B1684" s="7" t="s">
        <v>10330</v>
      </c>
      <c r="C1684" s="7" t="s">
        <v>7652</v>
      </c>
      <c r="D1684" s="7">
        <v>870658.59</v>
      </c>
      <c r="E1684" s="7">
        <v>0</v>
      </c>
      <c r="F1684" s="7" t="s">
        <v>7726</v>
      </c>
      <c r="G1684" s="7" t="s">
        <v>7727</v>
      </c>
      <c r="H1684" s="7" t="s">
        <v>148</v>
      </c>
    </row>
    <row r="1685" spans="1:8">
      <c r="A1685" s="7">
        <v>3533</v>
      </c>
      <c r="B1685" s="7" t="s">
        <v>10333</v>
      </c>
      <c r="C1685" s="7" t="s">
        <v>7652</v>
      </c>
      <c r="D1685" s="7">
        <v>821676.61</v>
      </c>
      <c r="E1685" s="7">
        <v>0</v>
      </c>
      <c r="F1685" s="7" t="s">
        <v>7685</v>
      </c>
      <c r="G1685" s="7" t="s">
        <v>7686</v>
      </c>
      <c r="H1685" s="7" t="s">
        <v>166</v>
      </c>
    </row>
    <row r="1686" spans="1:8">
      <c r="A1686" s="7">
        <v>2356</v>
      </c>
      <c r="B1686" s="7" t="s">
        <v>6992</v>
      </c>
      <c r="C1686" s="7" t="s">
        <v>7652</v>
      </c>
      <c r="D1686" s="7">
        <v>815786.3</v>
      </c>
      <c r="E1686" s="7">
        <v>0</v>
      </c>
      <c r="F1686" s="7" t="s">
        <v>7685</v>
      </c>
      <c r="G1686" s="7" t="s">
        <v>7686</v>
      </c>
      <c r="H1686" s="7" t="s">
        <v>166</v>
      </c>
    </row>
    <row r="1687" spans="1:8">
      <c r="A1687" s="7">
        <v>3443</v>
      </c>
      <c r="B1687" s="7" t="s">
        <v>9585</v>
      </c>
      <c r="C1687" s="7" t="s">
        <v>7652</v>
      </c>
      <c r="D1687" s="7">
        <v>768854.54</v>
      </c>
      <c r="E1687" s="7">
        <v>0</v>
      </c>
      <c r="F1687" s="7" t="s">
        <v>7685</v>
      </c>
      <c r="G1687" s="7" t="s">
        <v>7686</v>
      </c>
      <c r="H1687" s="7" t="s">
        <v>166</v>
      </c>
    </row>
    <row r="1688" spans="1:8">
      <c r="A1688" s="7">
        <v>285</v>
      </c>
      <c r="B1688" s="7" t="s">
        <v>10038</v>
      </c>
      <c r="C1688" s="7" t="s">
        <v>7652</v>
      </c>
      <c r="D1688" s="7">
        <v>662412.94999999995</v>
      </c>
      <c r="E1688" s="7">
        <v>0</v>
      </c>
      <c r="F1688" s="7" t="s">
        <v>7712</v>
      </c>
      <c r="G1688" s="7" t="s">
        <v>7713</v>
      </c>
      <c r="H1688" s="7" t="s">
        <v>172</v>
      </c>
    </row>
    <row r="1689" spans="1:8">
      <c r="A1689" s="7">
        <v>4938</v>
      </c>
      <c r="B1689" s="7" t="s">
        <v>5612</v>
      </c>
      <c r="C1689" s="7" t="s">
        <v>7652</v>
      </c>
      <c r="D1689" s="7">
        <v>648889.76</v>
      </c>
      <c r="E1689" s="7">
        <v>0</v>
      </c>
      <c r="F1689" s="7" t="s">
        <v>7685</v>
      </c>
      <c r="G1689" s="7" t="s">
        <v>7686</v>
      </c>
      <c r="H1689" s="7" t="s">
        <v>166</v>
      </c>
    </row>
    <row r="1690" spans="1:8">
      <c r="A1690" s="7">
        <v>2395</v>
      </c>
      <c r="B1690" s="7" t="s">
        <v>9683</v>
      </c>
      <c r="C1690" s="7" t="s">
        <v>7652</v>
      </c>
      <c r="D1690" s="7">
        <v>617280.89</v>
      </c>
      <c r="E1690" s="7">
        <v>0</v>
      </c>
      <c r="F1690" s="7" t="s">
        <v>7685</v>
      </c>
      <c r="G1690" s="7" t="s">
        <v>7686</v>
      </c>
      <c r="H1690" s="7" t="s">
        <v>166</v>
      </c>
    </row>
    <row r="1691" spans="1:8">
      <c r="A1691" s="7">
        <v>6488</v>
      </c>
      <c r="B1691" s="7" t="s">
        <v>9790</v>
      </c>
      <c r="C1691" s="7" t="s">
        <v>7652</v>
      </c>
      <c r="D1691" s="7">
        <v>615214.06000000006</v>
      </c>
      <c r="E1691" s="7">
        <v>0</v>
      </c>
      <c r="F1691" s="7" t="s">
        <v>7685</v>
      </c>
      <c r="G1691" s="7" t="s">
        <v>9584</v>
      </c>
      <c r="H1691" s="7" t="s">
        <v>166</v>
      </c>
    </row>
    <row r="1692" spans="1:8">
      <c r="A1692" s="7">
        <v>2376</v>
      </c>
      <c r="B1692" s="7" t="s">
        <v>9658</v>
      </c>
      <c r="C1692" s="7" t="s">
        <v>7652</v>
      </c>
      <c r="D1692" s="7">
        <v>575646.42000000004</v>
      </c>
      <c r="E1692" s="7">
        <v>0</v>
      </c>
      <c r="F1692" s="7" t="s">
        <v>7685</v>
      </c>
      <c r="G1692" s="7" t="s">
        <v>7686</v>
      </c>
      <c r="H1692" s="7" t="s">
        <v>166</v>
      </c>
    </row>
    <row r="1693" spans="1:8">
      <c r="A1693" s="7">
        <v>3702</v>
      </c>
      <c r="B1693" s="7" t="s">
        <v>6068</v>
      </c>
      <c r="C1693" s="7" t="s">
        <v>7652</v>
      </c>
      <c r="D1693" s="7">
        <v>575242.1</v>
      </c>
      <c r="E1693" s="7">
        <v>0</v>
      </c>
      <c r="F1693" s="7" t="s">
        <v>7685</v>
      </c>
      <c r="G1693" s="7" t="s">
        <v>7686</v>
      </c>
      <c r="H1693" s="7" t="s">
        <v>166</v>
      </c>
    </row>
    <row r="1694" spans="1:8">
      <c r="A1694" s="7">
        <v>2377</v>
      </c>
      <c r="B1694" s="7" t="s">
        <v>10036</v>
      </c>
      <c r="C1694" s="7" t="s">
        <v>7652</v>
      </c>
      <c r="D1694" s="7">
        <v>461459.45</v>
      </c>
      <c r="E1694" s="7">
        <v>0</v>
      </c>
      <c r="F1694" s="7" t="s">
        <v>7685</v>
      </c>
      <c r="G1694" s="7" t="s">
        <v>7686</v>
      </c>
      <c r="H1694" s="7" t="s">
        <v>166</v>
      </c>
    </row>
    <row r="1695" spans="1:8">
      <c r="A1695" s="7">
        <v>3037</v>
      </c>
      <c r="B1695" s="7" t="s">
        <v>6266</v>
      </c>
      <c r="C1695" s="7" t="s">
        <v>7652</v>
      </c>
      <c r="D1695" s="7">
        <v>452769.9</v>
      </c>
      <c r="E1695" s="7">
        <v>0</v>
      </c>
      <c r="F1695" s="7" t="s">
        <v>7685</v>
      </c>
      <c r="G1695" s="7" t="s">
        <v>7686</v>
      </c>
      <c r="H1695" s="7" t="s">
        <v>166</v>
      </c>
    </row>
    <row r="1696" spans="1:8">
      <c r="A1696" s="7">
        <v>2353</v>
      </c>
      <c r="B1696" s="7" t="s">
        <v>10037</v>
      </c>
      <c r="C1696" s="7" t="s">
        <v>7652</v>
      </c>
      <c r="D1696" s="7">
        <v>418301.87</v>
      </c>
      <c r="E1696" s="7">
        <v>0</v>
      </c>
      <c r="F1696" s="7" t="s">
        <v>7685</v>
      </c>
      <c r="G1696" s="7" t="s">
        <v>7686</v>
      </c>
      <c r="H1696" s="7" t="s">
        <v>166</v>
      </c>
    </row>
    <row r="1697" spans="1:8">
      <c r="A1697" s="7">
        <v>2474</v>
      </c>
      <c r="B1697" s="7" t="s">
        <v>9799</v>
      </c>
      <c r="C1697" s="7" t="s">
        <v>7652</v>
      </c>
      <c r="D1697" s="7">
        <v>97036.1</v>
      </c>
      <c r="E1697" s="7">
        <v>0</v>
      </c>
      <c r="F1697" s="7" t="s">
        <v>7685</v>
      </c>
      <c r="G1697" s="7" t="s">
        <v>7686</v>
      </c>
      <c r="H1697" s="7" t="s">
        <v>166</v>
      </c>
    </row>
    <row r="1698" spans="1:8">
      <c r="A1698" s="7" t="s">
        <v>9835</v>
      </c>
      <c r="B1698" s="7" t="s">
        <v>8204</v>
      </c>
      <c r="C1698" s="7" t="s">
        <v>7652</v>
      </c>
      <c r="D1698" s="7">
        <v>0.02</v>
      </c>
      <c r="E1698" s="7">
        <v>0</v>
      </c>
      <c r="F1698" s="7" t="s">
        <v>7814</v>
      </c>
      <c r="G1698" s="7" t="s">
        <v>7815</v>
      </c>
      <c r="H1698" s="7" t="s">
        <v>158</v>
      </c>
    </row>
    <row r="1699" spans="1:8">
      <c r="A1699" s="7" t="s">
        <v>10276</v>
      </c>
      <c r="B1699" s="7" t="s">
        <v>10277</v>
      </c>
      <c r="C1699" s="7" t="s">
        <v>7759</v>
      </c>
      <c r="D1699" s="7">
        <v>1088201.29</v>
      </c>
      <c r="E1699" s="7">
        <v>0</v>
      </c>
      <c r="F1699" s="7" t="s">
        <v>7726</v>
      </c>
      <c r="G1699" s="7" t="s">
        <v>7727</v>
      </c>
      <c r="H1699" s="7" t="s">
        <v>148</v>
      </c>
    </row>
    <row r="1700" spans="1:8">
      <c r="A1700" s="7">
        <v>4612</v>
      </c>
      <c r="B1700" s="7" t="s">
        <v>9733</v>
      </c>
      <c r="C1700" s="7" t="s">
        <v>7759</v>
      </c>
      <c r="D1700" s="7">
        <v>1048432.99</v>
      </c>
      <c r="E1700" s="7">
        <v>0</v>
      </c>
      <c r="F1700" s="7" t="s">
        <v>7762</v>
      </c>
      <c r="G1700" s="7" t="s">
        <v>7763</v>
      </c>
      <c r="H1700" s="7" t="s">
        <v>153</v>
      </c>
    </row>
    <row r="1701" spans="1:8">
      <c r="A1701" s="7" t="s">
        <v>10039</v>
      </c>
      <c r="B1701" s="7" t="s">
        <v>10040</v>
      </c>
      <c r="C1701" s="7" t="s">
        <v>7759</v>
      </c>
      <c r="D1701" s="7">
        <v>1023340.74</v>
      </c>
      <c r="E1701" s="7">
        <v>0</v>
      </c>
      <c r="F1701" s="7" t="s">
        <v>8092</v>
      </c>
      <c r="G1701" s="7" t="s">
        <v>8093</v>
      </c>
      <c r="H1701" s="7" t="s">
        <v>219</v>
      </c>
    </row>
    <row r="1702" spans="1:8">
      <c r="A1702" s="7">
        <v>4091</v>
      </c>
      <c r="B1702" s="7" t="s">
        <v>10300</v>
      </c>
      <c r="C1702" s="7" t="s">
        <v>7759</v>
      </c>
      <c r="D1702" s="7">
        <v>1020890.7</v>
      </c>
      <c r="E1702" s="7">
        <v>0</v>
      </c>
      <c r="F1702" s="7" t="s">
        <v>7762</v>
      </c>
      <c r="G1702" s="7" t="s">
        <v>7763</v>
      </c>
      <c r="H1702" s="7" t="s">
        <v>153</v>
      </c>
    </row>
    <row r="1703" spans="1:8">
      <c r="A1703" s="7" t="s">
        <v>10322</v>
      </c>
      <c r="B1703" s="7" t="s">
        <v>10323</v>
      </c>
      <c r="C1703" s="7" t="s">
        <v>7759</v>
      </c>
      <c r="D1703" s="7">
        <v>892318.56</v>
      </c>
      <c r="E1703" s="7">
        <v>0</v>
      </c>
      <c r="F1703" s="7" t="s">
        <v>7814</v>
      </c>
      <c r="G1703" s="7" t="s">
        <v>7815</v>
      </c>
      <c r="H1703" s="7" t="s">
        <v>158</v>
      </c>
    </row>
    <row r="1704" spans="1:8">
      <c r="A1704" s="7" t="s">
        <v>10003</v>
      </c>
      <c r="B1704" s="7" t="s">
        <v>10004</v>
      </c>
      <c r="C1704" s="7" t="s">
        <v>7759</v>
      </c>
      <c r="D1704" s="7">
        <v>788731.71</v>
      </c>
      <c r="E1704" s="7">
        <v>0</v>
      </c>
      <c r="F1704" s="7" t="s">
        <v>8092</v>
      </c>
      <c r="G1704" s="7" t="s">
        <v>8093</v>
      </c>
      <c r="H1704" s="7" t="s">
        <v>219</v>
      </c>
    </row>
    <row r="1705" spans="1:8">
      <c r="A1705" s="7" t="s">
        <v>9631</v>
      </c>
      <c r="B1705" s="7" t="s">
        <v>833</v>
      </c>
      <c r="C1705" s="7" t="s">
        <v>7759</v>
      </c>
      <c r="D1705" s="7">
        <v>760100.53</v>
      </c>
      <c r="E1705" s="7">
        <v>0</v>
      </c>
      <c r="F1705" s="7" t="s">
        <v>8283</v>
      </c>
      <c r="G1705" s="7" t="s">
        <v>8284</v>
      </c>
      <c r="H1705" s="7" t="s">
        <v>8285</v>
      </c>
    </row>
    <row r="1706" spans="1:8">
      <c r="A1706" s="7" t="s">
        <v>9686</v>
      </c>
      <c r="B1706" s="7" t="s">
        <v>9687</v>
      </c>
      <c r="C1706" s="7" t="s">
        <v>7759</v>
      </c>
      <c r="D1706" s="7">
        <v>738562.88</v>
      </c>
      <c r="E1706" s="7">
        <v>0</v>
      </c>
      <c r="F1706" s="7" t="s">
        <v>7704</v>
      </c>
      <c r="G1706" s="7" t="s">
        <v>7705</v>
      </c>
      <c r="H1706" s="7" t="s">
        <v>87</v>
      </c>
    </row>
    <row r="1707" spans="1:8">
      <c r="A1707" s="7" t="s">
        <v>10358</v>
      </c>
      <c r="B1707" s="7" t="s">
        <v>10189</v>
      </c>
      <c r="C1707" s="7" t="s">
        <v>7759</v>
      </c>
      <c r="D1707" s="7">
        <v>7297.89</v>
      </c>
      <c r="E1707" s="7">
        <v>0</v>
      </c>
      <c r="F1707" s="7" t="s">
        <v>8283</v>
      </c>
      <c r="G1707" s="7" t="s">
        <v>7664</v>
      </c>
      <c r="H1707" s="7" t="s">
        <v>7744</v>
      </c>
    </row>
    <row r="1708" spans="1:8">
      <c r="A1708" s="7" t="s">
        <v>9812</v>
      </c>
      <c r="B1708" s="7" t="s">
        <v>9813</v>
      </c>
      <c r="C1708" s="7" t="s">
        <v>7759</v>
      </c>
      <c r="D1708" s="7">
        <v>0.2</v>
      </c>
      <c r="E1708" s="7">
        <v>0</v>
      </c>
      <c r="F1708" s="7" t="s">
        <v>9811</v>
      </c>
      <c r="G1708" s="7" t="s">
        <v>9814</v>
      </c>
      <c r="H1708" s="7" t="s">
        <v>162</v>
      </c>
    </row>
    <row r="1709" spans="1:8">
      <c r="A1709" s="7" t="s">
        <v>9815</v>
      </c>
      <c r="B1709" s="7" t="s">
        <v>9816</v>
      </c>
      <c r="C1709" s="7" t="s">
        <v>7759</v>
      </c>
      <c r="D1709" s="7">
        <v>0.76</v>
      </c>
      <c r="E1709" s="7">
        <v>0</v>
      </c>
      <c r="F1709" s="7" t="s">
        <v>9811</v>
      </c>
      <c r="G1709" s="7" t="s">
        <v>9814</v>
      </c>
      <c r="H1709" s="7" t="s">
        <v>162</v>
      </c>
    </row>
    <row r="1710" spans="1:8">
      <c r="A1710" s="7" t="s">
        <v>9675</v>
      </c>
      <c r="B1710" s="7" t="s">
        <v>9676</v>
      </c>
      <c r="C1710" s="7" t="s">
        <v>7679</v>
      </c>
      <c r="D1710" s="7">
        <v>1042124.81</v>
      </c>
      <c r="E1710" s="7">
        <v>0</v>
      </c>
      <c r="F1710" s="7" t="s">
        <v>7919</v>
      </c>
      <c r="G1710" s="7" t="s">
        <v>7920</v>
      </c>
      <c r="H1710" s="7" t="s">
        <v>143</v>
      </c>
    </row>
    <row r="1711" spans="1:8">
      <c r="A1711" s="7" t="s">
        <v>10304</v>
      </c>
      <c r="B1711" s="7" t="s">
        <v>10305</v>
      </c>
      <c r="C1711" s="7" t="s">
        <v>7679</v>
      </c>
      <c r="D1711" s="7">
        <v>1005265.28</v>
      </c>
      <c r="E1711" s="7">
        <v>0</v>
      </c>
      <c r="F1711" s="7" t="s">
        <v>7726</v>
      </c>
      <c r="G1711" s="7" t="s">
        <v>7727</v>
      </c>
      <c r="H1711" s="7" t="s">
        <v>148</v>
      </c>
    </row>
    <row r="1712" spans="1:8">
      <c r="A1712" s="7" t="s">
        <v>10011</v>
      </c>
      <c r="B1712" s="7" t="s">
        <v>10011</v>
      </c>
      <c r="C1712" s="7" t="s">
        <v>7679</v>
      </c>
      <c r="D1712" s="7">
        <v>972526.7</v>
      </c>
      <c r="E1712" s="7">
        <v>0</v>
      </c>
      <c r="F1712" s="7" t="s">
        <v>7707</v>
      </c>
      <c r="G1712" s="7" t="s">
        <v>7708</v>
      </c>
      <c r="H1712" s="7" t="s">
        <v>176</v>
      </c>
    </row>
    <row r="1713" spans="1:8">
      <c r="A1713" s="7" t="s">
        <v>10008</v>
      </c>
      <c r="B1713" s="7" t="s">
        <v>9765</v>
      </c>
      <c r="C1713" s="7" t="s">
        <v>7679</v>
      </c>
      <c r="D1713" s="7">
        <v>958875.99</v>
      </c>
      <c r="E1713" s="7">
        <v>0</v>
      </c>
      <c r="F1713" s="7" t="s">
        <v>7726</v>
      </c>
      <c r="G1713" s="7" t="s">
        <v>8912</v>
      </c>
      <c r="H1713" s="7" t="s">
        <v>148</v>
      </c>
    </row>
    <row r="1714" spans="1:8">
      <c r="A1714" s="7">
        <v>6446</v>
      </c>
      <c r="B1714" s="7" t="s">
        <v>9712</v>
      </c>
      <c r="C1714" s="7" t="s">
        <v>7679</v>
      </c>
      <c r="D1714" s="7">
        <v>833088.79</v>
      </c>
      <c r="E1714" s="7">
        <v>0</v>
      </c>
      <c r="F1714" s="7" t="s">
        <v>7685</v>
      </c>
      <c r="G1714" s="7" t="s">
        <v>7686</v>
      </c>
      <c r="H1714" s="7" t="s">
        <v>166</v>
      </c>
    </row>
    <row r="1715" spans="1:8">
      <c r="A1715" s="7">
        <v>2268</v>
      </c>
      <c r="B1715" s="7" t="s">
        <v>10345</v>
      </c>
      <c r="C1715" s="7" t="s">
        <v>7679</v>
      </c>
      <c r="D1715" s="7">
        <v>608746.63</v>
      </c>
      <c r="E1715" s="7">
        <v>0</v>
      </c>
      <c r="F1715" s="7" t="s">
        <v>7712</v>
      </c>
      <c r="G1715" s="7" t="s">
        <v>7713</v>
      </c>
      <c r="H1715" s="7" t="s">
        <v>172</v>
      </c>
    </row>
    <row r="1716" spans="1:8">
      <c r="A1716" s="7" t="s">
        <v>9673</v>
      </c>
      <c r="B1716" s="7" t="s">
        <v>9674</v>
      </c>
      <c r="C1716" s="7" t="s">
        <v>7679</v>
      </c>
      <c r="D1716" s="7">
        <v>606754.81999999995</v>
      </c>
      <c r="E1716" s="7">
        <v>0</v>
      </c>
      <c r="F1716" s="7" t="s">
        <v>7712</v>
      </c>
      <c r="G1716" s="7" t="s">
        <v>7654</v>
      </c>
      <c r="H1716" s="7" t="s">
        <v>60</v>
      </c>
    </row>
    <row r="1717" spans="1:8">
      <c r="A1717" s="7">
        <v>1066</v>
      </c>
      <c r="B1717" s="7" t="s">
        <v>9787</v>
      </c>
      <c r="C1717" s="7" t="s">
        <v>7679</v>
      </c>
      <c r="D1717" s="7">
        <v>413987.43</v>
      </c>
      <c r="E1717" s="7">
        <v>0</v>
      </c>
      <c r="F1717" s="7" t="s">
        <v>7712</v>
      </c>
      <c r="G1717" s="7" t="s">
        <v>7713</v>
      </c>
      <c r="H1717" s="7" t="s">
        <v>172</v>
      </c>
    </row>
    <row r="1718" spans="1:8">
      <c r="A1718" s="7">
        <v>3692</v>
      </c>
      <c r="B1718" s="7" t="s">
        <v>9808</v>
      </c>
      <c r="C1718" s="7" t="s">
        <v>7679</v>
      </c>
      <c r="D1718" s="7">
        <v>195680.5</v>
      </c>
      <c r="E1718" s="7">
        <v>0</v>
      </c>
      <c r="F1718" s="7" t="s">
        <v>7712</v>
      </c>
      <c r="G1718" s="7" t="s">
        <v>7713</v>
      </c>
      <c r="H1718" s="7" t="s">
        <v>172</v>
      </c>
    </row>
    <row r="1719" spans="1:8">
      <c r="A1719" s="7">
        <v>1548</v>
      </c>
      <c r="B1719" s="7" t="s">
        <v>9791</v>
      </c>
      <c r="C1719" s="7" t="s">
        <v>7679</v>
      </c>
      <c r="D1719" s="7">
        <v>139743.6</v>
      </c>
      <c r="E1719" s="7">
        <v>0</v>
      </c>
      <c r="F1719" s="7" t="s">
        <v>7712</v>
      </c>
      <c r="G1719" s="7" t="s">
        <v>7713</v>
      </c>
      <c r="H1719" s="7" t="s">
        <v>172</v>
      </c>
    </row>
  </sheetData>
  <autoFilter ref="A1:H1609" xr:uid="{00000000-0001-0000-0600-000000000000}">
    <sortState xmlns:xlrd2="http://schemas.microsoft.com/office/spreadsheetml/2017/richdata2" ref="A2:H1719">
      <sortCondition descending="1" ref="E1:E1609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1">
    <tabColor rgb="FF00B050"/>
  </sheetPr>
  <dimension ref="A1:K45"/>
  <sheetViews>
    <sheetView zoomScale="90" zoomScaleNormal="90" workbookViewId="0">
      <pane xSplit="1" ySplit="2" topLeftCell="B24" activePane="bottomRight" state="frozen"/>
      <selection activeCell="K13" sqref="K13"/>
      <selection pane="topRight" activeCell="K13" sqref="K13"/>
      <selection pane="bottomLeft" activeCell="K13" sqref="K13"/>
      <selection pane="bottomRight" activeCell="A30" sqref="A30"/>
    </sheetView>
  </sheetViews>
  <sheetFormatPr defaultColWidth="8.7265625" defaultRowHeight="14.5"/>
  <cols>
    <col min="1" max="1" width="22.54296875" style="143" customWidth="1"/>
    <col min="2" max="11" width="16.1796875" style="143" customWidth="1"/>
    <col min="12" max="16384" width="8.7265625" style="143"/>
  </cols>
  <sheetData>
    <row r="1" spans="1:11" ht="31">
      <c r="B1" s="253" t="s">
        <v>7565</v>
      </c>
      <c r="C1" s="253" t="s">
        <v>7596</v>
      </c>
      <c r="D1" s="253" t="s">
        <v>7567</v>
      </c>
      <c r="E1" s="253" t="s">
        <v>7568</v>
      </c>
      <c r="F1" s="253" t="s">
        <v>7569</v>
      </c>
      <c r="G1" s="253" t="s">
        <v>7533</v>
      </c>
      <c r="H1" s="253" t="s">
        <v>7579</v>
      </c>
      <c r="I1" s="253" t="s">
        <v>7580</v>
      </c>
      <c r="J1" s="253" t="s">
        <v>7581</v>
      </c>
      <c r="K1" s="253" t="s">
        <v>7570</v>
      </c>
    </row>
    <row r="2" spans="1:11" ht="54">
      <c r="A2" s="1"/>
      <c r="B2" s="3" t="s">
        <v>10062</v>
      </c>
      <c r="C2" s="3" t="s">
        <v>10063</v>
      </c>
      <c r="D2" s="3" t="s">
        <v>10064</v>
      </c>
      <c r="E2" s="3" t="s">
        <v>10065</v>
      </c>
      <c r="F2" s="3" t="s">
        <v>10066</v>
      </c>
      <c r="G2" s="3" t="s">
        <v>10067</v>
      </c>
      <c r="H2" s="3" t="s">
        <v>2</v>
      </c>
      <c r="I2" s="3" t="s">
        <v>3</v>
      </c>
      <c r="J2" s="3" t="s">
        <v>4</v>
      </c>
      <c r="K2" s="3" t="s">
        <v>0</v>
      </c>
    </row>
    <row r="3" spans="1:11" ht="18">
      <c r="A3" s="2">
        <v>2000</v>
      </c>
      <c r="B3" s="220">
        <v>4.3210458233030963E-2</v>
      </c>
      <c r="C3" s="220">
        <v>4.7892032167493381E-2</v>
      </c>
      <c r="D3" s="220">
        <v>8.3903018176963801E-2</v>
      </c>
      <c r="E3" s="220">
        <v>0.1048775335795747</v>
      </c>
      <c r="F3" s="220">
        <v>5.7225468345281083E-3</v>
      </c>
      <c r="G3" s="220">
        <v>0.17383461824804236</v>
      </c>
      <c r="H3" s="220">
        <v>-1.9300397317920538E-2</v>
      </c>
      <c r="I3" s="220">
        <v>-5.7888150662675115E-2</v>
      </c>
      <c r="J3" s="220">
        <v>-0.20614968927316954</v>
      </c>
      <c r="K3" s="220">
        <v>-0.25916787639717459</v>
      </c>
    </row>
    <row r="4" spans="1:11" ht="18">
      <c r="A4" s="2">
        <v>2001</v>
      </c>
      <c r="B4" s="220">
        <v>4.7402997331143448E-2</v>
      </c>
      <c r="C4" s="220">
        <v>5.9393888515782089E-2</v>
      </c>
      <c r="D4" s="220">
        <v>6.2532540980592147E-2</v>
      </c>
      <c r="E4" s="220">
        <v>4.7453241330402934E-2</v>
      </c>
      <c r="F4" s="220">
        <v>8.7266411116434961E-2</v>
      </c>
      <c r="G4" s="220">
        <v>6.9257981004768876E-2</v>
      </c>
      <c r="H4" s="220">
        <v>-0.1526266521885648</v>
      </c>
      <c r="I4" s="220">
        <v>-7.6290838641500575E-2</v>
      </c>
      <c r="J4" s="220">
        <v>-0.2115083525071135</v>
      </c>
      <c r="K4" s="220">
        <v>2.9399749347403178E-2</v>
      </c>
    </row>
    <row r="5" spans="1:11" ht="18">
      <c r="A5" s="2">
        <v>2002</v>
      </c>
      <c r="B5" s="220">
        <v>3.5273133538486184E-2</v>
      </c>
      <c r="C5" s="220">
        <v>5.9999735858526027E-2</v>
      </c>
      <c r="D5" s="220">
        <v>8.4875559541034359E-2</v>
      </c>
      <c r="E5" s="220">
        <v>3.1368276779353008E-3</v>
      </c>
      <c r="F5" s="220">
        <v>-0.16127991437857603</v>
      </c>
      <c r="G5" s="220">
        <v>-4.9689975603592118E-2</v>
      </c>
      <c r="H5" s="220">
        <v>-0.30504445269279035</v>
      </c>
      <c r="I5" s="220">
        <v>-0.34110842760899956</v>
      </c>
      <c r="J5" s="220">
        <v>-0.2279355267588124</v>
      </c>
      <c r="K5" s="220">
        <v>-0.20242283192864691</v>
      </c>
    </row>
    <row r="6" spans="1:11" ht="18">
      <c r="A6" s="2">
        <v>2003</v>
      </c>
      <c r="B6" s="220">
        <v>2.5411502766070862E-2</v>
      </c>
      <c r="C6" s="220">
        <v>3.3410166957388299E-2</v>
      </c>
      <c r="D6" s="220">
        <v>3.7685942345611387E-2</v>
      </c>
      <c r="E6" s="220">
        <v>-4.9184811627830234E-2</v>
      </c>
      <c r="F6" s="220">
        <v>8.7401596967450201E-2</v>
      </c>
      <c r="G6" s="220">
        <v>1.4666739212519486E-2</v>
      </c>
      <c r="H6" s="220">
        <v>0.15761028523468604</v>
      </c>
      <c r="I6" s="220">
        <v>8.2617922253303624E-2</v>
      </c>
      <c r="J6" s="220">
        <v>0.15629158326717288</v>
      </c>
      <c r="K6" s="220">
        <v>0.30017288635884465</v>
      </c>
    </row>
    <row r="7" spans="1:11" ht="18">
      <c r="A7" s="2">
        <v>2004</v>
      </c>
      <c r="B7" s="220">
        <v>2.1831287573300159E-2</v>
      </c>
      <c r="C7" s="220">
        <v>3.3969725650006444E-2</v>
      </c>
      <c r="D7" s="220">
        <v>7.5593422787895867E-2</v>
      </c>
      <c r="E7" s="220">
        <v>2.0888849437054463E-2</v>
      </c>
      <c r="F7" s="220">
        <v>4.3264418596624665E-2</v>
      </c>
      <c r="G7" s="220">
        <v>5.1034586075128674E-2</v>
      </c>
      <c r="H7" s="220">
        <v>0.12646241390295612</v>
      </c>
      <c r="I7" s="220">
        <v>3.2721521806923004E-2</v>
      </c>
      <c r="J7" s="220">
        <v>0.10709243177378486</v>
      </c>
      <c r="K7" s="220">
        <v>0.16880286440765918</v>
      </c>
    </row>
    <row r="8" spans="1:11" ht="18">
      <c r="A8" s="2">
        <v>2005</v>
      </c>
      <c r="B8" s="220">
        <v>2.1950302837566146E-2</v>
      </c>
      <c r="C8" s="220">
        <v>2.0481815319674856E-2</v>
      </c>
      <c r="D8" s="220">
        <v>5.6697383928527696E-2</v>
      </c>
      <c r="E8" s="220">
        <v>7.9256949991453718E-2</v>
      </c>
      <c r="F8" s="220">
        <v>0.16937124708451257</v>
      </c>
      <c r="G8" s="220">
        <v>0.24110171344386644</v>
      </c>
      <c r="H8" s="220">
        <v>0.26679539315214107</v>
      </c>
      <c r="I8" s="220">
        <v>0.23225416819446543</v>
      </c>
      <c r="J8" s="220">
        <v>0.41747030048916828</v>
      </c>
      <c r="K8" s="220">
        <v>0.55039624400639331</v>
      </c>
    </row>
    <row r="9" spans="1:11" ht="18">
      <c r="A9" s="2">
        <v>2006</v>
      </c>
      <c r="B9" s="220">
        <v>3.0160189539941283E-2</v>
      </c>
      <c r="C9" s="220">
        <v>1.7654015574383841E-2</v>
      </c>
      <c r="D9" s="220">
        <v>-2.8239841620452092E-3</v>
      </c>
      <c r="E9" s="220">
        <v>-5.1070580081500436E-2</v>
      </c>
      <c r="F9" s="220">
        <v>1.5390708991116275E-2</v>
      </c>
      <c r="G9" s="220">
        <v>-1.894189319987194E-3</v>
      </c>
      <c r="H9" s="220">
        <v>0.20183832303061555</v>
      </c>
      <c r="I9" s="220">
        <v>3.3003098142864652E-2</v>
      </c>
      <c r="J9" s="220">
        <v>6.3905048313942408E-3</v>
      </c>
      <c r="K9" s="220">
        <v>0.18598341261915233</v>
      </c>
    </row>
    <row r="10" spans="1:11" ht="18">
      <c r="A10" s="2">
        <v>2007</v>
      </c>
      <c r="B10" s="220">
        <v>4.4157778929626884E-2</v>
      </c>
      <c r="C10" s="220">
        <v>3.7934886958864711E-2</v>
      </c>
      <c r="D10" s="220">
        <v>9.7233133589003564E-3</v>
      </c>
      <c r="E10" s="220">
        <v>-8.64551512868144E-3</v>
      </c>
      <c r="F10" s="220">
        <v>-7.089022011702395E-2</v>
      </c>
      <c r="G10" s="220">
        <v>-5.3456653883380278E-3</v>
      </c>
      <c r="H10" s="220">
        <v>3.1744811683320454E-2</v>
      </c>
      <c r="I10" s="220">
        <v>-2.893258664949638E-2</v>
      </c>
      <c r="J10" s="220">
        <v>-4.748666638090978E-2</v>
      </c>
      <c r="K10" s="220">
        <v>0.2607031723946433</v>
      </c>
    </row>
    <row r="11" spans="1:11" ht="18">
      <c r="A11" s="2">
        <v>2008</v>
      </c>
      <c r="B11" s="220">
        <v>5.7465407337030733E-2</v>
      </c>
      <c r="C11" s="220">
        <v>7.0002920845097849E-2</v>
      </c>
      <c r="D11" s="220">
        <v>9.969375657756635E-2</v>
      </c>
      <c r="E11" s="220">
        <v>0.18469272206735934</v>
      </c>
      <c r="F11" s="220">
        <v>-0.24126013060135088</v>
      </c>
      <c r="G11" s="220">
        <v>-1.2968903778351693E-2</v>
      </c>
      <c r="H11" s="220">
        <v>-0.43286398966947276</v>
      </c>
      <c r="I11" s="220">
        <v>-0.345792109441798</v>
      </c>
      <c r="J11" s="220">
        <v>-0.32865114365429371</v>
      </c>
      <c r="K11" s="220">
        <v>-0.50755916256688327</v>
      </c>
    </row>
    <row r="12" spans="1:11" ht="18">
      <c r="A12" s="2">
        <v>2009</v>
      </c>
      <c r="B12" s="220">
        <v>2.3113023949303396E-2</v>
      </c>
      <c r="C12" s="220">
        <v>4.2513396016580218E-2</v>
      </c>
      <c r="D12" s="220">
        <v>4.324722114904371E-2</v>
      </c>
      <c r="E12" s="220">
        <v>-1.2753219766629085E-2</v>
      </c>
      <c r="F12" s="220">
        <v>0.56925752641848137</v>
      </c>
      <c r="G12" s="220">
        <v>0.14658973590203894</v>
      </c>
      <c r="H12" s="220">
        <v>0.32548822138541023</v>
      </c>
      <c r="I12" s="220">
        <v>0.2531606742771792</v>
      </c>
      <c r="J12" s="220">
        <v>0.20469975390449205</v>
      </c>
      <c r="K12" s="220">
        <v>0.73444663214954187</v>
      </c>
    </row>
    <row r="13" spans="1:11" ht="18">
      <c r="A13" s="2">
        <v>2010</v>
      </c>
      <c r="B13" s="220">
        <v>1.1052958789707988E-2</v>
      </c>
      <c r="C13" s="220">
        <v>8.9584444552204268E-3</v>
      </c>
      <c r="D13" s="220">
        <v>1.1438110407179507E-2</v>
      </c>
      <c r="E13" s="220">
        <v>0.14098046535531922</v>
      </c>
      <c r="F13" s="220">
        <v>0.21801765498482606</v>
      </c>
      <c r="G13" s="220">
        <v>0.17277332231628462</v>
      </c>
      <c r="H13" s="220">
        <v>0.1174702277719968</v>
      </c>
      <c r="I13" s="220">
        <v>0.24041418795960293</v>
      </c>
      <c r="J13" s="220">
        <v>0.24141549027088896</v>
      </c>
      <c r="K13" s="220">
        <v>0.27476195948616328</v>
      </c>
    </row>
    <row r="14" spans="1:11" ht="18">
      <c r="A14" s="2">
        <v>2011</v>
      </c>
      <c r="B14" s="220">
        <v>1.5905963843285995E-2</v>
      </c>
      <c r="C14" s="220">
        <v>2.522617774627145E-3</v>
      </c>
      <c r="D14" s="220">
        <v>2.1785492637240975E-2</v>
      </c>
      <c r="E14" s="220">
        <v>0.13575394653067643</v>
      </c>
      <c r="F14" s="220">
        <v>6.0595095322774295E-2</v>
      </c>
      <c r="G14" s="220">
        <v>5.1516515568174936E-2</v>
      </c>
      <c r="H14" s="220">
        <v>-7.5109008942428473E-2</v>
      </c>
      <c r="I14" s="220">
        <v>3.9165050875958729E-2</v>
      </c>
      <c r="J14" s="220">
        <v>-0.10717121270329107</v>
      </c>
      <c r="K14" s="220">
        <v>-0.15437572697908719</v>
      </c>
    </row>
    <row r="15" spans="1:11" ht="18">
      <c r="A15" s="2">
        <v>2012</v>
      </c>
      <c r="B15" s="220">
        <v>1.1938401888962114E-2</v>
      </c>
      <c r="C15" s="220">
        <v>4.3449643915890013E-2</v>
      </c>
      <c r="D15" s="220">
        <v>0.11417449209849195</v>
      </c>
      <c r="E15" s="220">
        <v>-6.6193204682515328E-3</v>
      </c>
      <c r="F15" s="220">
        <v>0.17477214017643905</v>
      </c>
      <c r="G15" s="220">
        <v>0.10498437055748933</v>
      </c>
      <c r="H15" s="220">
        <v>0.18087529065818581</v>
      </c>
      <c r="I15" s="220">
        <v>0.13793416609562187</v>
      </c>
      <c r="J15" s="220">
        <v>0.12838312703489613</v>
      </c>
      <c r="K15" s="220">
        <v>0.16804911280760515</v>
      </c>
    </row>
    <row r="16" spans="1:11" ht="18">
      <c r="A16" s="2">
        <v>2013</v>
      </c>
      <c r="B16" s="220">
        <v>2.3070600245562733E-3</v>
      </c>
      <c r="C16" s="220">
        <v>1.7864573172555298E-2</v>
      </c>
      <c r="D16" s="220">
        <v>2.1541994248736929E-2</v>
      </c>
      <c r="E16" s="220">
        <v>-9.0687178769365051E-2</v>
      </c>
      <c r="F16" s="220">
        <v>2.1661171189774731E-2</v>
      </c>
      <c r="G16" s="220">
        <v>-0.10925256739847522</v>
      </c>
      <c r="H16" s="220">
        <v>0.20513861540231287</v>
      </c>
      <c r="I16" s="220">
        <v>0.24751505477762445</v>
      </c>
      <c r="J16" s="220">
        <v>0.13309690868415705</v>
      </c>
      <c r="K16" s="220">
        <v>-6.4904622083510499E-2</v>
      </c>
    </row>
    <row r="17" spans="1:11" ht="18">
      <c r="A17" s="2">
        <v>2014</v>
      </c>
      <c r="B17" s="220">
        <v>3.1182908760136741E-3</v>
      </c>
      <c r="C17" s="220">
        <v>1.8568059060675823E-2</v>
      </c>
      <c r="D17" s="220">
        <v>0.13501671786074509</v>
      </c>
      <c r="E17" s="220">
        <v>0.18787705432454427</v>
      </c>
      <c r="F17" s="220">
        <v>0.06</v>
      </c>
      <c r="G17" s="220">
        <v>0.27904801478639873</v>
      </c>
      <c r="H17" s="220">
        <v>7.4043088394656981E-2</v>
      </c>
      <c r="I17" s="220">
        <v>0.28193899211957318</v>
      </c>
      <c r="J17" s="220">
        <v>0.11067049572035939</v>
      </c>
      <c r="K17" s="220">
        <v>0.11807207117129337</v>
      </c>
    </row>
    <row r="18" spans="1:11" ht="18">
      <c r="A18" s="2">
        <v>2015</v>
      </c>
      <c r="B18" s="220">
        <v>9.8186212286122121E-4</v>
      </c>
      <c r="C18" s="220">
        <v>7.3892181691901371E-3</v>
      </c>
      <c r="D18" s="220">
        <v>1.7068539949633754E-2</v>
      </c>
      <c r="E18" s="220">
        <v>8.609286123815818E-2</v>
      </c>
      <c r="F18" s="220">
        <v>6.7443379406520565E-2</v>
      </c>
      <c r="G18" s="220">
        <v>0.128885485993673</v>
      </c>
      <c r="H18" s="220">
        <v>8.7821377413924734E-2</v>
      </c>
      <c r="I18" s="220">
        <v>0.1108731847402494</v>
      </c>
      <c r="J18" s="220">
        <v>0.14970936838756274</v>
      </c>
      <c r="K18" s="220">
        <v>-4.8699681041788241E-2</v>
      </c>
    </row>
    <row r="19" spans="1:11" ht="18">
      <c r="A19" s="2">
        <v>2016</v>
      </c>
      <c r="B19" s="220">
        <v>-1.5013760437826429E-3</v>
      </c>
      <c r="C19" s="220">
        <v>4.1126548397627527E-3</v>
      </c>
      <c r="D19" s="220">
        <v>3.1253869281115287E-2</v>
      </c>
      <c r="E19" s="220">
        <v>4.8989421624628715E-2</v>
      </c>
      <c r="F19" s="220">
        <v>0.18531187357360568</v>
      </c>
      <c r="G19" s="220">
        <v>0.13220800749098416</v>
      </c>
      <c r="H19" s="220">
        <v>3.2227214840089329E-2</v>
      </c>
      <c r="I19" s="220">
        <v>0.15656982300234415</v>
      </c>
      <c r="J19" s="220">
        <v>7.5875640203459521E-2</v>
      </c>
      <c r="K19" s="220">
        <v>0.14942410392540445</v>
      </c>
    </row>
    <row r="20" spans="1:11" ht="18">
      <c r="A20" s="2">
        <v>2017</v>
      </c>
      <c r="B20" s="220">
        <v>-3.1801480134086013E-3</v>
      </c>
      <c r="C20" s="220">
        <v>-2.9715302023879397E-3</v>
      </c>
      <c r="D20" s="220">
        <v>4.1301651117451321E-3</v>
      </c>
      <c r="E20" s="220">
        <v>-6.1017447035821903E-2</v>
      </c>
      <c r="F20" s="220">
        <v>-3.2151911485703843E-2</v>
      </c>
      <c r="G20" s="220">
        <v>-4.8215332479888295E-2</v>
      </c>
      <c r="H20" s="220">
        <v>0.10882206423919064</v>
      </c>
      <c r="I20" s="220">
        <v>6.8259180790960522E-2</v>
      </c>
      <c r="J20" s="220">
        <v>9.7580592481301159E-2</v>
      </c>
      <c r="K20" s="220">
        <v>0.20997893064247902</v>
      </c>
    </row>
    <row r="21" spans="1:11" ht="18">
      <c r="A21" s="2">
        <v>2018</v>
      </c>
      <c r="B21" s="220">
        <v>-3.2482956593132828E-3</v>
      </c>
      <c r="C21" s="220">
        <v>-1.2105899848477986E-3</v>
      </c>
      <c r="D21" s="220">
        <v>8.7599710000000001E-3</v>
      </c>
      <c r="E21" s="220">
        <v>4.0491165215541969E-2</v>
      </c>
      <c r="F21" s="220">
        <v>1.2520470412217044E-2</v>
      </c>
      <c r="G21" s="220">
        <v>-8.4195932737938239E-3</v>
      </c>
      <c r="H21" s="220">
        <v>-0.10003568954296387</v>
      </c>
      <c r="I21" s="220">
        <v>-4.0656990523285814E-3</v>
      </c>
      <c r="J21" s="220">
        <v>-7.3278603763618805E-2</v>
      </c>
      <c r="K21" s="220">
        <v>-9.9107624220478724E-2</v>
      </c>
    </row>
    <row r="22" spans="1:11" ht="18">
      <c r="A22" s="2">
        <v>2019</v>
      </c>
      <c r="B22" s="254">
        <v>-3.0649962860936908E-3</v>
      </c>
      <c r="C22" s="220">
        <v>4.676305911565759E-3</v>
      </c>
      <c r="D22" s="254">
        <v>6.9428357475812552E-2</v>
      </c>
      <c r="E22" s="254">
        <v>8.0578859839805617E-2</v>
      </c>
      <c r="F22" s="254">
        <v>0.15918905728620047</v>
      </c>
      <c r="G22" s="254">
        <v>0.14767414784236044</v>
      </c>
      <c r="H22" s="254">
        <v>0.26879723803303163</v>
      </c>
      <c r="I22" s="254">
        <v>0.33897995692015626</v>
      </c>
      <c r="J22" s="254">
        <v>0.21809687039660913</v>
      </c>
      <c r="K22" s="254">
        <v>0.21069968845571208</v>
      </c>
    </row>
    <row r="23" spans="1:11" ht="18">
      <c r="A23" s="2">
        <v>2020</v>
      </c>
      <c r="B23" s="255">
        <v>-4.6786369350395596E-3</v>
      </c>
      <c r="C23" s="220">
        <v>1.7839197188045386E-3</v>
      </c>
      <c r="D23" s="255">
        <v>3.989158919223712E-2</v>
      </c>
      <c r="E23" s="255">
        <v>-5.5513712861010589E-4</v>
      </c>
      <c r="F23" s="255">
        <v>-8.8792961461592324E-3</v>
      </c>
      <c r="G23" s="255">
        <v>-1.1645337919934828E-2</v>
      </c>
      <c r="H23" s="255">
        <v>-2.8225361642042358E-2</v>
      </c>
      <c r="I23" s="255">
        <v>0.10640349398665469</v>
      </c>
      <c r="J23" s="255">
        <v>2.9824729053325956E-2</v>
      </c>
      <c r="K23" s="255">
        <v>8.8851181869153306E-2</v>
      </c>
    </row>
    <row r="24" spans="1:11" ht="18">
      <c r="A24" s="2">
        <v>2021</v>
      </c>
      <c r="B24" s="255">
        <v>-4.8840515402815976E-3</v>
      </c>
      <c r="C24" s="220">
        <v>-5.1138052251106236E-3</v>
      </c>
      <c r="D24" s="255">
        <v>-2.7923491896798658E-2</v>
      </c>
      <c r="E24" s="255">
        <v>1.5530074848464581E-2</v>
      </c>
      <c r="F24" s="255">
        <v>8.4666891506434805E-2</v>
      </c>
      <c r="G24" s="255">
        <v>5.0643140695394662E-2</v>
      </c>
      <c r="H24" s="255">
        <v>0.25850430228774246</v>
      </c>
      <c r="I24" s="255">
        <v>0.36611905556688157</v>
      </c>
      <c r="J24" s="255">
        <v>0.10703817946781687</v>
      </c>
      <c r="K24" s="255">
        <v>5.2009734971367051E-2</v>
      </c>
    </row>
    <row r="25" spans="1:11" ht="18">
      <c r="A25" s="2">
        <v>2022</v>
      </c>
      <c r="B25" s="255">
        <v>-7.5187161529581053E-3</v>
      </c>
      <c r="C25" s="220">
        <v>-4.9715217504749137E-2</v>
      </c>
      <c r="D25" s="255">
        <v>-0.18218372948631217</v>
      </c>
      <c r="E25" s="255">
        <v>-0.12272577435699429</v>
      </c>
      <c r="F25" s="255">
        <v>-7.2039300396056147E-2</v>
      </c>
      <c r="G25" s="255">
        <v>-0.12222675713997506</v>
      </c>
      <c r="H25" s="255">
        <v>-8.923465476029413E-2</v>
      </c>
      <c r="I25" s="255">
        <v>-0.1383077642119763</v>
      </c>
      <c r="J25" s="255">
        <v>-7.0634957338081214E-2</v>
      </c>
      <c r="K25" s="255">
        <v>-0.14474990951118002</v>
      </c>
    </row>
    <row r="26" spans="1:11" ht="18">
      <c r="A26" s="2">
        <v>2023</v>
      </c>
      <c r="B26" s="255">
        <v>2.8024416157996706E-2</v>
      </c>
      <c r="C26" s="220">
        <v>4.0157905135766614E-2</v>
      </c>
      <c r="D26" s="255">
        <v>7.0936559635684876E-2</v>
      </c>
      <c r="E26" s="255">
        <v>7.7218617342360478E-3</v>
      </c>
      <c r="F26" s="255">
        <v>0.10399830831439183</v>
      </c>
      <c r="G26" s="255">
        <v>7.4180611069800673E-2</v>
      </c>
      <c r="H26" s="255">
        <v>0.16572032219727975</v>
      </c>
      <c r="I26" s="255">
        <v>0.22305199192306741</v>
      </c>
      <c r="J26" s="255">
        <v>0.11675136375793829</v>
      </c>
      <c r="K26" s="255">
        <v>6.5318300389780037E-2</v>
      </c>
    </row>
    <row r="27" spans="1:11" ht="18">
      <c r="A27" s="2">
        <v>2024</v>
      </c>
      <c r="B27" s="255">
        <v>3.5102196319068114E-2</v>
      </c>
      <c r="C27" s="220">
        <v>3.6641591978712404E-2</v>
      </c>
      <c r="D27" s="255">
        <v>1.953641120600259E-2</v>
      </c>
      <c r="E27" s="255">
        <v>3.0835548690273593E-2</v>
      </c>
      <c r="F27" s="255">
        <v>0.16733264729314648</v>
      </c>
      <c r="G27" s="255">
        <v>0.14425464171005253</v>
      </c>
      <c r="H27" s="255">
        <v>9.2716357045763503E-2</v>
      </c>
      <c r="I27" s="255">
        <v>0.32858683355922136</v>
      </c>
      <c r="J27" s="255">
        <v>0.14489331008861592</v>
      </c>
      <c r="K27" s="255">
        <v>0.1526607693971582</v>
      </c>
    </row>
    <row r="29" spans="1:11" ht="17.5">
      <c r="A29" s="258" t="s">
        <v>9836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</row>
    <row r="30" spans="1:11" ht="17.5">
      <c r="A30" s="303"/>
      <c r="B30" s="304"/>
      <c r="C30" s="304"/>
      <c r="D30" s="304"/>
      <c r="E30" s="304"/>
      <c r="F30" s="304"/>
      <c r="G30" s="304"/>
      <c r="H30" s="304"/>
      <c r="I30" s="304"/>
      <c r="J30" s="304"/>
      <c r="K30" s="304"/>
    </row>
    <row r="31" spans="1:11" ht="18">
      <c r="A31" s="259" t="s">
        <v>9837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</row>
    <row r="34" spans="1:11" ht="15" thickBot="1"/>
    <row r="35" spans="1:11" ht="54">
      <c r="A35" s="117"/>
      <c r="B35" s="3" t="s">
        <v>7554</v>
      </c>
      <c r="C35" s="222" t="s">
        <v>7562</v>
      </c>
      <c r="D35" s="3" t="s">
        <v>7557</v>
      </c>
      <c r="E35" s="3" t="s">
        <v>7558</v>
      </c>
      <c r="F35" s="3" t="s">
        <v>1</v>
      </c>
      <c r="G35" s="3" t="s">
        <v>7555</v>
      </c>
      <c r="H35" s="3" t="s">
        <v>2</v>
      </c>
      <c r="I35" s="3" t="s">
        <v>3</v>
      </c>
      <c r="J35" s="3" t="s">
        <v>4</v>
      </c>
      <c r="K35" s="3" t="s">
        <v>0</v>
      </c>
    </row>
    <row r="36" spans="1:11" ht="36">
      <c r="A36" s="3" t="s">
        <v>7554</v>
      </c>
      <c r="B36" s="118"/>
      <c r="C36" s="118"/>
      <c r="D36" s="118"/>
      <c r="E36" s="118"/>
      <c r="F36" s="118"/>
      <c r="G36" s="118"/>
      <c r="H36" s="118"/>
      <c r="I36" s="118"/>
      <c r="J36" s="118"/>
      <c r="K36" s="118"/>
    </row>
    <row r="37" spans="1:11" ht="36">
      <c r="A37" s="222" t="s">
        <v>7562</v>
      </c>
      <c r="B37" s="163"/>
      <c r="C37" s="118"/>
      <c r="D37" s="118"/>
      <c r="E37" s="118"/>
      <c r="F37" s="118"/>
      <c r="G37" s="118"/>
      <c r="H37" s="118"/>
      <c r="I37" s="118"/>
      <c r="J37" s="118"/>
      <c r="K37" s="118"/>
    </row>
    <row r="38" spans="1:11" ht="36">
      <c r="A38" s="3" t="s">
        <v>7557</v>
      </c>
      <c r="B38" s="163"/>
      <c r="C38" s="163"/>
      <c r="D38" s="118"/>
      <c r="E38" s="118"/>
      <c r="F38" s="118"/>
      <c r="G38" s="118"/>
      <c r="H38" s="118"/>
      <c r="I38" s="118"/>
      <c r="J38" s="118"/>
      <c r="K38" s="118"/>
    </row>
    <row r="39" spans="1:11" ht="36">
      <c r="A39" s="3" t="s">
        <v>7558</v>
      </c>
      <c r="B39" s="163"/>
      <c r="C39" s="163"/>
      <c r="D39" s="163"/>
      <c r="E39" s="118"/>
      <c r="F39" s="118"/>
      <c r="G39" s="118"/>
      <c r="H39" s="118"/>
      <c r="I39" s="118"/>
      <c r="J39" s="118"/>
      <c r="K39" s="118"/>
    </row>
    <row r="40" spans="1:11" ht="25">
      <c r="A40" s="3" t="s">
        <v>1</v>
      </c>
      <c r="B40" s="119"/>
      <c r="C40" s="119"/>
      <c r="D40" s="119"/>
      <c r="E40" s="119"/>
      <c r="F40" s="118"/>
      <c r="G40" s="118"/>
      <c r="H40" s="118"/>
      <c r="I40" s="118"/>
      <c r="J40" s="118"/>
      <c r="K40" s="118"/>
    </row>
    <row r="41" spans="1:11" ht="36">
      <c r="A41" s="3" t="s">
        <v>7555</v>
      </c>
      <c r="B41" s="119"/>
      <c r="C41" s="119"/>
      <c r="D41" s="119"/>
      <c r="E41" s="119"/>
      <c r="F41" s="144"/>
      <c r="G41" s="118"/>
      <c r="H41" s="118"/>
      <c r="I41" s="118"/>
      <c r="J41" s="118"/>
      <c r="K41" s="118"/>
    </row>
    <row r="42" spans="1:11" ht="25">
      <c r="A42" s="3" t="s">
        <v>2</v>
      </c>
      <c r="B42" s="119"/>
      <c r="C42" s="119"/>
      <c r="D42" s="119"/>
      <c r="E42" s="119"/>
      <c r="F42" s="120"/>
      <c r="G42" s="120"/>
      <c r="H42" s="118"/>
      <c r="I42" s="118"/>
      <c r="J42" s="118"/>
      <c r="K42" s="118"/>
    </row>
    <row r="43" spans="1:11" ht="36">
      <c r="A43" s="3" t="s">
        <v>3</v>
      </c>
      <c r="B43" s="119"/>
      <c r="C43" s="119"/>
      <c r="D43" s="119"/>
      <c r="E43" s="119"/>
      <c r="F43" s="120"/>
      <c r="G43" s="120"/>
      <c r="H43" s="121"/>
      <c r="I43" s="118"/>
      <c r="J43" s="118"/>
      <c r="K43" s="118"/>
    </row>
    <row r="44" spans="1:11" ht="25">
      <c r="A44" s="3" t="s">
        <v>4</v>
      </c>
      <c r="B44" s="119"/>
      <c r="C44" s="119"/>
      <c r="D44" s="119"/>
      <c r="E44" s="119"/>
      <c r="F44" s="120"/>
      <c r="G44" s="120"/>
      <c r="H44" s="121"/>
      <c r="I44" s="121"/>
      <c r="J44" s="118"/>
      <c r="K44" s="118"/>
    </row>
    <row r="45" spans="1:11" ht="36">
      <c r="A45" s="3" t="s">
        <v>0</v>
      </c>
      <c r="B45" s="119"/>
      <c r="C45" s="119"/>
      <c r="D45" s="119"/>
      <c r="E45" s="119"/>
      <c r="F45" s="120"/>
      <c r="G45" s="120"/>
      <c r="H45" s="121"/>
      <c r="I45" s="121"/>
      <c r="J45" s="121"/>
      <c r="K45" s="118"/>
    </row>
  </sheetData>
  <pageMargins left="0.7" right="0.7" top="0.75" bottom="0.75" header="0.3" footer="0.3"/>
  <pageSetup orientation="portrait" verticalDpi="9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0.79998168889431442"/>
  </sheetPr>
  <dimension ref="A1:D317"/>
  <sheetViews>
    <sheetView zoomScale="130" zoomScaleNormal="130" workbookViewId="0">
      <pane xSplit="1" ySplit="1" topLeftCell="B2" activePane="bottomRight" state="frozen"/>
      <selection activeCell="K13" sqref="K13"/>
      <selection pane="topRight" activeCell="K13" sqref="K13"/>
      <selection pane="bottomLeft" activeCell="K13" sqref="K13"/>
      <selection pane="bottomRight"/>
    </sheetView>
  </sheetViews>
  <sheetFormatPr defaultColWidth="9.1796875" defaultRowHeight="14.5"/>
  <cols>
    <col min="1" max="1" width="21.26953125" style="145" customWidth="1"/>
    <col min="2" max="4" width="19.54296875" style="145" customWidth="1"/>
    <col min="5" max="16384" width="9.1796875" style="145"/>
  </cols>
  <sheetData>
    <row r="1" spans="1:4" ht="58">
      <c r="B1" s="130" t="s">
        <v>7539</v>
      </c>
      <c r="C1" s="130" t="s">
        <v>7540</v>
      </c>
      <c r="D1" s="130" t="s">
        <v>7541</v>
      </c>
    </row>
    <row r="2" spans="1:4">
      <c r="A2" s="131">
        <v>36585</v>
      </c>
      <c r="B2" s="132">
        <v>6.986194999697758E-3</v>
      </c>
      <c r="C2" s="132">
        <v>8.9103345464395071E-3</v>
      </c>
      <c r="D2" s="132">
        <v>6.2819245345196841E-3</v>
      </c>
    </row>
    <row r="3" spans="1:4">
      <c r="A3" s="131">
        <v>36616</v>
      </c>
      <c r="B3" s="132">
        <v>1.3425251478162894E-2</v>
      </c>
      <c r="C3" s="132">
        <v>3.7318700006439588E-2</v>
      </c>
      <c r="D3" s="132">
        <v>1.5954725013815806E-2</v>
      </c>
    </row>
    <row r="4" spans="1:4">
      <c r="A4" s="131">
        <v>36644</v>
      </c>
      <c r="B4" s="132">
        <v>5.8092647521151516E-4</v>
      </c>
      <c r="C4" s="132">
        <v>1.5751944477646416E-2</v>
      </c>
      <c r="D4" s="132">
        <v>-4.9358838757761312E-4</v>
      </c>
    </row>
    <row r="5" spans="1:4">
      <c r="A5" s="131">
        <v>36677</v>
      </c>
      <c r="B5" s="132">
        <v>4.0436329856628856E-3</v>
      </c>
      <c r="C5" s="132">
        <v>-9.705481701309842E-3</v>
      </c>
      <c r="D5" s="132">
        <v>2.469160686930484E-3</v>
      </c>
    </row>
    <row r="6" spans="1:4">
      <c r="A6" s="131">
        <v>36707</v>
      </c>
      <c r="B6" s="132">
        <v>6.0818395183508721E-3</v>
      </c>
      <c r="C6" s="132">
        <v>-9.0824206646871204E-3</v>
      </c>
      <c r="D6" s="132">
        <v>4.202314288873985E-3</v>
      </c>
    </row>
    <row r="7" spans="1:4">
      <c r="A7" s="131">
        <v>36738</v>
      </c>
      <c r="B7" s="132">
        <v>6.1104386848695371E-3</v>
      </c>
      <c r="C7" s="132">
        <v>1.7024963273810336E-2</v>
      </c>
      <c r="D7" s="132">
        <v>3.9244346111105138E-3</v>
      </c>
    </row>
    <row r="8" spans="1:4">
      <c r="A8" s="131">
        <v>36769</v>
      </c>
      <c r="B8" s="132">
        <v>2.0923970267352466E-3</v>
      </c>
      <c r="C8" s="132">
        <v>3.4338196425878244E-2</v>
      </c>
      <c r="D8" s="132">
        <v>-3.9888710497618423E-5</v>
      </c>
    </row>
    <row r="9" spans="1:4">
      <c r="A9" s="131">
        <v>36798</v>
      </c>
      <c r="B9" s="132">
        <v>4.8892048503058529E-3</v>
      </c>
      <c r="C9" s="132">
        <v>5.4920454445037455E-3</v>
      </c>
      <c r="D9" s="132">
        <v>7.3098977811018682E-3</v>
      </c>
    </row>
    <row r="10" spans="1:4">
      <c r="A10" s="131">
        <v>36830</v>
      </c>
      <c r="B10" s="132">
        <v>7.0055773205279668E-3</v>
      </c>
      <c r="C10" s="132">
        <v>2.7951798052177231E-2</v>
      </c>
      <c r="D10" s="132">
        <v>4.5441945192460321E-3</v>
      </c>
    </row>
    <row r="11" spans="1:4">
      <c r="A11" s="131">
        <v>36860</v>
      </c>
      <c r="B11" s="132">
        <v>1.619801700217386E-2</v>
      </c>
      <c r="C11" s="132">
        <v>-6.9729863749191249E-3</v>
      </c>
      <c r="D11" s="132">
        <v>1.4684577251717257E-2</v>
      </c>
    </row>
    <row r="12" spans="1:4">
      <c r="A12" s="131">
        <v>36889</v>
      </c>
      <c r="B12" s="132">
        <v>1.1443975825035892E-2</v>
      </c>
      <c r="C12" s="132">
        <v>-3.9624313603493388E-2</v>
      </c>
      <c r="D12" s="132">
        <v>1.4287518090076477E-2</v>
      </c>
    </row>
    <row r="13" spans="1:4">
      <c r="A13" s="131">
        <v>36922</v>
      </c>
      <c r="B13" s="132">
        <v>8.9286481932061377E-3</v>
      </c>
      <c r="C13" s="132">
        <v>8.2825553552426743E-3</v>
      </c>
      <c r="D13" s="132">
        <v>7.2968935534531015E-3</v>
      </c>
    </row>
    <row r="14" spans="1:4">
      <c r="A14" s="131">
        <v>36950</v>
      </c>
      <c r="B14" s="132">
        <v>8.734591966731783E-3</v>
      </c>
      <c r="C14" s="132">
        <v>1.0928684811691722E-2</v>
      </c>
      <c r="D14" s="132">
        <v>5.2571537218366509E-3</v>
      </c>
    </row>
    <row r="15" spans="1:4">
      <c r="A15" s="131">
        <v>36980</v>
      </c>
      <c r="B15" s="132">
        <v>6.2175553011839897E-3</v>
      </c>
      <c r="C15" s="132">
        <v>1.0263783035177354E-2</v>
      </c>
      <c r="D15" s="132">
        <v>7.9627020228289231E-3</v>
      </c>
    </row>
    <row r="16" spans="1:4">
      <c r="A16" s="131">
        <v>37011</v>
      </c>
      <c r="B16" s="132">
        <v>-8.6453335348269638E-3</v>
      </c>
      <c r="C16" s="132">
        <v>-6.4732403897467409E-3</v>
      </c>
      <c r="D16" s="132">
        <v>-1.3388375474972956E-2</v>
      </c>
    </row>
    <row r="17" spans="1:4">
      <c r="A17" s="131">
        <v>37042</v>
      </c>
      <c r="B17" s="132">
        <v>4.9351820682033637E-3</v>
      </c>
      <c r="C17" s="132">
        <v>4.2847762934300357E-2</v>
      </c>
      <c r="D17" s="132">
        <v>2.7387359972612327E-3</v>
      </c>
    </row>
    <row r="18" spans="1:4">
      <c r="A18" s="131">
        <v>37071</v>
      </c>
      <c r="B18" s="132">
        <v>6.1476359621956342E-3</v>
      </c>
      <c r="C18" s="132">
        <v>-7.9811226954774554E-3</v>
      </c>
      <c r="D18" s="132">
        <v>8.1084156819604732E-3</v>
      </c>
    </row>
    <row r="19" spans="1:4">
      <c r="A19" s="131">
        <v>37103</v>
      </c>
      <c r="B19" s="132">
        <v>1.3352960391312743E-2</v>
      </c>
      <c r="C19" s="132">
        <v>-8.0501331336680672E-3</v>
      </c>
      <c r="D19" s="132">
        <v>1.4966933518969661E-2</v>
      </c>
    </row>
    <row r="20" spans="1:4">
      <c r="A20" s="131">
        <v>37134</v>
      </c>
      <c r="B20" s="132">
        <v>9.8398798220473652E-3</v>
      </c>
      <c r="C20" s="132">
        <v>-5.4903831484802456E-4</v>
      </c>
      <c r="D20" s="132">
        <v>1.0000741482223036E-2</v>
      </c>
    </row>
    <row r="21" spans="1:4">
      <c r="A21" s="131">
        <v>37162</v>
      </c>
      <c r="B21" s="132">
        <v>7.9576682333731188E-3</v>
      </c>
      <c r="C21" s="132">
        <v>4.7723371893445173E-3</v>
      </c>
      <c r="D21" s="132">
        <v>6.8183278119866289E-3</v>
      </c>
    </row>
    <row r="22" spans="1:4">
      <c r="A22" s="131">
        <v>37195</v>
      </c>
      <c r="B22" s="132">
        <v>2.1536743808363745E-2</v>
      </c>
      <c r="C22" s="132">
        <v>1.9095329264265958E-2</v>
      </c>
      <c r="D22" s="132">
        <v>2.6122463860582968E-2</v>
      </c>
    </row>
    <row r="23" spans="1:4">
      <c r="A23" s="131">
        <v>37225</v>
      </c>
      <c r="B23" s="132">
        <v>-8.4736163303915663E-3</v>
      </c>
      <c r="C23" s="132">
        <v>-8.2138870146939626E-3</v>
      </c>
      <c r="D23" s="132">
        <v>-5.6493160419257031E-3</v>
      </c>
    </row>
    <row r="24" spans="1:4">
      <c r="A24" s="131">
        <v>37256</v>
      </c>
      <c r="B24" s="132">
        <v>-6.1249235887722757E-3</v>
      </c>
      <c r="C24" s="132">
        <v>-2.0276303082036241E-2</v>
      </c>
      <c r="D24" s="132">
        <v>-1.0085399842778576E-2</v>
      </c>
    </row>
    <row r="25" spans="1:4">
      <c r="A25" s="131">
        <v>37287</v>
      </c>
      <c r="B25" s="132">
        <v>2.5368580468612561E-3</v>
      </c>
      <c r="C25" s="132">
        <v>1.5139203217606529E-2</v>
      </c>
      <c r="D25" s="132">
        <v>2.6079501872490322E-3</v>
      </c>
    </row>
    <row r="26" spans="1:4">
      <c r="A26" s="131">
        <v>37315</v>
      </c>
      <c r="B26" s="132">
        <v>4.46548002904579E-3</v>
      </c>
      <c r="C26" s="132">
        <v>4.1701088626810409E-4</v>
      </c>
      <c r="D26" s="132">
        <v>1.2690812211982047E-3</v>
      </c>
    </row>
    <row r="27" spans="1:4">
      <c r="A27" s="131">
        <v>37344</v>
      </c>
      <c r="B27" s="132">
        <v>-8.2644628099173747E-3</v>
      </c>
      <c r="C27" s="132">
        <v>-1.1210634051726764E-2</v>
      </c>
      <c r="D27" s="132">
        <v>-1.0229673243741338E-2</v>
      </c>
    </row>
    <row r="28" spans="1:4">
      <c r="A28" s="131">
        <v>37376</v>
      </c>
      <c r="B28" s="132">
        <v>1.3084565059365193E-2</v>
      </c>
      <c r="C28" s="132">
        <v>2.7993040646772994E-3</v>
      </c>
      <c r="D28" s="132">
        <v>1.110737736928623E-2</v>
      </c>
    </row>
    <row r="29" spans="1:4">
      <c r="A29" s="131">
        <v>37407</v>
      </c>
      <c r="B29" s="132">
        <v>3.7371442238698874E-3</v>
      </c>
      <c r="C29" s="132">
        <v>-8.2570796997207731E-3</v>
      </c>
      <c r="D29" s="132">
        <v>1.3922572532111843E-3</v>
      </c>
    </row>
    <row r="30" spans="1:4">
      <c r="A30" s="131">
        <v>37435</v>
      </c>
      <c r="B30" s="132">
        <v>1.4009273324794626E-2</v>
      </c>
      <c r="C30" s="132">
        <v>-8.2943003482517201E-3</v>
      </c>
      <c r="D30" s="132">
        <v>1.7401444140467306E-2</v>
      </c>
    </row>
    <row r="31" spans="1:4">
      <c r="A31" s="131">
        <v>37468</v>
      </c>
      <c r="B31" s="132">
        <v>1.385293253696283E-2</v>
      </c>
      <c r="C31" s="132">
        <v>1.7247542990974692E-2</v>
      </c>
      <c r="D31" s="132">
        <v>1.4688119903019589E-2</v>
      </c>
    </row>
    <row r="32" spans="1:4">
      <c r="A32" s="131">
        <v>37498</v>
      </c>
      <c r="B32" s="132">
        <v>1.5618360361891468E-2</v>
      </c>
      <c r="C32" s="132">
        <v>1.7140342448882597E-2</v>
      </c>
      <c r="D32" s="132">
        <v>1.382384374103977E-2</v>
      </c>
    </row>
    <row r="33" spans="1:4">
      <c r="A33" s="131">
        <v>37529</v>
      </c>
      <c r="B33" s="132">
        <v>1.6142713147334696E-2</v>
      </c>
      <c r="C33" s="132">
        <v>3.1470177070370667E-3</v>
      </c>
      <c r="D33" s="132">
        <v>1.9351742342434957E-2</v>
      </c>
    </row>
    <row r="34" spans="1:4">
      <c r="A34" s="131">
        <v>37560</v>
      </c>
      <c r="B34" s="132">
        <v>-2.0943368681897146E-3</v>
      </c>
      <c r="C34" s="132">
        <v>-6.1111262704365123E-3</v>
      </c>
      <c r="D34" s="132">
        <v>-5.9189507314611868E-3</v>
      </c>
    </row>
    <row r="35" spans="1:4">
      <c r="A35" s="131">
        <v>37589</v>
      </c>
      <c r="B35" s="132">
        <v>8.121100043324901E-4</v>
      </c>
      <c r="C35" s="132">
        <v>-3.2749372887328787E-3</v>
      </c>
      <c r="D35" s="132">
        <v>5.649717514124227E-3</v>
      </c>
    </row>
    <row r="36" spans="1:4">
      <c r="A36" s="131">
        <v>37621</v>
      </c>
      <c r="B36" s="132">
        <v>1.7672016371446039E-2</v>
      </c>
      <c r="C36" s="132">
        <v>-4.3627545221207771E-3</v>
      </c>
      <c r="D36" s="132">
        <v>2.0831931642333344E-2</v>
      </c>
    </row>
    <row r="37" spans="1:4">
      <c r="A37" s="131">
        <v>37652</v>
      </c>
      <c r="B37" s="132">
        <v>6.4967350591667306E-3</v>
      </c>
      <c r="C37" s="132">
        <v>-9.0638287541335155E-3</v>
      </c>
      <c r="D37" s="132">
        <v>1.0981949398999831E-2</v>
      </c>
    </row>
    <row r="38" spans="1:4">
      <c r="A38" s="131">
        <v>37680</v>
      </c>
      <c r="B38" s="132">
        <v>1.0214611120259015E-2</v>
      </c>
      <c r="C38" s="132">
        <v>9.9771666407898561E-3</v>
      </c>
      <c r="D38" s="132">
        <v>1.0838209169287924E-2</v>
      </c>
    </row>
    <row r="39" spans="1:4">
      <c r="A39" s="131">
        <v>37711</v>
      </c>
      <c r="B39" s="132">
        <v>-6.7734848855303443E-4</v>
      </c>
      <c r="C39" s="132">
        <v>-9.2555166269562353E-3</v>
      </c>
      <c r="D39" s="132">
        <v>-3.0795524168842573E-3</v>
      </c>
    </row>
    <row r="40" spans="1:4">
      <c r="A40" s="131">
        <v>37741</v>
      </c>
      <c r="B40" s="132">
        <v>3.7043816455500892E-3</v>
      </c>
      <c r="C40" s="132">
        <v>-1.0496170166244092E-2</v>
      </c>
      <c r="D40" s="132">
        <v>7.6822305963027333E-4</v>
      </c>
    </row>
    <row r="41" spans="1:4">
      <c r="A41" s="131">
        <v>37771</v>
      </c>
      <c r="B41" s="132">
        <v>1.912704961693551E-2</v>
      </c>
      <c r="C41" s="132">
        <v>-9.9937938005333436E-3</v>
      </c>
      <c r="D41" s="132">
        <v>2.2633063180264566E-2</v>
      </c>
    </row>
    <row r="42" spans="1:4">
      <c r="A42" s="131">
        <v>37802</v>
      </c>
      <c r="B42" s="132">
        <v>-4.5746399818575433E-3</v>
      </c>
      <c r="C42" s="132">
        <v>7.6600859736174823E-3</v>
      </c>
      <c r="D42" s="132">
        <v>-5.1359850819396584E-4</v>
      </c>
    </row>
    <row r="43" spans="1:4">
      <c r="A43" s="131">
        <v>37833</v>
      </c>
      <c r="B43" s="132">
        <v>-1.7692058508384935E-2</v>
      </c>
      <c r="C43" s="132">
        <v>-1.0069278203035296E-2</v>
      </c>
      <c r="D43" s="132">
        <v>-1.6016696576095092E-2</v>
      </c>
    </row>
    <row r="44" spans="1:4">
      <c r="A44" s="131">
        <v>37862</v>
      </c>
      <c r="B44" s="132">
        <v>-3.4173228917146539E-3</v>
      </c>
      <c r="C44" s="132">
        <v>1.963220820751754E-2</v>
      </c>
      <c r="D44" s="132">
        <v>2.2656607775554684E-3</v>
      </c>
    </row>
    <row r="45" spans="1:4">
      <c r="A45" s="131">
        <v>37894</v>
      </c>
      <c r="B45" s="132">
        <v>1.4712513272534188E-2</v>
      </c>
      <c r="C45" s="132">
        <v>-3.7818056714798822E-3</v>
      </c>
      <c r="D45" s="132">
        <v>1.5334792262863918E-2</v>
      </c>
    </row>
    <row r="46" spans="1:4">
      <c r="A46" s="131">
        <v>37925</v>
      </c>
      <c r="B46" s="132">
        <v>-9.7240637878516761E-3</v>
      </c>
      <c r="C46" s="132">
        <v>-3.2652443081949778E-3</v>
      </c>
      <c r="D46" s="132">
        <v>-1.3208381361418593E-2</v>
      </c>
    </row>
    <row r="47" spans="1:4">
      <c r="A47" s="131">
        <v>37953</v>
      </c>
      <c r="B47" s="132">
        <v>2.0699400911569871E-3</v>
      </c>
      <c r="C47" s="132">
        <v>-1.3843901293570741E-2</v>
      </c>
      <c r="D47" s="132">
        <v>-2.7442414932514342E-3</v>
      </c>
    </row>
    <row r="48" spans="1:4">
      <c r="A48" s="131">
        <v>37986</v>
      </c>
      <c r="B48" s="132">
        <v>9.1997898222698597E-3</v>
      </c>
      <c r="C48" s="132">
        <v>-1.1788414333087088E-2</v>
      </c>
      <c r="D48" s="132">
        <v>1.2515443736662246E-2</v>
      </c>
    </row>
    <row r="49" spans="1:4">
      <c r="A49" s="131">
        <v>38016</v>
      </c>
      <c r="B49" s="132">
        <v>6.3337341119889421E-3</v>
      </c>
      <c r="C49" s="132">
        <v>1.8040316241481665E-2</v>
      </c>
      <c r="D49" s="132">
        <v>6.3467663977940982E-3</v>
      </c>
    </row>
    <row r="50" spans="1:4">
      <c r="A50" s="131">
        <v>38044</v>
      </c>
      <c r="B50" s="132">
        <v>1.0788476172188886E-2</v>
      </c>
      <c r="C50" s="132">
        <v>1.3751515538255993E-3</v>
      </c>
      <c r="D50" s="132">
        <v>1.351893990095022E-2</v>
      </c>
    </row>
    <row r="51" spans="1:4">
      <c r="A51" s="131">
        <v>38077</v>
      </c>
      <c r="B51" s="132">
        <v>4.8459157109688239E-3</v>
      </c>
      <c r="C51" s="132">
        <v>2.55903134116044E-2</v>
      </c>
      <c r="D51" s="132">
        <v>9.5087163232964959E-3</v>
      </c>
    </row>
    <row r="52" spans="1:4">
      <c r="A52" s="131">
        <v>38107</v>
      </c>
      <c r="B52" s="132">
        <v>-1.2487856111329946E-2</v>
      </c>
      <c r="C52" s="132">
        <v>-1.8764608660188881E-2</v>
      </c>
      <c r="D52" s="132">
        <v>-1.0334903192046186E-2</v>
      </c>
    </row>
    <row r="53" spans="1:4">
      <c r="A53" s="131">
        <v>38138</v>
      </c>
      <c r="B53" s="132">
        <v>-1.0848351741851174E-3</v>
      </c>
      <c r="C53" s="132">
        <v>-1.0667283007528469E-2</v>
      </c>
      <c r="D53" s="132">
        <v>-2.8459235644025154E-3</v>
      </c>
    </row>
    <row r="54" spans="1:4">
      <c r="A54" s="131">
        <v>38168</v>
      </c>
      <c r="B54" s="132">
        <v>7.2400887975599391E-4</v>
      </c>
      <c r="C54" s="132">
        <v>5.8739552200376801E-3</v>
      </c>
      <c r="D54" s="132">
        <v>3.3453161674685708E-3</v>
      </c>
    </row>
    <row r="55" spans="1:4">
      <c r="A55" s="131">
        <v>38198</v>
      </c>
      <c r="B55" s="132">
        <v>5.8623569654057813E-3</v>
      </c>
      <c r="C55" s="132">
        <v>5.3936530864113824E-3</v>
      </c>
      <c r="D55" s="132">
        <v>8.766748531103194E-3</v>
      </c>
    </row>
    <row r="56" spans="1:4">
      <c r="A56" s="131">
        <v>38230</v>
      </c>
      <c r="B56" s="132">
        <v>1.5765730031044867E-2</v>
      </c>
      <c r="C56" s="132">
        <v>1.4101083271361651E-2</v>
      </c>
      <c r="D56" s="132">
        <v>1.3806280624980752E-2</v>
      </c>
    </row>
    <row r="57" spans="1:4">
      <c r="A57" s="131">
        <v>38260</v>
      </c>
      <c r="B57" s="132">
        <v>5.1320233396854372E-3</v>
      </c>
      <c r="C57" s="132">
        <v>-7.7076680375176045E-3</v>
      </c>
      <c r="D57" s="132">
        <v>4.286105115967968E-3</v>
      </c>
    </row>
    <row r="58" spans="1:4">
      <c r="A58" s="131">
        <v>38289</v>
      </c>
      <c r="B58" s="132">
        <v>6.789342183191399E-3</v>
      </c>
      <c r="C58" s="132">
        <v>5.2242908655528563E-3</v>
      </c>
      <c r="D58" s="132">
        <v>9.2923300441916032E-3</v>
      </c>
    </row>
    <row r="59" spans="1:4">
      <c r="A59" s="131">
        <v>38321</v>
      </c>
      <c r="B59" s="132">
        <v>4.3184839000127177E-3</v>
      </c>
      <c r="C59" s="132">
        <v>-8.3571163469290458E-3</v>
      </c>
      <c r="D59" s="132">
        <v>1.1418503523766653E-2</v>
      </c>
    </row>
    <row r="60" spans="1:4">
      <c r="A60" s="131">
        <v>38352</v>
      </c>
      <c r="B60" s="132">
        <v>6.6957767596266511E-3</v>
      </c>
      <c r="C60" s="132">
        <v>-5.4313722116107093E-3</v>
      </c>
      <c r="D60" s="132">
        <v>7.0420969140791321E-3</v>
      </c>
    </row>
    <row r="61" spans="1:4">
      <c r="A61" s="131">
        <v>38383</v>
      </c>
      <c r="B61" s="132">
        <v>9.1634804262494922E-3</v>
      </c>
      <c r="C61" s="132">
        <v>2.809009176311952E-2</v>
      </c>
      <c r="D61" s="132">
        <v>1.276379616202793E-2</v>
      </c>
    </row>
    <row r="62" spans="1:4">
      <c r="A62" s="131">
        <v>38411</v>
      </c>
      <c r="B62" s="132">
        <v>-5.2730133329748352E-3</v>
      </c>
      <c r="C62" s="132">
        <v>-1.6488025818076353E-2</v>
      </c>
      <c r="D62" s="132">
        <v>-5.8435753377862887E-3</v>
      </c>
    </row>
    <row r="63" spans="1:4">
      <c r="A63" s="131">
        <v>38442</v>
      </c>
      <c r="B63" s="132">
        <v>4.6182781071987134E-3</v>
      </c>
      <c r="C63" s="132">
        <v>7.6586994898002565E-3</v>
      </c>
      <c r="D63" s="132">
        <v>5.7609498256363072E-3</v>
      </c>
    </row>
    <row r="64" spans="1:4">
      <c r="A64" s="131">
        <v>38471</v>
      </c>
      <c r="B64" s="132">
        <v>1.2753317006217046E-2</v>
      </c>
      <c r="C64" s="132">
        <v>2.1711560640473224E-2</v>
      </c>
      <c r="D64" s="132">
        <v>1.4806899709967989E-2</v>
      </c>
    </row>
    <row r="65" spans="1:4">
      <c r="A65" s="131">
        <v>38503</v>
      </c>
      <c r="B65" s="132">
        <v>9.0517427511317694E-3</v>
      </c>
      <c r="C65" s="132">
        <v>2.4386717151809144E-2</v>
      </c>
      <c r="D65" s="132">
        <v>1.1252936794453026E-2</v>
      </c>
    </row>
    <row r="66" spans="1:4">
      <c r="A66" s="131">
        <v>38533</v>
      </c>
      <c r="B66" s="132">
        <v>8.649579289730449E-3</v>
      </c>
      <c r="C66" s="132">
        <v>1.1038172282019065E-2</v>
      </c>
      <c r="D66" s="132">
        <v>1.1085218056509805E-2</v>
      </c>
    </row>
    <row r="67" spans="1:4">
      <c r="A67" s="131">
        <v>38562</v>
      </c>
      <c r="B67" s="132">
        <v>-6.7150892870256138E-3</v>
      </c>
      <c r="C67" s="132">
        <v>-1.3030584429200378E-2</v>
      </c>
      <c r="D67" s="132">
        <v>-4.7357507145658504E-3</v>
      </c>
    </row>
    <row r="68" spans="1:4">
      <c r="A68" s="131">
        <v>38595</v>
      </c>
      <c r="B68" s="132">
        <v>8.3458740495890166E-3</v>
      </c>
      <c r="C68" s="132">
        <v>5.413020950762246E-3</v>
      </c>
      <c r="D68" s="132">
        <v>1.0157107863839734E-2</v>
      </c>
    </row>
    <row r="69" spans="1:4">
      <c r="A69" s="131">
        <v>38625</v>
      </c>
      <c r="B69" s="132">
        <v>-4.9677074575895262E-3</v>
      </c>
      <c r="C69" s="132">
        <v>5.5873736675400858E-4</v>
      </c>
      <c r="D69" s="132">
        <v>-4.5292695333457175E-4</v>
      </c>
    </row>
    <row r="70" spans="1:4">
      <c r="A70" s="131">
        <v>38656</v>
      </c>
      <c r="B70" s="132">
        <v>-7.2554301106081227E-3</v>
      </c>
      <c r="C70" s="132">
        <v>-1.1721006059979069E-2</v>
      </c>
      <c r="D70" s="132">
        <v>-1.1195850703400545E-2</v>
      </c>
    </row>
    <row r="71" spans="1:4">
      <c r="A71" s="131">
        <v>38686</v>
      </c>
      <c r="B71" s="132">
        <v>3.321875556669828E-3</v>
      </c>
      <c r="C71" s="132">
        <v>3.5497461916481404E-3</v>
      </c>
      <c r="D71" s="132">
        <v>-8.8127467569091937E-4</v>
      </c>
    </row>
    <row r="72" spans="1:4">
      <c r="A72" s="131">
        <v>38716</v>
      </c>
      <c r="B72" s="132">
        <v>7.4700229163994995E-3</v>
      </c>
      <c r="C72" s="132">
        <v>1.0776981293607022E-2</v>
      </c>
      <c r="D72" s="132">
        <v>1.0993896200119908E-2</v>
      </c>
    </row>
    <row r="73" spans="1:4">
      <c r="A73" s="131">
        <v>38748</v>
      </c>
      <c r="B73" s="132">
        <v>-4.2800591343281529E-3</v>
      </c>
      <c r="C73" s="132">
        <v>-1.6068623378102935E-2</v>
      </c>
      <c r="D73" s="132">
        <v>-7.956837645613524E-3</v>
      </c>
    </row>
    <row r="74" spans="1:4">
      <c r="A74" s="131">
        <v>38776</v>
      </c>
      <c r="B74" s="132">
        <v>4.1624400420161515E-4</v>
      </c>
      <c r="C74" s="132">
        <v>1.3243879205247088E-2</v>
      </c>
      <c r="D74" s="132">
        <v>1.4845250575164408E-3</v>
      </c>
    </row>
    <row r="75" spans="1:4">
      <c r="A75" s="131">
        <v>38807</v>
      </c>
      <c r="B75" s="132">
        <v>-1.0727747173093615E-2</v>
      </c>
      <c r="C75" s="132">
        <v>-2.628277867772125E-2</v>
      </c>
      <c r="D75" s="132">
        <v>-1.4219074917102238E-2</v>
      </c>
    </row>
    <row r="76" spans="1:4">
      <c r="A76" s="131">
        <v>38835</v>
      </c>
      <c r="B76" s="132">
        <v>-6.4991621462302451E-3</v>
      </c>
      <c r="C76" s="132">
        <v>-1.635664970195962E-2</v>
      </c>
      <c r="D76" s="132">
        <v>-7.9389965792474662E-3</v>
      </c>
    </row>
    <row r="77" spans="1:4">
      <c r="A77" s="131">
        <v>38868</v>
      </c>
      <c r="B77" s="132">
        <v>2.6516710861184904E-3</v>
      </c>
      <c r="C77" s="132">
        <v>-1.3395213968844283E-3</v>
      </c>
      <c r="D77" s="132">
        <v>2.183813916066851E-3</v>
      </c>
    </row>
    <row r="78" spans="1:4">
      <c r="A78" s="131">
        <v>38898</v>
      </c>
      <c r="B78" s="132">
        <v>-1.6074070380158987E-3</v>
      </c>
      <c r="C78" s="132">
        <v>-6.0032439609687942E-3</v>
      </c>
      <c r="D78" s="132">
        <v>-2.3367500537595401E-3</v>
      </c>
    </row>
    <row r="79" spans="1:4">
      <c r="A79" s="131">
        <v>38929</v>
      </c>
      <c r="B79" s="132">
        <v>8.7609032621127451E-3</v>
      </c>
      <c r="C79" s="132">
        <v>9.9908035393333188E-3</v>
      </c>
      <c r="D79" s="132">
        <v>1.1028566501896745E-2</v>
      </c>
    </row>
    <row r="80" spans="1:4">
      <c r="A80" s="131">
        <v>38960</v>
      </c>
      <c r="B80" s="132">
        <v>1.3875570446536948E-2</v>
      </c>
      <c r="C80" s="132">
        <v>6.1824140550135994E-3</v>
      </c>
      <c r="D80" s="132">
        <v>1.1910260874508888E-2</v>
      </c>
    </row>
    <row r="81" spans="1:4">
      <c r="A81" s="131">
        <v>38989</v>
      </c>
      <c r="B81" s="132">
        <v>5.0904130283317261E-3</v>
      </c>
      <c r="C81" s="132">
        <v>7.6176273017191142E-3</v>
      </c>
      <c r="D81" s="132">
        <v>5.8709926612590625E-3</v>
      </c>
    </row>
    <row r="82" spans="1:4">
      <c r="A82" s="131">
        <v>39021</v>
      </c>
      <c r="B82" s="132">
        <v>2.8651531617912723E-3</v>
      </c>
      <c r="C82" s="132">
        <v>1.9568003379826821E-3</v>
      </c>
      <c r="D82" s="132">
        <v>3.0719606789032941E-3</v>
      </c>
    </row>
    <row r="83" spans="1:4">
      <c r="A83" s="131">
        <v>39051</v>
      </c>
      <c r="B83" s="132">
        <v>5.7995309986627781E-3</v>
      </c>
      <c r="C83" s="132">
        <v>-1.062091074351069E-2</v>
      </c>
      <c r="D83" s="132">
        <v>5.0740928927898703E-3</v>
      </c>
    </row>
    <row r="84" spans="1:4">
      <c r="A84" s="131">
        <v>39080</v>
      </c>
      <c r="B84" s="132">
        <v>-6.7825023001739726E-3</v>
      </c>
      <c r="C84" s="132">
        <v>-1.3453147739418298E-2</v>
      </c>
      <c r="D84" s="132">
        <v>-1.1980609418282674E-2</v>
      </c>
    </row>
    <row r="85" spans="1:4">
      <c r="A85" s="131">
        <v>39113</v>
      </c>
      <c r="B85" s="132">
        <v>-2.19220602856657E-3</v>
      </c>
      <c r="C85" s="132">
        <v>1.0160006658215721E-3</v>
      </c>
      <c r="D85" s="132">
        <v>-4.05831639447662E-3</v>
      </c>
    </row>
    <row r="86" spans="1:4">
      <c r="A86" s="131">
        <v>39141</v>
      </c>
      <c r="B86" s="132">
        <v>1.0275454107994502E-2</v>
      </c>
      <c r="C86" s="132">
        <v>6.5128856438523286E-3</v>
      </c>
      <c r="D86" s="132">
        <v>1.0268067646789756E-2</v>
      </c>
    </row>
    <row r="87" spans="1:4">
      <c r="A87" s="131">
        <v>39171</v>
      </c>
      <c r="B87" s="132">
        <v>-2.0592070128509681E-3</v>
      </c>
      <c r="C87" s="132">
        <v>-5.474703274454075E-3</v>
      </c>
      <c r="D87" s="132">
        <v>-4.7230929989550488E-3</v>
      </c>
    </row>
    <row r="88" spans="1:4">
      <c r="A88" s="131">
        <v>39202</v>
      </c>
      <c r="B88" s="132">
        <v>1.2920706396233187E-3</v>
      </c>
      <c r="C88" s="132">
        <v>-1.3894743265646102E-2</v>
      </c>
      <c r="D88" s="132">
        <v>-1.2108740690968266E-3</v>
      </c>
    </row>
    <row r="89" spans="1:4">
      <c r="A89" s="131">
        <v>39233</v>
      </c>
      <c r="B89" s="132">
        <v>-8.5320698936380713E-3</v>
      </c>
      <c r="C89" s="132">
        <v>-6.398065567852702E-3</v>
      </c>
      <c r="D89" s="132">
        <v>-1.1247450928177619E-2</v>
      </c>
    </row>
    <row r="90" spans="1:4">
      <c r="A90" s="131">
        <v>39262</v>
      </c>
      <c r="B90" s="132">
        <v>-4.5811783179144161E-3</v>
      </c>
      <c r="C90" s="132">
        <v>-9.5464430359233562E-3</v>
      </c>
      <c r="D90" s="132">
        <v>-6.2086268728649323E-3</v>
      </c>
    </row>
    <row r="91" spans="1:4">
      <c r="A91" s="131">
        <v>39294</v>
      </c>
      <c r="B91" s="132">
        <v>1.3486416821837176E-2</v>
      </c>
      <c r="C91" s="132">
        <v>1.5883015671078964E-2</v>
      </c>
      <c r="D91" s="132">
        <v>1.487683464319854E-2</v>
      </c>
    </row>
    <row r="92" spans="1:4">
      <c r="A92" s="131">
        <v>39325</v>
      </c>
      <c r="B92" s="132">
        <v>1.1901323474666613E-2</v>
      </c>
      <c r="C92" s="132">
        <v>2.0397197574012489E-2</v>
      </c>
      <c r="D92" s="132">
        <v>9.2548347200360308E-3</v>
      </c>
    </row>
    <row r="93" spans="1:4">
      <c r="A93" s="131">
        <v>39353</v>
      </c>
      <c r="B93" s="132">
        <v>1.7014866204162205E-3</v>
      </c>
      <c r="C93" s="132">
        <v>-1.7877538984336066E-2</v>
      </c>
      <c r="D93" s="132">
        <v>6.9627700684772759E-6</v>
      </c>
    </row>
    <row r="94" spans="1:4">
      <c r="A94" s="131">
        <v>39386</v>
      </c>
      <c r="B94" s="132">
        <v>7.2138901817007757E-3</v>
      </c>
      <c r="C94" s="132">
        <v>-1.0045558164724867E-3</v>
      </c>
      <c r="D94" s="132">
        <v>7.3387085543995595E-3</v>
      </c>
    </row>
    <row r="95" spans="1:4">
      <c r="A95" s="131">
        <v>39416</v>
      </c>
      <c r="B95" s="132">
        <v>1.3074946365843821E-2</v>
      </c>
      <c r="C95" s="132">
        <v>1.2952136147849404E-2</v>
      </c>
      <c r="D95" s="132">
        <v>7.0295004008959633E-3</v>
      </c>
    </row>
    <row r="96" spans="1:4">
      <c r="A96" s="131">
        <v>39447</v>
      </c>
      <c r="B96" s="132">
        <v>8.4396826431115191E-4</v>
      </c>
      <c r="C96" s="132">
        <v>-1.1102621111539303E-3</v>
      </c>
      <c r="D96" s="132">
        <v>-3.1847789530039094E-3</v>
      </c>
    </row>
    <row r="97" spans="1:4">
      <c r="A97" s="131">
        <v>39478</v>
      </c>
      <c r="B97" s="132">
        <v>1.8021509243270187E-2</v>
      </c>
      <c r="C97" s="132">
        <v>2.4078079139997894E-2</v>
      </c>
      <c r="D97" s="132">
        <v>2.3851985484992656E-2</v>
      </c>
    </row>
    <row r="98" spans="1:4">
      <c r="A98" s="131">
        <v>39507</v>
      </c>
      <c r="B98" s="132">
        <v>6.8870062002850795E-3</v>
      </c>
      <c r="C98" s="132">
        <v>-8.6740619029682239E-4</v>
      </c>
      <c r="D98" s="132">
        <v>5.0304990820011055E-3</v>
      </c>
    </row>
    <row r="99" spans="1:4">
      <c r="A99" s="131">
        <v>39538</v>
      </c>
      <c r="B99" s="132">
        <v>1.7043040103316097E-3</v>
      </c>
      <c r="C99" s="132">
        <v>-1.1081472044166582E-2</v>
      </c>
      <c r="D99" s="132">
        <v>-6.1228177006309647E-3</v>
      </c>
    </row>
    <row r="100" spans="1:4">
      <c r="A100" s="131">
        <v>39568</v>
      </c>
      <c r="B100" s="132">
        <v>-1.0442425505061987E-2</v>
      </c>
      <c r="C100" s="132">
        <v>-1.5190809132714244E-2</v>
      </c>
      <c r="D100" s="132">
        <v>-5.8575602924740748E-3</v>
      </c>
    </row>
    <row r="101" spans="1:4">
      <c r="A101" s="131">
        <v>39598</v>
      </c>
      <c r="B101" s="132">
        <v>-1.0181898068124402E-2</v>
      </c>
      <c r="C101" s="132">
        <v>-1.2852760335608915E-2</v>
      </c>
      <c r="D101" s="132">
        <v>-1.3341821531126393E-2</v>
      </c>
    </row>
    <row r="102" spans="1:4">
      <c r="A102" s="131">
        <v>39629</v>
      </c>
      <c r="B102" s="132">
        <v>6.9820885538441485E-4</v>
      </c>
      <c r="C102" s="132">
        <v>-9.2371333970441907E-3</v>
      </c>
      <c r="D102" s="132">
        <v>-1.0440261933198899E-2</v>
      </c>
    </row>
    <row r="103" spans="1:4">
      <c r="A103" s="131">
        <v>39660</v>
      </c>
      <c r="B103" s="132">
        <v>1.3329102850031416E-2</v>
      </c>
      <c r="C103" s="132">
        <v>1.1939477080395389E-2</v>
      </c>
      <c r="D103" s="132">
        <v>1.9734332188811425E-2</v>
      </c>
    </row>
    <row r="104" spans="1:4">
      <c r="A104" s="131">
        <v>39689</v>
      </c>
      <c r="B104" s="132">
        <v>1.3495766898207992E-2</v>
      </c>
      <c r="C104" s="132">
        <v>3.851012600059564E-2</v>
      </c>
      <c r="D104" s="132">
        <v>1.2414121488334243E-2</v>
      </c>
    </row>
    <row r="105" spans="1:4">
      <c r="A105" s="131">
        <v>39721</v>
      </c>
      <c r="B105" s="132">
        <v>4.3836955918588969E-3</v>
      </c>
      <c r="C105" s="132">
        <v>3.5675349896572964E-2</v>
      </c>
      <c r="D105" s="132">
        <v>5.6774280243222282E-3</v>
      </c>
    </row>
    <row r="106" spans="1:4">
      <c r="A106" s="131">
        <v>39752</v>
      </c>
      <c r="B106" s="132">
        <v>4.406371694101378E-3</v>
      </c>
      <c r="C106" s="132">
        <v>8.5147510912535043E-2</v>
      </c>
      <c r="D106" s="132">
        <v>8.0571886691608013E-3</v>
      </c>
    </row>
    <row r="107" spans="1:4">
      <c r="A107" s="131">
        <v>39780</v>
      </c>
      <c r="B107" s="132">
        <v>3.1723165983560772E-2</v>
      </c>
      <c r="C107" s="132">
        <v>3.6308003111440522E-2</v>
      </c>
      <c r="D107" s="132">
        <v>3.9128878756147005E-2</v>
      </c>
    </row>
    <row r="108" spans="1:4">
      <c r="A108" s="131">
        <v>39813</v>
      </c>
      <c r="B108" s="132">
        <v>2.1808294500592205E-2</v>
      </c>
      <c r="C108" s="132">
        <v>-2.2228404157201034E-2</v>
      </c>
      <c r="D108" s="132">
        <v>1.2857962880285859E-2</v>
      </c>
    </row>
    <row r="109" spans="1:4">
      <c r="A109" s="131">
        <v>39843</v>
      </c>
      <c r="B109" s="132">
        <v>-1.5988447930371658E-2</v>
      </c>
      <c r="C109" s="132">
        <v>3.7605215215946002E-2</v>
      </c>
      <c r="D109" s="132">
        <v>-1.2039847360930984E-2</v>
      </c>
    </row>
    <row r="110" spans="1:4">
      <c r="A110" s="131">
        <v>39871</v>
      </c>
      <c r="B110" s="132">
        <v>3.3691650460949346E-3</v>
      </c>
      <c r="C110" s="132">
        <v>-2.0856728768788441E-2</v>
      </c>
      <c r="D110" s="132">
        <v>7.4253954899485769E-3</v>
      </c>
    </row>
    <row r="111" spans="1:4">
      <c r="A111" s="131">
        <v>39903</v>
      </c>
      <c r="B111" s="132">
        <v>1.0546311504677591E-2</v>
      </c>
      <c r="C111" s="132">
        <v>-1.9093379604108968E-2</v>
      </c>
      <c r="D111" s="132">
        <v>1.2691463314331991E-2</v>
      </c>
    </row>
    <row r="112" spans="1:4">
      <c r="A112" s="131">
        <v>39933</v>
      </c>
      <c r="B112" s="132">
        <v>-3.9588203535095767E-3</v>
      </c>
      <c r="C112" s="132">
        <v>2.322875283453386E-3</v>
      </c>
      <c r="D112" s="132">
        <v>6.3911535938524734E-3</v>
      </c>
    </row>
    <row r="113" spans="1:4">
      <c r="A113" s="131">
        <v>39962</v>
      </c>
      <c r="B113" s="132">
        <v>-8.4996729257745783E-3</v>
      </c>
      <c r="C113" s="132">
        <v>-3.2687467598455172E-2</v>
      </c>
      <c r="D113" s="132">
        <v>-1.2608015494636509E-2</v>
      </c>
    </row>
    <row r="114" spans="1:4">
      <c r="A114" s="131">
        <v>39994</v>
      </c>
      <c r="B114" s="132">
        <v>7.9771818823229073E-3</v>
      </c>
      <c r="C114" s="132">
        <v>1.0253211267110629E-2</v>
      </c>
      <c r="D114" s="132">
        <v>1.2498664000955631E-2</v>
      </c>
    </row>
    <row r="115" spans="1:4">
      <c r="A115" s="131">
        <v>40025</v>
      </c>
      <c r="B115" s="132">
        <v>6.8960425490226284E-3</v>
      </c>
      <c r="C115" s="132">
        <v>6.9181694506736868E-3</v>
      </c>
      <c r="D115" s="132">
        <v>1.782110590207709E-2</v>
      </c>
    </row>
    <row r="116" spans="1:4">
      <c r="A116" s="131">
        <v>40056</v>
      </c>
      <c r="B116" s="132">
        <v>8.0502105266127364E-3</v>
      </c>
      <c r="C116" s="132">
        <v>7.5060761534697104E-3</v>
      </c>
      <c r="D116" s="132">
        <v>4.6304487081720077E-3</v>
      </c>
    </row>
    <row r="117" spans="1:4">
      <c r="A117" s="131">
        <v>40086</v>
      </c>
      <c r="B117" s="132">
        <v>5.0064136369167411E-3</v>
      </c>
      <c r="C117" s="132">
        <v>4.205025358007734E-3</v>
      </c>
      <c r="D117" s="132">
        <v>5.7689738513668739E-3</v>
      </c>
    </row>
    <row r="118" spans="1:4">
      <c r="A118" s="131">
        <v>40116</v>
      </c>
      <c r="B118" s="132">
        <v>-1.1065303384172845E-3</v>
      </c>
      <c r="C118" s="132">
        <v>-8.3592241960906075E-3</v>
      </c>
      <c r="D118" s="132">
        <v>1.2498188668308558E-3</v>
      </c>
    </row>
    <row r="119" spans="1:4">
      <c r="A119" s="131">
        <v>40147</v>
      </c>
      <c r="B119" s="132">
        <v>9.1992525781455399E-3</v>
      </c>
      <c r="C119" s="132">
        <v>1.3831804664959762E-2</v>
      </c>
      <c r="D119" s="132">
        <v>6.5669265698210747E-3</v>
      </c>
    </row>
    <row r="120" spans="1:4">
      <c r="A120" s="131">
        <v>40178</v>
      </c>
      <c r="B120" s="132">
        <v>-1.0374598388167946E-2</v>
      </c>
      <c r="C120" s="132">
        <v>-6.1877329800951739E-3</v>
      </c>
      <c r="D120" s="132">
        <v>-7.2669542295710158E-3</v>
      </c>
    </row>
    <row r="121" spans="1:4">
      <c r="A121" s="131">
        <v>40207</v>
      </c>
      <c r="B121" s="132">
        <v>6.1834239035653974E-3</v>
      </c>
      <c r="C121" s="132">
        <v>3.3546123875831176E-2</v>
      </c>
      <c r="D121" s="132">
        <v>3.7475785573331806E-3</v>
      </c>
    </row>
    <row r="122" spans="1:4">
      <c r="A122" s="131">
        <v>40235</v>
      </c>
      <c r="B122" s="132">
        <v>5.3439676533271422E-3</v>
      </c>
      <c r="C122" s="132">
        <v>2.1075271560122309E-2</v>
      </c>
      <c r="D122" s="132">
        <v>1.1759896108893204E-2</v>
      </c>
    </row>
    <row r="123" spans="1:4">
      <c r="A123" s="131">
        <v>40268</v>
      </c>
      <c r="B123" s="132">
        <v>-2.3860719600684899E-4</v>
      </c>
      <c r="C123" s="132">
        <v>-8.5840751976923018E-3</v>
      </c>
      <c r="D123" s="132">
        <v>6.1265479784174725E-3</v>
      </c>
    </row>
    <row r="124" spans="1:4">
      <c r="A124" s="131">
        <v>40298</v>
      </c>
      <c r="B124" s="132">
        <v>3.7882759343769909E-3</v>
      </c>
      <c r="C124" s="132">
        <v>1.3947608621394457E-2</v>
      </c>
      <c r="D124" s="132">
        <v>-6.2428018781560289E-3</v>
      </c>
    </row>
    <row r="125" spans="1:4">
      <c r="A125" s="131">
        <v>40329</v>
      </c>
      <c r="B125" s="132">
        <v>1.2991778607888213E-2</v>
      </c>
      <c r="C125" s="132">
        <v>7.2285219738065953E-2</v>
      </c>
      <c r="D125" s="132">
        <v>1.498888611537039E-2</v>
      </c>
    </row>
    <row r="126" spans="1:4">
      <c r="A126" s="131">
        <v>40359</v>
      </c>
      <c r="B126" s="132">
        <v>7.39552849333917E-3</v>
      </c>
      <c r="C126" s="132">
        <v>1.8939645933453774E-2</v>
      </c>
      <c r="D126" s="132">
        <v>-7.9985946832182558E-3</v>
      </c>
    </row>
    <row r="127" spans="1:4">
      <c r="A127" s="131">
        <v>40389</v>
      </c>
      <c r="B127" s="132">
        <v>5.6079448579024176E-3</v>
      </c>
      <c r="C127" s="132">
        <v>-2.5535708606699566E-2</v>
      </c>
      <c r="D127" s="132">
        <v>9.2672388350432764E-3</v>
      </c>
    </row>
    <row r="128" spans="1:4">
      <c r="A128" s="131">
        <v>40421</v>
      </c>
      <c r="B128" s="132">
        <v>1.9693792002485565E-2</v>
      </c>
      <c r="C128" s="132">
        <v>4.5072071223122928E-2</v>
      </c>
      <c r="D128" s="132">
        <v>2.6283160997520233E-2</v>
      </c>
    </row>
    <row r="129" spans="1:4">
      <c r="A129" s="131">
        <v>40451</v>
      </c>
      <c r="B129" s="132">
        <v>-3.7576160349467357E-3</v>
      </c>
      <c r="C129" s="132">
        <v>-4.6894827925660826E-2</v>
      </c>
      <c r="D129" s="132">
        <v>-1.1984408301895443E-2</v>
      </c>
    </row>
    <row r="130" spans="1:4">
      <c r="A130" s="131">
        <v>40480</v>
      </c>
      <c r="B130" s="132">
        <v>-3.9458106907343171E-3</v>
      </c>
      <c r="C130" s="132">
        <v>-4.0934349028847062E-3</v>
      </c>
      <c r="D130" s="132">
        <v>-4.9372746935832414E-3</v>
      </c>
    </row>
    <row r="131" spans="1:4">
      <c r="A131" s="131">
        <v>40512</v>
      </c>
      <c r="B131" s="132">
        <v>-1.4433519118291289E-2</v>
      </c>
      <c r="C131" s="132">
        <v>1.667482254962924E-2</v>
      </c>
      <c r="D131" s="132">
        <v>-2.6883995386015484E-2</v>
      </c>
    </row>
    <row r="132" spans="1:4">
      <c r="A132" s="131">
        <v>40543</v>
      </c>
      <c r="B132" s="132">
        <v>-3.8744178301111302E-3</v>
      </c>
      <c r="C132" s="132">
        <v>-1.26045080575116E-2</v>
      </c>
      <c r="D132" s="132">
        <v>-3.2284773142881064E-3</v>
      </c>
    </row>
    <row r="133" spans="1:4">
      <c r="A133" s="131">
        <v>40574</v>
      </c>
      <c r="B133" s="132">
        <v>-4.7954615008163424E-3</v>
      </c>
      <c r="C133" s="132">
        <v>-2.1643637664296347E-2</v>
      </c>
      <c r="D133" s="132">
        <v>-5.2767137367858647E-3</v>
      </c>
    </row>
    <row r="134" spans="1:4">
      <c r="A134" s="131">
        <v>40602</v>
      </c>
      <c r="B134" s="132">
        <v>5.0122868761966323E-5</v>
      </c>
      <c r="C134" s="132">
        <v>-3.5847319126771165E-3</v>
      </c>
      <c r="D134" s="132">
        <v>-1.6821262075258079E-4</v>
      </c>
    </row>
    <row r="135" spans="1:4">
      <c r="A135" s="131">
        <v>40633</v>
      </c>
      <c r="B135" s="132">
        <v>-1.2137253919208128E-3</v>
      </c>
      <c r="C135" s="132">
        <v>-2.3873389482964715E-2</v>
      </c>
      <c r="D135" s="132">
        <v>-6.531352897348938E-3</v>
      </c>
    </row>
    <row r="136" spans="1:4">
      <c r="A136" s="131">
        <v>40662</v>
      </c>
      <c r="B136" s="132">
        <v>6.9724830366987272E-3</v>
      </c>
      <c r="C136" s="132">
        <v>-1.251066009692218E-2</v>
      </c>
      <c r="D136" s="132">
        <v>3.6651526239710325E-3</v>
      </c>
    </row>
    <row r="137" spans="1:4">
      <c r="A137" s="131">
        <v>40694</v>
      </c>
      <c r="B137" s="132">
        <v>1.1577603344521251E-2</v>
      </c>
      <c r="C137" s="132">
        <v>3.0719553573284639E-2</v>
      </c>
      <c r="D137" s="132">
        <v>1.2166535098555595E-2</v>
      </c>
    </row>
    <row r="138" spans="1:4">
      <c r="A138" s="131">
        <v>40724</v>
      </c>
      <c r="B138" s="132">
        <v>-6.7903667330612434E-4</v>
      </c>
      <c r="C138" s="132">
        <v>-6.3861207532118075E-3</v>
      </c>
      <c r="D138" s="132">
        <v>-3.8043413547980544E-3</v>
      </c>
    </row>
    <row r="139" spans="1:4">
      <c r="A139" s="131">
        <v>40753</v>
      </c>
      <c r="B139" s="132">
        <v>9.9886217380762352E-3</v>
      </c>
      <c r="C139" s="132">
        <v>3.2128610065151164E-2</v>
      </c>
      <c r="D139" s="132">
        <v>1.4701751659923941E-3</v>
      </c>
    </row>
    <row r="140" spans="1:4">
      <c r="A140" s="131">
        <v>40786</v>
      </c>
      <c r="B140" s="132">
        <v>1.9250683661125648E-2</v>
      </c>
      <c r="C140" s="132">
        <v>1.867735908837646E-2</v>
      </c>
      <c r="D140" s="132">
        <v>2.8865031956221997E-2</v>
      </c>
    </row>
    <row r="141" spans="1:4">
      <c r="A141" s="131">
        <v>40816</v>
      </c>
      <c r="B141" s="132">
        <v>1.1960230067146041E-2</v>
      </c>
      <c r="C141" s="132">
        <v>5.2226697721070588E-2</v>
      </c>
      <c r="D141" s="132">
        <v>7.9751754538599853E-3</v>
      </c>
    </row>
    <row r="142" spans="1:4">
      <c r="A142" s="131">
        <v>40847</v>
      </c>
      <c r="B142" s="132">
        <v>-6.9959137213273402E-3</v>
      </c>
      <c r="C142" s="132">
        <v>-3.2831145575603099E-2</v>
      </c>
      <c r="D142" s="132">
        <v>-1.7901429927784273E-2</v>
      </c>
    </row>
    <row r="143" spans="1:4">
      <c r="A143" s="131">
        <v>40877</v>
      </c>
      <c r="B143" s="132">
        <v>-2.7472421321070879E-3</v>
      </c>
      <c r="C143" s="132">
        <v>2.0520395510199248E-2</v>
      </c>
      <c r="D143" s="132">
        <v>-2.5194229935432529E-2</v>
      </c>
    </row>
    <row r="144" spans="1:4">
      <c r="A144" s="131">
        <v>40907</v>
      </c>
      <c r="B144" s="132">
        <v>1.7449714703428425E-2</v>
      </c>
      <c r="C144" s="132">
        <v>4.5903419639635505E-2</v>
      </c>
      <c r="D144" s="132">
        <v>4.0054335412985295E-2</v>
      </c>
    </row>
    <row r="145" spans="1:4">
      <c r="A145" s="131">
        <v>40939</v>
      </c>
      <c r="B145" s="132">
        <v>6.6070655616387057E-3</v>
      </c>
      <c r="C145" s="132">
        <v>6.2670321250562107E-3</v>
      </c>
      <c r="D145" s="132">
        <v>1.6793999005998553E-2</v>
      </c>
    </row>
    <row r="146" spans="1:4">
      <c r="A146" s="131">
        <v>40968</v>
      </c>
      <c r="B146" s="132">
        <v>1.622954912874838E-3</v>
      </c>
      <c r="C146" s="132">
        <v>-3.067667301974053E-2</v>
      </c>
      <c r="D146" s="132">
        <v>1.6374528258991501E-2</v>
      </c>
    </row>
    <row r="147" spans="1:4">
      <c r="A147" s="131">
        <v>40998</v>
      </c>
      <c r="B147" s="132">
        <v>-2.7546787362218703E-3</v>
      </c>
      <c r="C147" s="132">
        <v>-5.6766268296588795E-3</v>
      </c>
      <c r="D147" s="132">
        <v>1.5769607157836471E-3</v>
      </c>
    </row>
    <row r="148" spans="1:4">
      <c r="A148" s="131">
        <v>41029</v>
      </c>
      <c r="B148" s="132">
        <v>5.8667057191228453E-3</v>
      </c>
      <c r="C148" s="132">
        <v>2.1068800396144595E-2</v>
      </c>
      <c r="D148" s="132">
        <v>-2.1942190980810392E-3</v>
      </c>
    </row>
    <row r="149" spans="1:4">
      <c r="A149" s="131">
        <v>41060</v>
      </c>
      <c r="B149" s="132">
        <v>1.4112437621117985E-2</v>
      </c>
      <c r="C149" s="132">
        <v>6.3882528843542286E-2</v>
      </c>
      <c r="D149" s="132">
        <v>1.1364526561992938E-2</v>
      </c>
    </row>
    <row r="150" spans="1:4">
      <c r="A150" s="131">
        <v>41089</v>
      </c>
      <c r="B150" s="132">
        <v>-3.76119447318537E-3</v>
      </c>
      <c r="C150" s="132">
        <v>-2.5070789644496886E-2</v>
      </c>
      <c r="D150" s="132">
        <v>-7.3805637776978789E-3</v>
      </c>
    </row>
    <row r="151" spans="1:4">
      <c r="A151" s="131">
        <v>41121</v>
      </c>
      <c r="B151" s="132">
        <v>1.0267731247569847E-2</v>
      </c>
      <c r="C151" s="132">
        <v>4.0321135629220808E-2</v>
      </c>
      <c r="D151" s="132">
        <v>1.5824001872794861E-2</v>
      </c>
    </row>
    <row r="152" spans="1:4">
      <c r="A152" s="131">
        <v>41152</v>
      </c>
      <c r="B152" s="132">
        <v>6.3205994977938928E-4</v>
      </c>
      <c r="C152" s="132">
        <v>-1.5660646928015019E-2</v>
      </c>
      <c r="D152" s="132">
        <v>7.2318244170096685E-3</v>
      </c>
    </row>
    <row r="153" spans="1:4">
      <c r="A153" s="131">
        <v>41180</v>
      </c>
      <c r="B153" s="132">
        <v>2.8449309843093205E-3</v>
      </c>
      <c r="C153" s="132">
        <v>-7.919043271432176E-3</v>
      </c>
      <c r="D153" s="132">
        <v>1.2578445044887983E-2</v>
      </c>
    </row>
    <row r="154" spans="1:4">
      <c r="A154" s="131">
        <v>41213</v>
      </c>
      <c r="B154" s="132">
        <v>7.9407580237809104E-4</v>
      </c>
      <c r="C154" s="132">
        <v>-1.3465560959694905E-2</v>
      </c>
      <c r="D154" s="132">
        <v>7.5802815840582309E-3</v>
      </c>
    </row>
    <row r="155" spans="1:4">
      <c r="A155" s="131">
        <v>41243</v>
      </c>
      <c r="B155" s="132">
        <v>6.9402013735917331E-3</v>
      </c>
      <c r="C155" s="132">
        <v>-5.1998190700059703E-3</v>
      </c>
      <c r="D155" s="132">
        <v>1.4507224245271854E-2</v>
      </c>
    </row>
    <row r="156" spans="1:4">
      <c r="A156" s="131">
        <v>41274</v>
      </c>
      <c r="B156" s="132">
        <v>-2.9427537121874448E-4</v>
      </c>
      <c r="C156" s="132">
        <v>-2.2689342511192315E-2</v>
      </c>
      <c r="D156" s="132">
        <v>7.7051414977659678E-3</v>
      </c>
    </row>
    <row r="157" spans="1:4">
      <c r="A157" s="131">
        <v>41305</v>
      </c>
      <c r="B157" s="132">
        <v>-4.6197803962209783E-3</v>
      </c>
      <c r="C157" s="132">
        <v>-4.1006311197872666E-2</v>
      </c>
      <c r="D157" s="132">
        <v>-5.1653809794899603E-3</v>
      </c>
    </row>
    <row r="158" spans="1:4">
      <c r="A158" s="131">
        <v>41333</v>
      </c>
      <c r="B158" s="132">
        <v>5.7092649687958191E-3</v>
      </c>
      <c r="C158" s="132">
        <v>2.5640366212176174E-2</v>
      </c>
      <c r="D158" s="132">
        <v>2.3099780552084635E-3</v>
      </c>
    </row>
    <row r="159" spans="1:4">
      <c r="A159" s="131">
        <v>41362</v>
      </c>
      <c r="B159" s="132">
        <v>7.1823385674935182E-3</v>
      </c>
      <c r="C159" s="132">
        <v>1.4916696505676339E-2</v>
      </c>
      <c r="D159" s="132">
        <v>6.6782597764485571E-3</v>
      </c>
    </row>
    <row r="160" spans="1:4">
      <c r="A160" s="131">
        <v>41394</v>
      </c>
      <c r="B160" s="132">
        <v>1.0150777775901116E-2</v>
      </c>
      <c r="C160" s="132">
        <v>-1.5634913387750322E-2</v>
      </c>
      <c r="D160" s="132">
        <v>2.5458783618550106E-2</v>
      </c>
    </row>
    <row r="161" spans="1:4">
      <c r="A161" s="131">
        <v>41425</v>
      </c>
      <c r="B161" s="132">
        <v>-1.5442198644239527E-2</v>
      </c>
      <c r="C161" s="132">
        <v>-1.7682922176830384E-2</v>
      </c>
      <c r="D161" s="132">
        <v>-1.2811665973229988E-2</v>
      </c>
    </row>
    <row r="162" spans="1:4">
      <c r="A162" s="131">
        <v>41453</v>
      </c>
      <c r="B162" s="132">
        <v>-1.0156649918848614E-2</v>
      </c>
      <c r="C162" s="132">
        <v>-8.7382659396702637E-3</v>
      </c>
      <c r="D162" s="132">
        <v>-1.4725458853521564E-2</v>
      </c>
    </row>
    <row r="163" spans="1:4">
      <c r="A163" s="131">
        <v>41486</v>
      </c>
      <c r="B163" s="132">
        <v>2.9705409105001733E-3</v>
      </c>
      <c r="C163" s="132">
        <v>-7.9191260999788397E-3</v>
      </c>
      <c r="D163" s="132">
        <v>7.0893498038561518E-3</v>
      </c>
    </row>
    <row r="164" spans="1:4">
      <c r="A164" s="131">
        <v>41516</v>
      </c>
      <c r="B164" s="132">
        <v>-2.9470808382319404E-3</v>
      </c>
      <c r="C164" s="132">
        <v>2.5256068180368085E-3</v>
      </c>
      <c r="D164" s="132">
        <v>-5.3663463779751956E-3</v>
      </c>
    </row>
    <row r="165" spans="1:4">
      <c r="A165" s="131">
        <v>41547</v>
      </c>
      <c r="B165" s="132">
        <v>6.7877822370638E-3</v>
      </c>
      <c r="C165" s="132">
        <v>-6.6685022117766142E-3</v>
      </c>
      <c r="D165" s="132">
        <v>7.7388175128502382E-3</v>
      </c>
    </row>
    <row r="166" spans="1:4">
      <c r="A166" s="131">
        <v>41578</v>
      </c>
      <c r="B166" s="132">
        <v>8.328018267596906E-3</v>
      </c>
      <c r="C166" s="132">
        <v>5.3369700703887624E-3</v>
      </c>
      <c r="D166" s="132">
        <v>1.4139169530503183E-2</v>
      </c>
    </row>
    <row r="167" spans="1:4">
      <c r="A167" s="131">
        <v>41607</v>
      </c>
      <c r="B167" s="132">
        <v>-5.9874023123924851E-4</v>
      </c>
      <c r="C167" s="132">
        <v>-1.2704606785008225E-2</v>
      </c>
      <c r="D167" s="132">
        <v>3.1644763326724836E-3</v>
      </c>
    </row>
    <row r="168" spans="1:4">
      <c r="A168" s="131">
        <v>41639</v>
      </c>
      <c r="B168" s="132">
        <v>-6.6722228261526023E-3</v>
      </c>
      <c r="C168" s="132">
        <v>-2.1043494205847422E-2</v>
      </c>
      <c r="D168" s="132">
        <v>-5.8467352764880074E-3</v>
      </c>
    </row>
    <row r="169" spans="1:4">
      <c r="A169" s="131">
        <v>41670</v>
      </c>
      <c r="B169" s="132">
        <v>1.5320056518471918E-2</v>
      </c>
      <c r="C169" s="132">
        <v>3.5214928345761891E-2</v>
      </c>
      <c r="D169" s="132">
        <v>2.2124459023764548E-2</v>
      </c>
    </row>
    <row r="170" spans="1:4">
      <c r="A170" s="131">
        <v>41698</v>
      </c>
      <c r="B170" s="132">
        <v>3.9270166529937617E-3</v>
      </c>
      <c r="C170" s="132">
        <v>-9.6486000607551269E-3</v>
      </c>
      <c r="D170" s="132">
        <v>6.4986677731065697E-3</v>
      </c>
    </row>
    <row r="171" spans="1:4">
      <c r="A171" s="131">
        <v>41729</v>
      </c>
      <c r="B171" s="132">
        <v>1.7416947405591036E-3</v>
      </c>
      <c r="C171" s="132">
        <v>1.1703694143459984E-3</v>
      </c>
      <c r="D171" s="132">
        <v>9.3175259882488145E-3</v>
      </c>
    </row>
    <row r="172" spans="1:4">
      <c r="A172" s="131">
        <v>41759</v>
      </c>
      <c r="B172" s="132">
        <v>5.9650551847986967E-3</v>
      </c>
      <c r="C172" s="132">
        <v>4.9120654071476639E-3</v>
      </c>
      <c r="D172" s="132">
        <v>9.556287121648183E-3</v>
      </c>
    </row>
    <row r="173" spans="1:4">
      <c r="A173" s="131">
        <v>41789</v>
      </c>
      <c r="B173" s="132">
        <v>8.1765480927109974E-3</v>
      </c>
      <c r="C173" s="132">
        <v>1.9752973296042659E-2</v>
      </c>
      <c r="D173" s="132">
        <v>9.8070277199635431E-3</v>
      </c>
    </row>
    <row r="174" spans="1:4">
      <c r="A174" s="131">
        <v>41820</v>
      </c>
      <c r="B174" s="132">
        <v>4.1660795641350829E-3</v>
      </c>
      <c r="C174" s="132">
        <v>4.6259140223682367E-3</v>
      </c>
      <c r="D174" s="132">
        <v>1.0831631840363757E-2</v>
      </c>
    </row>
    <row r="175" spans="1:4">
      <c r="A175" s="131">
        <v>41851</v>
      </c>
      <c r="B175" s="132">
        <v>4.0026286617679411E-3</v>
      </c>
      <c r="C175" s="132">
        <v>1.3643901489079775E-2</v>
      </c>
      <c r="D175" s="132">
        <v>9.3594059642337375E-3</v>
      </c>
    </row>
    <row r="176" spans="1:4">
      <c r="A176" s="131">
        <v>41880</v>
      </c>
      <c r="B176" s="132">
        <v>1.3245812131454229E-2</v>
      </c>
      <c r="C176" s="132">
        <v>2.0413978928049061E-2</v>
      </c>
      <c r="D176" s="132">
        <v>1.8923713778829097E-2</v>
      </c>
    </row>
    <row r="177" spans="1:4">
      <c r="A177" s="131">
        <v>41912</v>
      </c>
      <c r="B177" s="132">
        <v>-2.174752639129056E-3</v>
      </c>
      <c r="C177" s="132">
        <v>8.2537901932048467E-3</v>
      </c>
      <c r="D177" s="132">
        <v>7.9396401625068957E-4</v>
      </c>
    </row>
    <row r="178" spans="1:4">
      <c r="A178" s="131">
        <v>41943</v>
      </c>
      <c r="B178" s="132">
        <v>6.5039189394673286E-3</v>
      </c>
      <c r="C178" s="132">
        <v>5.7477817690763291E-3</v>
      </c>
      <c r="D178" s="132">
        <v>2.6166108394496831E-3</v>
      </c>
    </row>
    <row r="179" spans="1:4">
      <c r="A179" s="131">
        <v>41971</v>
      </c>
      <c r="B179" s="132">
        <v>1.1334061240325939E-2</v>
      </c>
      <c r="C179" s="132">
        <v>-8.9886943621039132E-4</v>
      </c>
      <c r="D179" s="132">
        <v>1.3877192170653811E-2</v>
      </c>
    </row>
    <row r="180" spans="1:4">
      <c r="A180" s="131">
        <v>42004</v>
      </c>
      <c r="B180" s="132">
        <v>8.5068483694170517E-3</v>
      </c>
      <c r="C180" s="132">
        <v>2.3465537652732401E-2</v>
      </c>
      <c r="D180" s="132">
        <v>1.0980836022253661E-2</v>
      </c>
    </row>
    <row r="181" spans="1:4">
      <c r="A181" s="131">
        <v>42034</v>
      </c>
      <c r="B181" s="132">
        <v>2.14047340651152E-2</v>
      </c>
      <c r="C181" s="132">
        <v>6.9240691974786245E-2</v>
      </c>
      <c r="D181" s="132">
        <v>2.2919441121368879E-2</v>
      </c>
    </row>
    <row r="182" spans="1:4">
      <c r="A182" s="131">
        <v>42062</v>
      </c>
      <c r="B182" s="132">
        <v>-7.795806128760443E-3</v>
      </c>
      <c r="C182" s="132">
        <v>-5.3851212538576125E-3</v>
      </c>
      <c r="D182" s="132">
        <v>7.2773972602739765E-3</v>
      </c>
    </row>
    <row r="183" spans="1:4">
      <c r="A183" s="131">
        <v>42094</v>
      </c>
      <c r="B183" s="132">
        <v>7.5381697350458531E-3</v>
      </c>
      <c r="C183" s="132">
        <v>3.2789529307139985E-2</v>
      </c>
      <c r="D183" s="132">
        <v>1.2381649221656027E-2</v>
      </c>
    </row>
    <row r="184" spans="1:4">
      <c r="A184" s="131">
        <v>42124</v>
      </c>
      <c r="B184" s="132">
        <v>-7.6916736725846325E-3</v>
      </c>
      <c r="C184" s="132">
        <v>-3.1034973662981087E-2</v>
      </c>
      <c r="D184" s="132">
        <v>-1.4238294520636959E-2</v>
      </c>
    </row>
    <row r="185" spans="1:4">
      <c r="A185" s="131">
        <v>42153</v>
      </c>
      <c r="B185" s="132">
        <v>-6.8442631120798625E-3</v>
      </c>
      <c r="C185" s="132">
        <v>-1.8877248908103577E-3</v>
      </c>
      <c r="D185" s="132">
        <v>-1.5190295771741571E-2</v>
      </c>
    </row>
    <row r="186" spans="1:4">
      <c r="A186" s="131">
        <v>42185</v>
      </c>
      <c r="B186" s="132">
        <v>-1.3081450456417834E-2</v>
      </c>
      <c r="C186" s="132">
        <v>-1.8738452617258098E-2</v>
      </c>
      <c r="D186" s="132">
        <v>-2.568240481104863E-2</v>
      </c>
    </row>
    <row r="187" spans="1:4">
      <c r="A187" s="131">
        <v>42216</v>
      </c>
      <c r="B187" s="132">
        <v>1.2460524160061489E-2</v>
      </c>
      <c r="C187" s="132">
        <v>1.3264957488749684E-2</v>
      </c>
      <c r="D187" s="132">
        <v>2.3220593349072952E-2</v>
      </c>
    </row>
    <row r="188" spans="1:4">
      <c r="A188" s="131">
        <v>42247</v>
      </c>
      <c r="B188" s="132">
        <v>-2.0835588569106879E-3</v>
      </c>
      <c r="C188" s="132">
        <v>-9.3201412996373034E-3</v>
      </c>
      <c r="D188" s="132">
        <v>-8.0579168362167695E-3</v>
      </c>
    </row>
    <row r="189" spans="1:4">
      <c r="A189" s="131">
        <v>42277</v>
      </c>
      <c r="B189" s="132">
        <v>7.6426197388491405E-3</v>
      </c>
      <c r="C189" s="132">
        <v>1.1392383968606461E-2</v>
      </c>
      <c r="D189" s="132">
        <v>1.0336790951588865E-2</v>
      </c>
    </row>
    <row r="190" spans="1:4">
      <c r="A190" s="131">
        <v>42307</v>
      </c>
      <c r="B190" s="132">
        <v>2.2452082616561319E-3</v>
      </c>
      <c r="C190" s="132">
        <v>1.0097410034653928E-2</v>
      </c>
      <c r="D190" s="132">
        <v>1.0596907041700502E-2</v>
      </c>
    </row>
    <row r="191" spans="1:4">
      <c r="A191" s="131">
        <v>42338</v>
      </c>
      <c r="B191" s="132">
        <v>9.9661924604681928E-5</v>
      </c>
      <c r="C191" s="132">
        <v>2.4162705300989806E-2</v>
      </c>
      <c r="D191" s="132">
        <v>4.1987311090212823E-3</v>
      </c>
    </row>
    <row r="192" spans="1:4">
      <c r="A192" s="131">
        <v>42369</v>
      </c>
      <c r="B192" s="132">
        <v>-3.3483069679995313E-3</v>
      </c>
      <c r="C192" s="132">
        <v>-1.8883117085471052E-2</v>
      </c>
      <c r="D192" s="132">
        <v>-9.9934930181843594E-3</v>
      </c>
    </row>
    <row r="193" spans="1:4">
      <c r="A193" s="131">
        <v>42398</v>
      </c>
      <c r="B193" s="132">
        <v>1.9530750934043085E-2</v>
      </c>
      <c r="C193" s="132">
        <v>1.7617145157137838E-2</v>
      </c>
      <c r="D193" s="132">
        <v>1.957144443210828E-2</v>
      </c>
    </row>
    <row r="194" spans="1:4">
      <c r="A194" s="131">
        <v>42429</v>
      </c>
      <c r="B194" s="132">
        <v>1.1611650443119218E-2</v>
      </c>
      <c r="C194" s="132">
        <v>2.4883772668686452E-2</v>
      </c>
      <c r="D194" s="132">
        <v>9.6392574330739951E-3</v>
      </c>
    </row>
    <row r="195" spans="1:4">
      <c r="A195" s="131">
        <v>42460</v>
      </c>
      <c r="B195" s="132">
        <v>4.1234226131167222E-3</v>
      </c>
      <c r="C195" s="132">
        <v>-2.1178478602417464E-2</v>
      </c>
      <c r="D195" s="132">
        <v>4.7800858517224451E-3</v>
      </c>
    </row>
    <row r="196" spans="1:4">
      <c r="A196" s="131">
        <v>42489</v>
      </c>
      <c r="B196" s="132">
        <v>-2.664712829991576E-3</v>
      </c>
      <c r="C196" s="132">
        <v>7.4392507856172827E-3</v>
      </c>
      <c r="D196" s="132">
        <v>-1.1429650970575638E-2</v>
      </c>
    </row>
    <row r="197" spans="1:4">
      <c r="A197" s="131">
        <v>42521</v>
      </c>
      <c r="B197" s="132">
        <v>5.2500863182600886E-3</v>
      </c>
      <c r="C197" s="132">
        <v>1.3301138685770686E-2</v>
      </c>
      <c r="D197" s="132">
        <v>1.0380427465134298E-2</v>
      </c>
    </row>
    <row r="198" spans="1:4">
      <c r="A198" s="131">
        <v>42551</v>
      </c>
      <c r="B198" s="132">
        <v>2.2575916454450055E-2</v>
      </c>
      <c r="C198" s="132">
        <v>3.9093802538207739E-2</v>
      </c>
      <c r="D198" s="132">
        <v>2.3195532839561307E-2</v>
      </c>
    </row>
    <row r="199" spans="1:4">
      <c r="A199" s="131">
        <v>42580</v>
      </c>
      <c r="B199" s="132">
        <v>2.4139904716960572E-3</v>
      </c>
      <c r="C199" s="132">
        <v>-1.2832625732845146E-3</v>
      </c>
      <c r="D199" s="132">
        <v>8.0705130090284755E-3</v>
      </c>
    </row>
    <row r="200" spans="1:4">
      <c r="A200" s="131">
        <v>42613</v>
      </c>
      <c r="B200" s="132">
        <v>-4.4436975070616357E-3</v>
      </c>
      <c r="C200" s="132">
        <v>-4.7304321038919043E-3</v>
      </c>
      <c r="D200" s="132">
        <v>-3.3298881424308874E-3</v>
      </c>
    </row>
    <row r="201" spans="1:4">
      <c r="A201" s="131">
        <v>42643</v>
      </c>
      <c r="B201" s="132">
        <v>-1.8967652236642513E-3</v>
      </c>
      <c r="C201" s="132">
        <v>-2.5000676247801633E-3</v>
      </c>
      <c r="D201" s="132">
        <v>1.9862094342857142E-3</v>
      </c>
    </row>
    <row r="202" spans="1:4">
      <c r="A202" s="131">
        <v>42674</v>
      </c>
      <c r="B202" s="132">
        <v>-1.4846835868560304E-2</v>
      </c>
      <c r="C202" s="132">
        <v>-9.9638677083153174E-3</v>
      </c>
      <c r="D202" s="132">
        <v>-2.13626347945114E-2</v>
      </c>
    </row>
    <row r="203" spans="1:4">
      <c r="A203" s="131">
        <v>42704</v>
      </c>
      <c r="B203" s="132">
        <v>-1.8475410727595946E-2</v>
      </c>
      <c r="C203" s="132">
        <v>-1.4569654275535417E-2</v>
      </c>
      <c r="D203" s="132">
        <v>-1.5385599454169438E-2</v>
      </c>
    </row>
    <row r="204" spans="1:4">
      <c r="A204" s="131">
        <v>42734</v>
      </c>
      <c r="B204" s="132">
        <v>2.9115845212347843E-4</v>
      </c>
      <c r="C204" s="132">
        <v>-1.0397237825192063E-3</v>
      </c>
      <c r="D204" s="132">
        <v>6.436203155519655E-3</v>
      </c>
    </row>
    <row r="205" spans="1:4">
      <c r="A205" s="131">
        <v>42766</v>
      </c>
      <c r="B205" s="132">
        <v>-9.0048211797391555E-3</v>
      </c>
      <c r="C205" s="132">
        <v>-1.4137220447823007E-2</v>
      </c>
      <c r="D205" s="132">
        <v>-2.0646940332580129E-2</v>
      </c>
    </row>
    <row r="206" spans="1:4">
      <c r="A206" s="131">
        <v>42794</v>
      </c>
      <c r="B206" s="132">
        <v>7.8931390406800223E-3</v>
      </c>
      <c r="C206" s="132">
        <v>2.0963582068719559E-2</v>
      </c>
      <c r="D206" s="132">
        <v>1.1809208950849484E-2</v>
      </c>
    </row>
    <row r="207" spans="1:4">
      <c r="A207" s="131">
        <v>42825</v>
      </c>
      <c r="B207" s="132">
        <v>-2.5814449132269407E-3</v>
      </c>
      <c r="C207" s="132">
        <v>-5.0219954184657399E-3</v>
      </c>
      <c r="D207" s="132">
        <v>-6.0558633307378328E-3</v>
      </c>
    </row>
    <row r="208" spans="1:4">
      <c r="A208" s="131">
        <v>42853</v>
      </c>
      <c r="B208" s="132">
        <v>5.1664402692349143E-3</v>
      </c>
      <c r="C208" s="132">
        <v>-5.0852297985036323E-3</v>
      </c>
      <c r="D208" s="132">
        <v>5.14334698542718E-3</v>
      </c>
    </row>
    <row r="209" spans="1:4">
      <c r="A209" s="131">
        <v>42886</v>
      </c>
      <c r="B209" s="132">
        <v>3.5780717024310911E-3</v>
      </c>
      <c r="C209" s="132">
        <v>-1.5029699243539228E-2</v>
      </c>
      <c r="D209" s="132">
        <v>5.7420951649037495E-3</v>
      </c>
    </row>
    <row r="210" spans="1:4">
      <c r="A210" s="131">
        <v>42916</v>
      </c>
      <c r="B210" s="132">
        <v>-5.2879918383580199E-3</v>
      </c>
      <c r="C210" s="132">
        <v>-1.5422103026858239E-2</v>
      </c>
      <c r="D210" s="132">
        <v>-5.4850019275949511E-3</v>
      </c>
    </row>
    <row r="211" spans="1:4">
      <c r="A211" s="131">
        <v>42947</v>
      </c>
      <c r="B211" s="132">
        <v>5.0629555709352477E-4</v>
      </c>
      <c r="C211" s="132">
        <v>-1.4665242352937841E-2</v>
      </c>
      <c r="D211" s="132">
        <v>2.2298293013736639E-3</v>
      </c>
    </row>
    <row r="212" spans="1:4">
      <c r="A212" s="131">
        <v>42978</v>
      </c>
      <c r="B212" s="132">
        <v>8.4701865721481459E-3</v>
      </c>
      <c r="C212" s="132">
        <v>3.3345855519476778E-3</v>
      </c>
      <c r="D212" s="132">
        <v>8.4107910661850218E-3</v>
      </c>
    </row>
    <row r="213" spans="1:4">
      <c r="A213" s="131">
        <v>43007</v>
      </c>
      <c r="B213" s="132">
        <v>-7.9747856359100762E-3</v>
      </c>
      <c r="C213" s="132">
        <v>-6.4182250901443361E-3</v>
      </c>
      <c r="D213" s="132">
        <v>-4.8026295138332642E-3</v>
      </c>
    </row>
    <row r="214" spans="1:4">
      <c r="A214" s="131">
        <v>43039</v>
      </c>
      <c r="B214" s="132">
        <v>2.9025118559035203E-3</v>
      </c>
      <c r="C214" s="132">
        <v>9.3746979629198944E-3</v>
      </c>
      <c r="D214" s="132">
        <v>1.1128864447086852E-2</v>
      </c>
    </row>
    <row r="215" spans="1:4">
      <c r="A215" s="131">
        <v>43069</v>
      </c>
      <c r="B215" s="132">
        <v>8.8208713722130738E-4</v>
      </c>
      <c r="C215" s="132">
        <v>-9.1093222521317508E-3</v>
      </c>
      <c r="D215" s="132">
        <v>3.0386434599939905E-3</v>
      </c>
    </row>
    <row r="216" spans="1:4">
      <c r="A216" s="131">
        <v>43098</v>
      </c>
      <c r="B216" s="132">
        <v>-1.8339893594013868E-3</v>
      </c>
      <c r="C216" s="132">
        <v>-5.4358667730357024E-3</v>
      </c>
      <c r="D216" s="132">
        <v>-8.4756954799130608E-3</v>
      </c>
    </row>
    <row r="217" spans="1:4">
      <c r="A217" s="131">
        <v>43131</v>
      </c>
      <c r="B217" s="132">
        <v>-8.3331166636332991E-3</v>
      </c>
      <c r="C217" s="132">
        <v>-2.0268411783827347E-2</v>
      </c>
      <c r="D217" s="132">
        <v>-3.780605438245566E-3</v>
      </c>
    </row>
    <row r="218" spans="1:4">
      <c r="A218" s="131">
        <v>43159</v>
      </c>
      <c r="B218" s="132">
        <v>-1.3065726283957918E-3</v>
      </c>
      <c r="C218" s="132">
        <v>1.4407752972446702E-2</v>
      </c>
      <c r="D218" s="132">
        <v>2.158193328232502E-3</v>
      </c>
    </row>
    <row r="219" spans="1:4">
      <c r="A219" s="131">
        <v>43189</v>
      </c>
      <c r="B219" s="132">
        <v>9.837274222906681E-3</v>
      </c>
      <c r="C219" s="132">
        <v>6.9432313782661036E-3</v>
      </c>
      <c r="D219" s="132">
        <v>1.5882613691626454E-2</v>
      </c>
    </row>
    <row r="220" spans="1:4">
      <c r="A220" s="131">
        <v>43220</v>
      </c>
      <c r="B220" s="132">
        <v>-6.2274621439844966E-3</v>
      </c>
      <c r="C220" s="132">
        <v>-1.2825164593479898E-3</v>
      </c>
      <c r="D220" s="132">
        <v>-3.8491600349923934E-3</v>
      </c>
    </row>
    <row r="221" spans="1:4">
      <c r="A221" s="131">
        <v>43251</v>
      </c>
      <c r="B221" s="132">
        <v>-1.5805192823350464E-4</v>
      </c>
      <c r="C221" s="132">
        <v>2.2470358002101991E-2</v>
      </c>
      <c r="D221" s="132">
        <v>-1.2289548185380073E-2</v>
      </c>
    </row>
    <row r="222" spans="1:4">
      <c r="A222" s="131">
        <v>43280</v>
      </c>
      <c r="B222" s="132">
        <v>1.4488566678477715E-3</v>
      </c>
      <c r="C222" s="132">
        <v>-3.0636524525824546E-3</v>
      </c>
      <c r="D222" s="132">
        <v>7.5327304565580046E-3</v>
      </c>
    </row>
    <row r="223" spans="1:4">
      <c r="A223" s="131">
        <v>43312</v>
      </c>
      <c r="B223" s="132">
        <v>-4.444787960862443E-3</v>
      </c>
      <c r="C223" s="132">
        <v>-6.2471150001060672E-3</v>
      </c>
      <c r="D223" s="132">
        <v>-3.7093604942850847E-3</v>
      </c>
    </row>
    <row r="224" spans="1:4">
      <c r="A224" s="131">
        <v>43343</v>
      </c>
      <c r="B224" s="132">
        <v>-1.1339269409886934E-3</v>
      </c>
      <c r="C224" s="132">
        <v>3.6334518198044398E-3</v>
      </c>
      <c r="D224" s="132">
        <v>-5.719013822916068E-3</v>
      </c>
    </row>
    <row r="225" spans="1:4">
      <c r="A225" s="131">
        <v>43371</v>
      </c>
      <c r="B225" s="151">
        <v>-6.772970298330361E-3</v>
      </c>
      <c r="C225" s="151">
        <v>-8.4787666098029915E-3</v>
      </c>
      <c r="D225" s="151">
        <v>-1.7618537946077106E-3</v>
      </c>
    </row>
    <row r="226" spans="1:4">
      <c r="A226" s="131">
        <v>43404</v>
      </c>
      <c r="B226" s="151">
        <v>-2.4468283263363896E-3</v>
      </c>
      <c r="C226" s="151">
        <v>1.3853356590086071E-2</v>
      </c>
      <c r="D226" s="151">
        <v>-3.3492816763170503E-4</v>
      </c>
    </row>
    <row r="227" spans="1:4">
      <c r="A227" s="131">
        <v>43434</v>
      </c>
      <c r="B227" s="151">
        <v>4.5697769361059525E-3</v>
      </c>
      <c r="C227" s="151">
        <v>5.5256714396348114E-3</v>
      </c>
      <c r="D227" s="151">
        <v>5.5491333478012205E-3</v>
      </c>
    </row>
    <row r="228" spans="1:4">
      <c r="A228" s="131">
        <v>43465</v>
      </c>
      <c r="B228" s="151">
        <v>1.3473190550509067E-2</v>
      </c>
      <c r="C228" s="151">
        <v>1.4124576735696606E-2</v>
      </c>
      <c r="D228" s="151">
        <v>9.3736430509160258E-3</v>
      </c>
    </row>
    <row r="229" spans="1:4">
      <c r="A229" s="131">
        <v>43496</v>
      </c>
      <c r="B229" s="151">
        <v>6.3323215365131717E-3</v>
      </c>
      <c r="C229" s="151">
        <v>1.026001034334712E-2</v>
      </c>
      <c r="D229" s="151">
        <v>1.0829319279851288E-2</v>
      </c>
    </row>
    <row r="230" spans="1:4">
      <c r="A230" s="131">
        <v>43524</v>
      </c>
      <c r="B230" s="151">
        <v>-3.2060890889443914E-3</v>
      </c>
      <c r="C230" s="151">
        <v>-1.5993952069403969E-3</v>
      </c>
      <c r="D230" s="151">
        <v>-4.0780071615839032E-3</v>
      </c>
    </row>
    <row r="231" spans="1:4">
      <c r="A231" s="131">
        <v>43553</v>
      </c>
      <c r="B231" s="151">
        <v>1.668677142779864E-2</v>
      </c>
      <c r="C231" s="151">
        <v>2.6954467043590467E-2</v>
      </c>
      <c r="D231" s="151">
        <v>1.8339016898381202E-2</v>
      </c>
    </row>
    <row r="232" spans="1:4">
      <c r="A232" s="131">
        <v>43585</v>
      </c>
      <c r="B232" s="151">
        <v>-4.2096347003295741E-3</v>
      </c>
      <c r="C232" s="151">
        <v>-3.0771115411547508E-3</v>
      </c>
      <c r="D232" s="151">
        <v>-6.5894299062899543E-4</v>
      </c>
    </row>
    <row r="233" spans="1:4">
      <c r="A233" s="131">
        <v>43616</v>
      </c>
      <c r="B233" s="132">
        <v>1.538053821731946E-2</v>
      </c>
      <c r="C233" s="132">
        <v>2.2975711964281234E-2</v>
      </c>
      <c r="D233" s="132">
        <v>1.1007363325723793E-2</v>
      </c>
    </row>
    <row r="234" spans="1:4">
      <c r="A234" s="131">
        <v>43644</v>
      </c>
      <c r="B234" s="132">
        <v>1.157141864855934E-2</v>
      </c>
      <c r="C234" s="132">
        <v>1.3395005766572629E-3</v>
      </c>
      <c r="D234" s="132">
        <v>2.3007473964490939E-2</v>
      </c>
    </row>
    <row r="235" spans="1:4">
      <c r="A235" s="131">
        <v>43677</v>
      </c>
      <c r="B235" s="132">
        <v>5.4079304522248973E-3</v>
      </c>
      <c r="C235" s="132">
        <v>1.7996980591065592E-2</v>
      </c>
      <c r="D235" s="132">
        <v>1.7091526230401791E-2</v>
      </c>
    </row>
    <row r="236" spans="1:4">
      <c r="A236" s="131">
        <v>43707</v>
      </c>
      <c r="B236" s="132">
        <v>2.6749339544836985E-2</v>
      </c>
      <c r="C236" s="132">
        <v>3.7956927126063071E-2</v>
      </c>
      <c r="D236" s="132">
        <v>2.4913022187987431E-2</v>
      </c>
    </row>
    <row r="237" spans="1:4">
      <c r="A237" s="131">
        <v>43738</v>
      </c>
      <c r="B237" s="132">
        <v>-8.4224508656772622E-3</v>
      </c>
      <c r="C237" s="132">
        <v>-3.0132843172827302E-3</v>
      </c>
      <c r="D237" s="132">
        <v>-3.891212630804435E-3</v>
      </c>
    </row>
    <row r="238" spans="1:4">
      <c r="A238" s="131">
        <v>43769</v>
      </c>
      <c r="B238" s="132">
        <v>-6.4825505756845704E-3</v>
      </c>
      <c r="C238" s="132">
        <v>-1.75772978855415E-2</v>
      </c>
      <c r="D238" s="132">
        <v>-1.1212501761389415E-2</v>
      </c>
    </row>
    <row r="239" spans="1:4">
      <c r="A239" s="131">
        <v>43798</v>
      </c>
      <c r="B239" s="132">
        <v>-6.0389117477959147E-3</v>
      </c>
      <c r="C239" s="132">
        <v>1.2781414319880011E-4</v>
      </c>
      <c r="D239" s="132">
        <v>-8.8590507332168139E-3</v>
      </c>
    </row>
    <row r="240" spans="1:4">
      <c r="A240" s="131">
        <v>43830</v>
      </c>
      <c r="B240" s="132">
        <v>-8.4737302012884656E-3</v>
      </c>
      <c r="C240" s="132">
        <v>-1.4997761972195787E-2</v>
      </c>
      <c r="D240" s="132">
        <v>-1.0310886887165343E-2</v>
      </c>
    </row>
    <row r="241" spans="1:4">
      <c r="A241" s="131">
        <v>43861</v>
      </c>
      <c r="B241" s="132">
        <v>2.0955864797925695E-2</v>
      </c>
      <c r="C241" s="132">
        <v>2.9293291298079078E-2</v>
      </c>
      <c r="D241" s="132">
        <v>2.549079163262476E-2</v>
      </c>
    </row>
    <row r="242" spans="1:4">
      <c r="A242" s="131">
        <v>43889</v>
      </c>
      <c r="B242" s="132">
        <v>1.429216325418425E-2</v>
      </c>
      <c r="C242" s="132">
        <v>1.8903820912113341E-2</v>
      </c>
      <c r="D242" s="132">
        <v>4.7844599433322834E-3</v>
      </c>
    </row>
    <row r="243" spans="1:4">
      <c r="A243" s="131">
        <v>43921</v>
      </c>
      <c r="B243" s="132">
        <v>-1.1718088257553182E-3</v>
      </c>
      <c r="C243" s="132">
        <v>-5.0161205372885112E-3</v>
      </c>
      <c r="D243" s="132">
        <v>-2.6900594309150049E-2</v>
      </c>
    </row>
    <row r="244" spans="1:4">
      <c r="A244" s="131">
        <v>43951</v>
      </c>
      <c r="B244" s="132">
        <v>7.9082006434946974E-3</v>
      </c>
      <c r="C244" s="132">
        <v>1.3698625962386999E-2</v>
      </c>
      <c r="D244" s="132">
        <v>6.6093332351460565E-3</v>
      </c>
    </row>
    <row r="245" spans="1:4">
      <c r="A245" s="131">
        <v>43980</v>
      </c>
      <c r="B245" s="132">
        <v>-1.9057784716731891E-3</v>
      </c>
      <c r="C245" s="132">
        <v>-1.3368606967043617E-2</v>
      </c>
      <c r="D245" s="132">
        <v>6.3152258632429362E-4</v>
      </c>
    </row>
    <row r="246" spans="1:4">
      <c r="A246" s="131">
        <v>44012</v>
      </c>
      <c r="B246" s="132">
        <v>2.2934956105346948E-3</v>
      </c>
      <c r="C246" s="132">
        <v>-3.2705080523330187E-3</v>
      </c>
      <c r="D246" s="132">
        <v>1.0715671714341497E-2</v>
      </c>
    </row>
    <row r="247" spans="1:4">
      <c r="A247" s="131">
        <v>44043</v>
      </c>
      <c r="B247" s="132">
        <v>8.8026364115024007E-3</v>
      </c>
      <c r="C247" s="132">
        <v>-1.5698193843339078E-2</v>
      </c>
      <c r="D247" s="132">
        <v>1.083510164725905E-2</v>
      </c>
    </row>
    <row r="248" spans="1:4">
      <c r="A248" s="131">
        <v>44074</v>
      </c>
      <c r="B248" s="132">
        <v>-1.0730674475577235E-2</v>
      </c>
      <c r="C248" s="132">
        <v>-1.57072396260538E-2</v>
      </c>
      <c r="D248" s="132">
        <v>-8.3694616189183366E-3</v>
      </c>
    </row>
    <row r="249" spans="1:4">
      <c r="A249" s="131">
        <v>44104</v>
      </c>
      <c r="B249" s="132">
        <v>7.010303520510794E-3</v>
      </c>
      <c r="C249" s="132">
        <v>1.7642679419224795E-2</v>
      </c>
      <c r="D249" s="132">
        <v>1.427331540278385E-2</v>
      </c>
    </row>
    <row r="250" spans="1:4">
      <c r="A250" s="131">
        <v>44134</v>
      </c>
      <c r="B250" s="132">
        <v>-1.2825642569645444E-3</v>
      </c>
      <c r="C250" s="132">
        <v>4.8613084527111793E-3</v>
      </c>
      <c r="D250" s="132">
        <v>9.655847697049311E-3</v>
      </c>
    </row>
    <row r="251" spans="1:4">
      <c r="A251" s="131">
        <v>44165</v>
      </c>
      <c r="B251" s="132">
        <v>1.1860361106345854E-3</v>
      </c>
      <c r="C251" s="132">
        <v>-1.0878973006681383E-2</v>
      </c>
      <c r="D251" s="132">
        <v>9.2027823180119474E-4</v>
      </c>
    </row>
    <row r="252" spans="1:4">
      <c r="A252" s="131">
        <v>44196</v>
      </c>
      <c r="B252" s="132">
        <v>2.8229085466772205E-4</v>
      </c>
      <c r="C252" s="132">
        <v>-9.0512424888834885E-3</v>
      </c>
      <c r="D252" s="132">
        <v>1.4484100027819496E-3</v>
      </c>
    </row>
    <row r="253" spans="1:4">
      <c r="A253" s="131">
        <v>44225</v>
      </c>
      <c r="B253" s="132">
        <v>-8.257400369548069E-3</v>
      </c>
      <c r="C253" s="132">
        <v>-5.7735275576546166E-3</v>
      </c>
      <c r="D253" s="132">
        <v>-5.9000233705678437E-3</v>
      </c>
    </row>
    <row r="254" spans="1:4">
      <c r="A254" s="131">
        <v>44253</v>
      </c>
      <c r="B254" s="132">
        <v>-2.2275628704908384E-2</v>
      </c>
      <c r="C254" s="132">
        <v>-2.3276347254908035E-2</v>
      </c>
      <c r="D254" s="132">
        <v>-1.9602911174320753E-2</v>
      </c>
    </row>
    <row r="255" spans="1:4">
      <c r="A255" s="131">
        <v>44286</v>
      </c>
      <c r="B255" s="132">
        <v>-2.7378570779374536E-3</v>
      </c>
      <c r="C255" s="132">
        <v>1.118514819275887E-2</v>
      </c>
      <c r="D255" s="132">
        <v>1.9448607794728173E-3</v>
      </c>
    </row>
    <row r="256" spans="1:4">
      <c r="A256" s="131">
        <v>44316</v>
      </c>
      <c r="B256" s="132">
        <v>-5.0278940599167833E-4</v>
      </c>
      <c r="C256" s="132">
        <v>-1.2416731947441251E-2</v>
      </c>
      <c r="D256" s="132">
        <v>-1.12001575283614E-2</v>
      </c>
    </row>
    <row r="257" spans="1:4">
      <c r="A257" s="131">
        <v>44347</v>
      </c>
      <c r="B257" s="132">
        <v>1.183327681364149E-3</v>
      </c>
      <c r="C257" s="132">
        <v>-6.6177826370368287E-3</v>
      </c>
      <c r="D257" s="132">
        <v>-1.5939140034203678E-4</v>
      </c>
    </row>
    <row r="258" spans="1:4">
      <c r="A258" s="131">
        <v>44377</v>
      </c>
      <c r="B258" s="132">
        <v>5.039827428122293E-3</v>
      </c>
      <c r="C258" s="132">
        <v>2.009965680882542E-2</v>
      </c>
      <c r="D258" s="132">
        <v>4.6093107289482066E-3</v>
      </c>
    </row>
    <row r="259" spans="1:4">
      <c r="A259" s="131">
        <v>44407</v>
      </c>
      <c r="B259" s="132">
        <v>1.4346208945558766E-2</v>
      </c>
      <c r="C259" s="132">
        <v>1.6356789078965206E-2</v>
      </c>
      <c r="D259" s="132">
        <v>1.8633581744520528E-2</v>
      </c>
    </row>
    <row r="260" spans="1:4">
      <c r="A260" s="131">
        <v>44439</v>
      </c>
      <c r="B260" s="132">
        <v>-3.6868959106873826E-3</v>
      </c>
      <c r="C260" s="132">
        <v>-1.2335042252286635E-3</v>
      </c>
      <c r="D260" s="132">
        <v>-6.0709053122633702E-3</v>
      </c>
    </row>
    <row r="261" spans="1:4">
      <c r="A261" s="131">
        <v>44469</v>
      </c>
      <c r="B261" s="132">
        <v>-1.2677344800001582E-2</v>
      </c>
      <c r="C261" s="132">
        <v>-4.4519061902859739E-3</v>
      </c>
      <c r="D261" s="132">
        <v>-1.2039114641907121E-2</v>
      </c>
    </row>
    <row r="262" spans="1:4">
      <c r="A262" s="131">
        <v>44498</v>
      </c>
      <c r="B262" s="132">
        <v>-2.4623077119314378E-3</v>
      </c>
      <c r="C262" s="132">
        <v>-2.6806477299528651E-3</v>
      </c>
      <c r="D262" s="132">
        <v>-6.5905828112116467E-3</v>
      </c>
    </row>
    <row r="263" spans="1:4">
      <c r="A263" s="131">
        <v>44530</v>
      </c>
      <c r="B263" s="132">
        <v>1.1655526708280401E-2</v>
      </c>
      <c r="C263" s="132">
        <v>2.738851083921634E-2</v>
      </c>
      <c r="D263" s="132">
        <v>1.7806361048240234E-2</v>
      </c>
    </row>
    <row r="264" spans="1:4">
      <c r="A264" s="131">
        <v>44561</v>
      </c>
      <c r="B264" s="132">
        <v>-1.0378621495799621E-2</v>
      </c>
      <c r="C264" s="132">
        <v>-1.6356929192005463E-2</v>
      </c>
      <c r="D264" s="132">
        <v>-1.6627809042087889E-2</v>
      </c>
    </row>
    <row r="265" spans="1:4">
      <c r="A265" s="131">
        <v>44592</v>
      </c>
      <c r="B265" s="132">
        <v>-1.5658654612482829E-2</v>
      </c>
      <c r="C265" s="132">
        <v>-6.9251683328409664E-3</v>
      </c>
      <c r="D265" s="132">
        <v>-1.0324634853748453E-2</v>
      </c>
    </row>
    <row r="266" spans="1:4">
      <c r="A266" s="131">
        <v>44620</v>
      </c>
      <c r="B266" s="132">
        <v>-1.2129333888331182E-2</v>
      </c>
      <c r="C266" s="132">
        <v>-1.2547542004344521E-2</v>
      </c>
      <c r="D266" s="132">
        <v>-1.9150978208990053E-2</v>
      </c>
    </row>
    <row r="267" spans="1:4">
      <c r="A267" s="131">
        <v>44651</v>
      </c>
      <c r="B267" s="132">
        <v>-2.3715905102754963E-2</v>
      </c>
      <c r="C267" s="132">
        <v>-2.5036784132668286E-2</v>
      </c>
      <c r="D267" s="132">
        <v>-2.3765189843107673E-2</v>
      </c>
    </row>
    <row r="268" spans="1:4">
      <c r="A268" s="131">
        <v>44680</v>
      </c>
      <c r="B268" s="132">
        <v>-2.9514202808703271E-2</v>
      </c>
      <c r="C268" s="132">
        <v>-7.307902532130919E-3</v>
      </c>
      <c r="D268" s="132">
        <v>-3.8215284201336533E-2</v>
      </c>
    </row>
    <row r="269" spans="1:4">
      <c r="A269" s="131">
        <v>44712</v>
      </c>
      <c r="B269" s="132">
        <v>-7.5512137800340714E-3</v>
      </c>
      <c r="C269" s="132">
        <v>-1.5883936018865404E-2</v>
      </c>
      <c r="D269" s="132">
        <v>-1.8421863660313946E-2</v>
      </c>
    </row>
    <row r="270" spans="1:4">
      <c r="A270" s="131">
        <v>44742</v>
      </c>
      <c r="B270" s="132">
        <v>-1.2509484778494041E-2</v>
      </c>
      <c r="C270" s="132">
        <v>-7.597706932072114E-3</v>
      </c>
      <c r="D270" s="132">
        <v>-1.8874164311487803E-2</v>
      </c>
    </row>
    <row r="271" spans="1:4">
      <c r="A271" s="131">
        <v>44771</v>
      </c>
      <c r="B271" s="132">
        <v>2.0837423345260446E-2</v>
      </c>
      <c r="C271" s="132">
        <v>4.3536940843379494E-2</v>
      </c>
      <c r="D271" s="132">
        <v>4.1601941812936256E-2</v>
      </c>
    </row>
    <row r="272" spans="1:4">
      <c r="A272" s="131">
        <v>44804</v>
      </c>
      <c r="B272" s="132">
        <v>-3.029657599682372E-2</v>
      </c>
      <c r="C272" s="132">
        <v>-3.0107721279622853E-2</v>
      </c>
      <c r="D272" s="132">
        <v>-5.211463211059026E-2</v>
      </c>
    </row>
    <row r="273" spans="1:4">
      <c r="A273" s="131">
        <v>44834</v>
      </c>
      <c r="B273" s="132">
        <v>-3.2629255653768736E-2</v>
      </c>
      <c r="C273" s="132">
        <v>-1.5447432467767579E-2</v>
      </c>
      <c r="D273" s="132">
        <v>-3.8274036171087114E-2</v>
      </c>
    </row>
    <row r="274" spans="1:4">
      <c r="A274" s="131">
        <v>44865</v>
      </c>
      <c r="B274" s="132">
        <v>-8.0902225141853863E-3</v>
      </c>
      <c r="C274" s="132">
        <v>-1.9387525792150976E-2</v>
      </c>
      <c r="D274" s="132">
        <v>1.7895852378598234E-3</v>
      </c>
    </row>
    <row r="275" spans="1:4">
      <c r="A275" s="131">
        <v>44895</v>
      </c>
      <c r="B275" s="132">
        <v>1.4307811291569966E-2</v>
      </c>
      <c r="C275" s="132">
        <v>-3.1041666666666856E-3</v>
      </c>
      <c r="D275" s="132">
        <v>2.4082741959836861E-2</v>
      </c>
    </row>
    <row r="276" spans="1:4">
      <c r="A276" s="131">
        <v>44925</v>
      </c>
      <c r="B276" s="132">
        <v>-1.4314135345594487E-2</v>
      </c>
      <c r="C276" s="132">
        <v>-2.8170780129986812E-2</v>
      </c>
      <c r="D276" s="132">
        <v>-4.7036030224843317E-2</v>
      </c>
    </row>
    <row r="277" spans="1:4">
      <c r="A277" s="131">
        <v>44957</v>
      </c>
      <c r="B277" s="132">
        <v>1.4406416090017304E-2</v>
      </c>
      <c r="C277" s="132">
        <v>8.7736275079027433E-3</v>
      </c>
      <c r="D277" s="132">
        <v>2.5386389777562655E-2</v>
      </c>
    </row>
    <row r="278" spans="1:4">
      <c r="A278" s="131">
        <v>44985</v>
      </c>
      <c r="B278" s="132">
        <v>-1.7561082502465235E-2</v>
      </c>
      <c r="C278" s="132">
        <v>-9.5713158960584518E-3</v>
      </c>
      <c r="D278" s="132">
        <v>-2.3320225195914746E-2</v>
      </c>
    </row>
    <row r="279" spans="1:4">
      <c r="A279" s="131">
        <v>45016</v>
      </c>
      <c r="B279" s="132">
        <v>2.3966400199850125E-2</v>
      </c>
      <c r="C279" s="132">
        <v>7.2747621712365767E-3</v>
      </c>
      <c r="D279" s="132">
        <v>2.4142568995665643E-2</v>
      </c>
    </row>
    <row r="280" spans="1:4">
      <c r="A280" s="131">
        <v>45044</v>
      </c>
      <c r="B280" s="132">
        <v>2.6792657504885777E-3</v>
      </c>
      <c r="C280" s="132">
        <v>-1.2393162393162358E-2</v>
      </c>
      <c r="D280" s="132">
        <v>-8.9847598485879037E-4</v>
      </c>
    </row>
    <row r="281" spans="1:4">
      <c r="A281" s="131">
        <v>45077</v>
      </c>
      <c r="B281" s="132">
        <v>-1.0742736975653464E-2</v>
      </c>
      <c r="C281" s="132">
        <v>1.471224578104716E-2</v>
      </c>
      <c r="D281" s="132">
        <v>4.1298177275008278E-3</v>
      </c>
    </row>
    <row r="282" spans="1:4">
      <c r="A282" s="131">
        <v>45107</v>
      </c>
      <c r="B282" s="132">
        <v>-2.5649697166674236E-3</v>
      </c>
      <c r="C282" s="132">
        <v>-2.7014925373134241E-2</v>
      </c>
      <c r="D282" s="132">
        <v>-2.8103337206684662E-3</v>
      </c>
    </row>
    <row r="283" spans="1:4">
      <c r="A283" s="131">
        <v>45138</v>
      </c>
      <c r="B283" s="132">
        <v>-4.9141563811378654E-3</v>
      </c>
      <c r="C283" s="132">
        <v>-5.0840400587294134E-3</v>
      </c>
      <c r="D283" s="132">
        <v>-1.7161145131833167E-3</v>
      </c>
    </row>
    <row r="284" spans="1:4">
      <c r="A284" s="131">
        <v>45169</v>
      </c>
      <c r="B284" s="132">
        <v>-4.3012084979842423E-3</v>
      </c>
      <c r="C284" s="132">
        <v>-1.0792713816877731E-3</v>
      </c>
      <c r="D284" s="132">
        <v>3.3739357328492234E-3</v>
      </c>
    </row>
    <row r="285" spans="1:4">
      <c r="A285" s="131">
        <v>45198</v>
      </c>
      <c r="B285" s="132">
        <v>-1.89E-2</v>
      </c>
      <c r="C285" s="132">
        <v>-4.1999999999999997E-3</v>
      </c>
      <c r="D285" s="132">
        <v>-2.69E-2</v>
      </c>
    </row>
    <row r="286" spans="1:4">
      <c r="A286" s="131">
        <v>45230</v>
      </c>
      <c r="B286" s="132">
        <v>-8.6999999999999994E-3</v>
      </c>
      <c r="C286" s="132">
        <v>-1.0800000000000001E-2</v>
      </c>
      <c r="D286" s="132">
        <v>4.0000000000000001E-3</v>
      </c>
    </row>
    <row r="287" spans="1:4">
      <c r="A287" s="131">
        <v>45260</v>
      </c>
      <c r="B287" s="132">
        <v>2.9000000000000001E-2</v>
      </c>
      <c r="C287" s="132">
        <v>1.15E-2</v>
      </c>
      <c r="D287" s="132">
        <v>3.0300000000000001E-2</v>
      </c>
    </row>
    <row r="288" spans="1:4">
      <c r="A288" s="131">
        <v>45289</v>
      </c>
      <c r="B288" s="132">
        <v>2.9000000000000001E-2</v>
      </c>
      <c r="C288" s="132">
        <v>3.27E-2</v>
      </c>
      <c r="D288" s="132">
        <v>3.5799999999999998E-2</v>
      </c>
    </row>
    <row r="289" spans="1:4">
      <c r="A289" s="131">
        <v>45322</v>
      </c>
      <c r="B289" s="132">
        <v>-5.0000000000000001E-3</v>
      </c>
      <c r="C289" s="132">
        <v>-1.1999999999999999E-3</v>
      </c>
      <c r="D289" s="132">
        <v>-4.3E-3</v>
      </c>
    </row>
    <row r="290" spans="1:4">
      <c r="A290" s="131">
        <v>45351</v>
      </c>
      <c r="B290" s="132">
        <v>-9.4269858584368916E-3</v>
      </c>
      <c r="C290" s="132">
        <v>-1.0597219838681993E-2</v>
      </c>
      <c r="D290" s="132">
        <v>-1.1856520066500937E-2</v>
      </c>
    </row>
    <row r="291" spans="1:4">
      <c r="A291" s="131">
        <v>45380</v>
      </c>
      <c r="B291" s="132">
        <v>6.8633203145525333E-3</v>
      </c>
      <c r="C291" s="132">
        <v>3.9677377390399341E-3</v>
      </c>
      <c r="D291" s="132">
        <v>1.0380511766521256E-2</v>
      </c>
    </row>
    <row r="292" spans="1:4">
      <c r="A292" s="131">
        <v>45412</v>
      </c>
      <c r="B292" s="132">
        <v>-1.9806005944628526E-2</v>
      </c>
      <c r="C292" s="132">
        <v>-1.803260986934458E-2</v>
      </c>
      <c r="D292" s="132">
        <v>-1.4293183404603386E-2</v>
      </c>
    </row>
    <row r="293" spans="1:4">
      <c r="A293" s="131">
        <v>45443</v>
      </c>
      <c r="B293" s="132">
        <v>4.6317452007755876E-3</v>
      </c>
      <c r="C293" s="132">
        <v>-5.6960633384649292E-3</v>
      </c>
      <c r="D293" s="132">
        <v>-1.2703367842845073E-3</v>
      </c>
    </row>
    <row r="294" spans="1:4">
      <c r="A294" s="131">
        <v>45471</v>
      </c>
      <c r="B294" s="132">
        <v>7.2202963191944662E-3</v>
      </c>
      <c r="C294" s="132">
        <v>1.4775165335869573E-2</v>
      </c>
      <c r="D294" s="132">
        <v>1.9699360012834896E-3</v>
      </c>
    </row>
    <row r="295" spans="1:4">
      <c r="A295" s="131">
        <v>45504</v>
      </c>
      <c r="B295" s="132">
        <v>1.7463170817257057E-2</v>
      </c>
      <c r="C295" s="132">
        <v>1.7241003509230888E-2</v>
      </c>
      <c r="D295" s="132">
        <v>2.2742466914422221E-2</v>
      </c>
    </row>
    <row r="296" spans="1:4">
      <c r="A296" s="131">
        <v>45534</v>
      </c>
      <c r="B296" s="132">
        <v>9.493111784300028E-3</v>
      </c>
      <c r="C296" s="132">
        <v>2.4426826655238312E-3</v>
      </c>
      <c r="D296" s="132">
        <v>3.8892265500333248E-3</v>
      </c>
    </row>
    <row r="297" spans="1:4">
      <c r="A297" s="131">
        <v>45565</v>
      </c>
      <c r="B297" s="132">
        <v>8.4967515559235957E-3</v>
      </c>
      <c r="C297" s="132">
        <v>9.6400478796169736E-3</v>
      </c>
      <c r="D297" s="132">
        <v>1.3061002432496886E-2</v>
      </c>
    </row>
    <row r="298" spans="1:4">
      <c r="A298" s="131">
        <v>45596</v>
      </c>
      <c r="B298" s="132">
        <v>-1.8107438313866551E-2</v>
      </c>
      <c r="C298" s="132">
        <v>-1.1749761829152106E-2</v>
      </c>
      <c r="D298" s="132">
        <v>-1.0013726462522953E-2</v>
      </c>
    </row>
    <row r="299" spans="1:4">
      <c r="A299" s="131">
        <v>45625</v>
      </c>
      <c r="B299" s="132">
        <v>8.3089596665208293E-3</v>
      </c>
      <c r="C299" s="132">
        <v>3.2947729220222877E-2</v>
      </c>
      <c r="D299" s="132">
        <v>2.3118375663550735E-2</v>
      </c>
    </row>
    <row r="300" spans="1:4">
      <c r="A300" s="131">
        <v>45657</v>
      </c>
      <c r="B300" s="132">
        <v>-1.0871888707429507E-2</v>
      </c>
      <c r="C300" s="132">
        <v>-9.4363100916671234E-3</v>
      </c>
      <c r="D300" s="132">
        <v>-1.403241824904417E-2</v>
      </c>
    </row>
    <row r="301" spans="1:4">
      <c r="A301" s="131">
        <v>45688</v>
      </c>
      <c r="B301" s="132">
        <v>-4.8192666934631327E-4</v>
      </c>
      <c r="C301" s="132">
        <v>6.4903795825217866E-4</v>
      </c>
      <c r="D301" s="132">
        <v>-2.0464499851166789E-3</v>
      </c>
    </row>
    <row r="302" spans="1:4">
      <c r="A302" s="131">
        <v>45716</v>
      </c>
      <c r="B302" s="132">
        <v>1.1245332462708335E-2</v>
      </c>
      <c r="C302" s="132">
        <v>1.5022806209984592E-2</v>
      </c>
      <c r="D302" s="132">
        <v>7.0312319680701819E-3</v>
      </c>
    </row>
    <row r="303" spans="1:4">
      <c r="A303" s="131">
        <v>45747</v>
      </c>
      <c r="B303" s="132">
        <v>-5.3538135230829552E-3</v>
      </c>
      <c r="C303" s="132">
        <v>-3.0631596306068543E-2</v>
      </c>
      <c r="D303" s="132">
        <v>-1.7988891871390415E-2</v>
      </c>
    </row>
    <row r="304" spans="1:4">
      <c r="A304" s="131">
        <v>45777</v>
      </c>
      <c r="B304" s="132">
        <v>9.9290627687016325E-3</v>
      </c>
      <c r="C304" s="132">
        <v>-1.5076766044315976E-2</v>
      </c>
      <c r="D304" s="132">
        <v>1.9639349795509558E-2</v>
      </c>
    </row>
    <row r="305" spans="1:4">
      <c r="A305" s="131">
        <v>45807</v>
      </c>
      <c r="B305" s="132">
        <v>-1.0106019552210571E-2</v>
      </c>
      <c r="C305" s="132">
        <v>-8.7872703327072903E-3</v>
      </c>
      <c r="D305" s="132">
        <v>1.1524246698113765E-3</v>
      </c>
    </row>
    <row r="306" spans="1:4">
      <c r="A306" s="131">
        <v>45838</v>
      </c>
      <c r="B306" s="132">
        <v>4.7691642781425153E-3</v>
      </c>
      <c r="C306" s="132">
        <v>-1.9930298409932459E-2</v>
      </c>
      <c r="D306" s="132">
        <v>-2.2912040802866309E-3</v>
      </c>
    </row>
    <row r="307" spans="1:4">
      <c r="A307" s="131">
        <v>45869</v>
      </c>
      <c r="B307" s="132">
        <v>-3.2335449796592592E-3</v>
      </c>
      <c r="C307" s="132">
        <v>8.9787754194911324E-3</v>
      </c>
      <c r="D307" s="132">
        <v>-2.2797193120386449E-3</v>
      </c>
    </row>
    <row r="308" spans="1:4">
      <c r="A308" s="131">
        <v>45898</v>
      </c>
      <c r="B308" s="132">
        <v>8.3945570636650274E-4</v>
      </c>
      <c r="C308" s="132">
        <v>-8.9869820921165931E-3</v>
      </c>
      <c r="D308" s="132">
        <v>-4.4846079843955094E-3</v>
      </c>
    </row>
    <row r="310" spans="1:4" ht="58">
      <c r="A310" s="129"/>
      <c r="B310" s="130" t="s">
        <v>7539</v>
      </c>
      <c r="C310" s="130" t="s">
        <v>7540</v>
      </c>
      <c r="D310" s="130" t="s">
        <v>7541</v>
      </c>
    </row>
    <row r="311" spans="1:4">
      <c r="A311" s="133" t="s">
        <v>7542</v>
      </c>
      <c r="B311" s="134"/>
      <c r="C311" s="134"/>
      <c r="D311" s="134"/>
    </row>
    <row r="314" spans="1:4" ht="58">
      <c r="A314" s="129"/>
      <c r="B314" s="130" t="s">
        <v>7539</v>
      </c>
      <c r="C314" s="130" t="s">
        <v>7540</v>
      </c>
      <c r="D314" s="130" t="s">
        <v>7541</v>
      </c>
    </row>
    <row r="315" spans="1:4" ht="39">
      <c r="A315" s="135" t="s">
        <v>7543</v>
      </c>
      <c r="B315" s="136"/>
      <c r="C315" s="137"/>
      <c r="D315" s="137"/>
    </row>
    <row r="316" spans="1:4" ht="39">
      <c r="A316" s="135" t="s">
        <v>7544</v>
      </c>
      <c r="B316" s="138"/>
      <c r="C316" s="136"/>
      <c r="D316" s="136"/>
    </row>
    <row r="317" spans="1:4" ht="39">
      <c r="A317" s="135" t="s">
        <v>7545</v>
      </c>
      <c r="B317" s="138"/>
      <c r="C317" s="138"/>
      <c r="D317" s="13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 tint="0.39997558519241921"/>
  </sheetPr>
  <dimension ref="A1:H317"/>
  <sheetViews>
    <sheetView zoomScale="130" zoomScaleNormal="130" workbookViewId="0">
      <pane xSplit="1" ySplit="1" topLeftCell="B2" activePane="bottomRight" state="frozen"/>
      <selection activeCell="K13" sqref="K13"/>
      <selection pane="topRight" activeCell="K13" sqref="K13"/>
      <selection pane="bottomLeft" activeCell="K13" sqref="K13"/>
      <selection pane="bottomRight"/>
    </sheetView>
  </sheetViews>
  <sheetFormatPr defaultColWidth="9.1796875" defaultRowHeight="14.5"/>
  <cols>
    <col min="1" max="1" width="21.26953125" style="145" customWidth="1"/>
    <col min="2" max="4" width="19.54296875" style="145" customWidth="1"/>
    <col min="5" max="5" width="9.1796875" style="145"/>
    <col min="6" max="6" width="21.54296875" style="145" bestFit="1" customWidth="1"/>
    <col min="7" max="16384" width="9.1796875" style="145"/>
  </cols>
  <sheetData>
    <row r="1" spans="1:8">
      <c r="A1" s="129"/>
      <c r="B1" s="130" t="s">
        <v>7546</v>
      </c>
      <c r="C1" s="130" t="s">
        <v>7547</v>
      </c>
      <c r="D1" s="130" t="s">
        <v>7548</v>
      </c>
      <c r="H1" s="139" t="s">
        <v>7549</v>
      </c>
    </row>
    <row r="2" spans="1:8">
      <c r="A2" s="131">
        <v>36585</v>
      </c>
      <c r="B2" s="132">
        <v>-8.9315659769310003E-3</v>
      </c>
      <c r="C2" s="132">
        <v>-2.473780226435849E-2</v>
      </c>
      <c r="D2" s="132">
        <v>-2.7236265273761662E-2</v>
      </c>
      <c r="H2" s="132">
        <v>1.6207165954064795E-2</v>
      </c>
    </row>
    <row r="3" spans="1:8">
      <c r="A3" s="131">
        <v>36616</v>
      </c>
      <c r="B3" s="132">
        <v>0.10554774919259326</v>
      </c>
      <c r="C3" s="132">
        <v>9.8830027323613456E-2</v>
      </c>
      <c r="D3" s="132">
        <v>9.7324767475309146E-2</v>
      </c>
      <c r="H3" s="132">
        <v>6.113522293654361E-3</v>
      </c>
    </row>
    <row r="4" spans="1:8">
      <c r="A4" s="131">
        <v>36644</v>
      </c>
      <c r="B4" s="132">
        <v>1.5185392211663753E-2</v>
      </c>
      <c r="C4" s="132">
        <v>-3.324603237984864E-2</v>
      </c>
      <c r="D4" s="132">
        <v>-3.6875218455085623E-2</v>
      </c>
      <c r="H4" s="132">
        <v>5.0096949393169554E-2</v>
      </c>
    </row>
    <row r="5" spans="1:8">
      <c r="A5" s="131">
        <v>36677</v>
      </c>
      <c r="B5" s="132">
        <v>-4.4311016138124458E-2</v>
      </c>
      <c r="C5" s="132">
        <v>-2.7375488936272303E-2</v>
      </c>
      <c r="D5" s="132">
        <v>-2.9123571039738647E-2</v>
      </c>
      <c r="H5" s="132">
        <v>-1.7412194540861736E-2</v>
      </c>
    </row>
    <row r="6" spans="1:8">
      <c r="A6" s="131">
        <v>36707</v>
      </c>
      <c r="B6" s="132">
        <v>-1.0205901315518727E-2</v>
      </c>
      <c r="C6" s="132">
        <v>2.3039895700172865E-2</v>
      </c>
      <c r="D6" s="132">
        <v>1.981123259508448E-2</v>
      </c>
      <c r="H6" s="132">
        <v>-3.2497067959346815E-2</v>
      </c>
    </row>
    <row r="7" spans="1:8">
      <c r="A7" s="131">
        <v>36738</v>
      </c>
      <c r="B7" s="132">
        <v>1.5009354861062967E-2</v>
      </c>
      <c r="C7" s="132">
        <v>-1.8821320564873838E-2</v>
      </c>
      <c r="D7" s="132">
        <v>-2.1075781178411045E-2</v>
      </c>
      <c r="H7" s="132">
        <v>3.447962754899403E-2</v>
      </c>
    </row>
    <row r="8" spans="1:8">
      <c r="A8" s="131">
        <v>36769</v>
      </c>
      <c r="B8" s="132">
        <v>9.5421775580982582E-2</v>
      </c>
      <c r="C8" s="132">
        <v>5.1030495790729033E-2</v>
      </c>
      <c r="D8" s="132">
        <v>5.1296452307404324E-2</v>
      </c>
      <c r="H8" s="132">
        <v>4.2235957917525768E-2</v>
      </c>
    </row>
    <row r="9" spans="1:8">
      <c r="A9" s="131">
        <v>36798</v>
      </c>
      <c r="B9" s="132">
        <v>-4.8207263186104424E-2</v>
      </c>
      <c r="C9" s="132">
        <v>-5.5271804010747584E-2</v>
      </c>
      <c r="D9" s="132">
        <v>-5.6807051909892221E-2</v>
      </c>
      <c r="H9" s="132">
        <v>7.4778553817225202E-3</v>
      </c>
    </row>
    <row r="10" spans="1:8">
      <c r="A10" s="131">
        <v>36830</v>
      </c>
      <c r="B10" s="132">
        <v>3.2726986995639147E-2</v>
      </c>
      <c r="C10" s="132">
        <v>-8.059629312404247E-3</v>
      </c>
      <c r="D10" s="132">
        <v>-9.8555649957520162E-3</v>
      </c>
      <c r="H10" s="132">
        <v>4.1118012244799385E-2</v>
      </c>
    </row>
    <row r="11" spans="1:8">
      <c r="A11" s="131">
        <v>36860</v>
      </c>
      <c r="B11" s="132">
        <v>-0.10413020872961526</v>
      </c>
      <c r="C11" s="132">
        <v>-7.9925107382796748E-2</v>
      </c>
      <c r="D11" s="132">
        <v>-7.920980874473231E-2</v>
      </c>
      <c r="H11" s="132">
        <v>-2.6307751185303707E-2</v>
      </c>
    </row>
    <row r="12" spans="1:8">
      <c r="A12" s="131">
        <v>36889</v>
      </c>
      <c r="B12" s="132">
        <v>-7.5191269206542399E-2</v>
      </c>
      <c r="C12" s="132">
        <v>-2.5792118081934432E-3</v>
      </c>
      <c r="D12" s="132">
        <v>-4.0692497256103943E-3</v>
      </c>
      <c r="H12" s="132">
        <v>-7.279982356291681E-2</v>
      </c>
    </row>
    <row r="13" spans="1:8">
      <c r="A13" s="131">
        <v>36922</v>
      </c>
      <c r="B13" s="132">
        <v>4.5542554087044308E-2</v>
      </c>
      <c r="C13" s="132">
        <v>3.5634277009338626E-2</v>
      </c>
      <c r="D13" s="132">
        <v>3.4454436762488883E-2</v>
      </c>
      <c r="H13" s="132">
        <v>9.5673514267202719E-3</v>
      </c>
    </row>
    <row r="14" spans="1:8">
      <c r="A14" s="131">
        <v>36950</v>
      </c>
      <c r="B14" s="132">
        <v>-8.031034987556733E-2</v>
      </c>
      <c r="C14" s="132">
        <v>-9.0548376779393203E-2</v>
      </c>
      <c r="D14" s="132">
        <v>-9.2141629564116145E-2</v>
      </c>
      <c r="H14" s="132">
        <v>1.1257362835386919E-2</v>
      </c>
    </row>
    <row r="15" spans="1:8">
      <c r="A15" s="131">
        <v>36980</v>
      </c>
      <c r="B15" s="132">
        <v>-2.6980134980262326E-2</v>
      </c>
      <c r="C15" s="132">
        <v>-6.4643440854369169E-2</v>
      </c>
      <c r="D15" s="132">
        <v>-6.7662264338931355E-2</v>
      </c>
      <c r="H15" s="132">
        <v>4.0266255157828779E-2</v>
      </c>
    </row>
    <row r="16" spans="1:8">
      <c r="A16" s="131">
        <v>37011</v>
      </c>
      <c r="B16" s="132">
        <v>7.3852017863861752E-2</v>
      </c>
      <c r="C16" s="132">
        <v>7.6945921253149252E-2</v>
      </c>
      <c r="D16" s="132">
        <v>7.6431684061791433E-2</v>
      </c>
      <c r="H16" s="132">
        <v>-2.8728493494708518E-3</v>
      </c>
    </row>
    <row r="17" spans="1:8">
      <c r="A17" s="131">
        <v>37042</v>
      </c>
      <c r="B17" s="132">
        <v>5.0660004417802079E-2</v>
      </c>
      <c r="C17" s="132">
        <v>4.4989850930533554E-3</v>
      </c>
      <c r="D17" s="132">
        <v>5.1072184962936132E-3</v>
      </c>
      <c r="H17" s="132">
        <v>4.5954271741222685E-2</v>
      </c>
    </row>
    <row r="18" spans="1:8">
      <c r="A18" s="131">
        <v>37071</v>
      </c>
      <c r="B18" s="132">
        <v>-2.2314373124157048E-2</v>
      </c>
      <c r="C18" s="132">
        <v>-2.3525006758129432E-2</v>
      </c>
      <c r="D18" s="132">
        <v>-2.311263293056327E-2</v>
      </c>
      <c r="H18" s="132">
        <v>1.2397999358417788E-3</v>
      </c>
    </row>
    <row r="19" spans="1:8">
      <c r="A19" s="131">
        <v>37103</v>
      </c>
      <c r="B19" s="132">
        <v>-4.2444016016609944E-2</v>
      </c>
      <c r="C19" s="132">
        <v>-1.0319515516672107E-2</v>
      </c>
      <c r="D19" s="132">
        <v>-9.4143552065429539E-3</v>
      </c>
      <c r="H19" s="132">
        <v>-3.245946646781539E-2</v>
      </c>
    </row>
    <row r="20" spans="1:8">
      <c r="A20" s="131">
        <v>37134</v>
      </c>
      <c r="B20" s="132">
        <v>-0.10215586668318667</v>
      </c>
      <c r="C20" s="132">
        <v>-6.7877473758462287E-2</v>
      </c>
      <c r="D20" s="132">
        <v>-6.468953785086469E-2</v>
      </c>
      <c r="H20" s="132">
        <v>-3.6774556949009884E-2</v>
      </c>
    </row>
    <row r="21" spans="1:8">
      <c r="A21" s="131">
        <v>37162</v>
      </c>
      <c r="B21" s="132">
        <v>-7.9805768301938862E-2</v>
      </c>
      <c r="C21" s="132">
        <v>-7.7425193173885951E-2</v>
      </c>
      <c r="D21" s="132">
        <v>-7.6608747317238754E-2</v>
      </c>
      <c r="H21" s="132">
        <v>-2.5803599994700388E-3</v>
      </c>
    </row>
    <row r="22" spans="1:8">
      <c r="A22" s="131">
        <v>37195</v>
      </c>
      <c r="B22" s="132">
        <v>2.4819338088498524E-2</v>
      </c>
      <c r="C22" s="132">
        <v>1.3557661225149557E-2</v>
      </c>
      <c r="D22" s="132">
        <v>1.46547082846375E-2</v>
      </c>
      <c r="H22" s="132">
        <v>1.1111037185330241E-2</v>
      </c>
    </row>
    <row r="23" spans="1:8">
      <c r="A23" s="131">
        <v>37225</v>
      </c>
      <c r="B23" s="132">
        <v>8.181893011642688E-2</v>
      </c>
      <c r="C23" s="132">
        <v>7.5396101624472661E-2</v>
      </c>
      <c r="D23" s="132">
        <v>7.7016656097529321E-2</v>
      </c>
      <c r="H23" s="132">
        <v>5.9725235029697288E-3</v>
      </c>
    </row>
    <row r="24" spans="1:8">
      <c r="A24" s="131">
        <v>37256</v>
      </c>
      <c r="B24" s="132">
        <v>1.0736779811472379E-2</v>
      </c>
      <c r="C24" s="132">
        <v>5.1483379348631576E-3</v>
      </c>
      <c r="D24" s="132">
        <v>6.3205960105743361E-3</v>
      </c>
      <c r="H24" s="132">
        <v>5.5598180544087494E-3</v>
      </c>
    </row>
    <row r="25" spans="1:8">
      <c r="A25" s="131">
        <v>37287</v>
      </c>
      <c r="B25" s="132">
        <v>1.8610681276399935E-2</v>
      </c>
      <c r="C25" s="132">
        <v>-1.5131705122152773E-2</v>
      </c>
      <c r="D25" s="132">
        <v>-1.4400687794043762E-2</v>
      </c>
      <c r="H25" s="132">
        <v>3.4260810886127535E-2</v>
      </c>
    </row>
    <row r="26" spans="1:8">
      <c r="A26" s="131">
        <v>37315</v>
      </c>
      <c r="B26" s="132">
        <v>-2.5734931844309413E-2</v>
      </c>
      <c r="C26" s="132">
        <v>-2.1098496161058647E-2</v>
      </c>
      <c r="D26" s="132">
        <v>-1.9808577659316755E-2</v>
      </c>
      <c r="H26" s="132">
        <v>-4.736365880600002E-3</v>
      </c>
    </row>
    <row r="27" spans="1:8">
      <c r="A27" s="131">
        <v>37344</v>
      </c>
      <c r="B27" s="132">
        <v>2.7628407194511453E-2</v>
      </c>
      <c r="C27" s="132">
        <v>3.6417472506137617E-2</v>
      </c>
      <c r="D27" s="132">
        <v>3.7389530931339295E-2</v>
      </c>
      <c r="H27" s="132">
        <v>-8.4802365309161187E-3</v>
      </c>
    </row>
    <row r="28" spans="1:8">
      <c r="A28" s="131">
        <v>37376</v>
      </c>
      <c r="B28" s="132">
        <v>-9.5428299596469965E-2</v>
      </c>
      <c r="C28" s="132">
        <v>-6.5670057904814602E-2</v>
      </c>
      <c r="D28" s="132">
        <v>-6.2325747646848666E-2</v>
      </c>
      <c r="H28" s="132">
        <v>-3.1849821300732439E-2</v>
      </c>
    </row>
    <row r="29" spans="1:8">
      <c r="A29" s="131">
        <v>37407</v>
      </c>
      <c r="B29" s="132">
        <v>-4.4165782625647118E-2</v>
      </c>
      <c r="C29" s="132">
        <v>-8.9954667114398347E-3</v>
      </c>
      <c r="D29" s="132">
        <v>-7.3825588635180002E-3</v>
      </c>
      <c r="H29" s="132">
        <v>-3.5489561079501519E-2</v>
      </c>
    </row>
    <row r="30" spans="1:8">
      <c r="A30" s="131">
        <v>37435</v>
      </c>
      <c r="B30" s="132">
        <v>-0.12729325162685698</v>
      </c>
      <c r="C30" s="132">
        <v>-7.746247266798352E-2</v>
      </c>
      <c r="D30" s="132">
        <v>-7.1929644896182698E-2</v>
      </c>
      <c r="H30" s="132">
        <v>-5.4014907234163467E-2</v>
      </c>
    </row>
    <row r="31" spans="1:8">
      <c r="A31" s="131">
        <v>37468</v>
      </c>
      <c r="B31" s="132">
        <v>-6.6131153599495535E-2</v>
      </c>
      <c r="C31" s="132">
        <v>-7.2943448895725987E-2</v>
      </c>
      <c r="D31" s="132">
        <v>-7.2138926054152341E-2</v>
      </c>
      <c r="H31" s="132">
        <v>7.3483060856600613E-3</v>
      </c>
    </row>
    <row r="32" spans="1:8">
      <c r="A32" s="131">
        <v>37498</v>
      </c>
      <c r="B32" s="132">
        <v>2.8749345283128657E-3</v>
      </c>
      <c r="C32" s="132">
        <v>3.1859083567751679E-3</v>
      </c>
      <c r="D32" s="132">
        <v>4.5637663708392858E-3</v>
      </c>
      <c r="H32" s="132">
        <v>-3.0998624070754932E-4</v>
      </c>
    </row>
    <row r="33" spans="1:8">
      <c r="A33" s="131">
        <v>37529</v>
      </c>
      <c r="B33" s="132">
        <v>-0.12098140711682651</v>
      </c>
      <c r="C33" s="132">
        <v>-0.11421230171636736</v>
      </c>
      <c r="D33" s="132">
        <v>-0.11208121226470924</v>
      </c>
      <c r="H33" s="132">
        <v>-7.6419049548502871E-3</v>
      </c>
    </row>
    <row r="34" spans="1:8">
      <c r="A34" s="131">
        <v>37560</v>
      </c>
      <c r="B34" s="132">
        <v>8.7010483508938752E-2</v>
      </c>
      <c r="C34" s="132">
        <v>8.9263327405962087E-2</v>
      </c>
      <c r="D34" s="132">
        <v>9.0463651211626347E-2</v>
      </c>
      <c r="H34" s="132">
        <v>-2.0682270671761316E-3</v>
      </c>
    </row>
    <row r="35" spans="1:8">
      <c r="A35" s="131">
        <v>37589</v>
      </c>
      <c r="B35" s="132">
        <v>5.3602662520649068E-2</v>
      </c>
      <c r="C35" s="132">
        <v>5.834345613526068E-2</v>
      </c>
      <c r="D35" s="132">
        <v>5.9422283356258453E-2</v>
      </c>
      <c r="H35" s="132">
        <v>-4.4794471843039307E-3</v>
      </c>
    </row>
    <row r="36" spans="1:8">
      <c r="A36" s="131">
        <v>37621</v>
      </c>
      <c r="B36" s="132">
        <v>-0.11084723487162927</v>
      </c>
      <c r="C36" s="132">
        <v>-6.2009225396572672E-2</v>
      </c>
      <c r="D36" s="132">
        <v>-5.7301133904613437E-2</v>
      </c>
      <c r="H36" s="132">
        <v>-5.2066620266819519E-2</v>
      </c>
    </row>
    <row r="37" spans="1:8">
      <c r="A37" s="131">
        <v>37652</v>
      </c>
      <c r="B37" s="132">
        <v>-4.732515623784464E-2</v>
      </c>
      <c r="C37" s="132">
        <v>-2.5445588861278939E-2</v>
      </c>
      <c r="D37" s="132">
        <v>-2.3551556330915456E-2</v>
      </c>
      <c r="H37" s="132">
        <v>-2.2450842278781025E-2</v>
      </c>
    </row>
    <row r="38" spans="1:8">
      <c r="A38" s="131">
        <v>37680</v>
      </c>
      <c r="B38" s="132">
        <v>-2.1108933529315723E-2</v>
      </c>
      <c r="C38" s="132">
        <v>-1.7177678972524889E-2</v>
      </c>
      <c r="D38" s="132">
        <v>-1.5923017850706118E-2</v>
      </c>
      <c r="H38" s="132">
        <v>-3.9999646657200572E-3</v>
      </c>
    </row>
    <row r="39" spans="1:8">
      <c r="A39" s="131">
        <v>37711</v>
      </c>
      <c r="B39" s="132">
        <v>-4.4212721584984058E-3</v>
      </c>
      <c r="C39" s="132">
        <v>7.9488780028285997E-3</v>
      </c>
      <c r="D39" s="132">
        <v>8.9981048239398138E-3</v>
      </c>
      <c r="H39" s="132">
        <v>-1.227259678669157E-2</v>
      </c>
    </row>
    <row r="40" spans="1:8">
      <c r="A40" s="131">
        <v>37741</v>
      </c>
      <c r="B40" s="132">
        <v>5.8178669683131491E-2</v>
      </c>
      <c r="C40" s="132">
        <v>8.2230945576735839E-2</v>
      </c>
      <c r="D40" s="132">
        <v>8.1476103289349053E-2</v>
      </c>
      <c r="H40" s="132">
        <v>-2.2224716445145232E-2</v>
      </c>
    </row>
    <row r="41" spans="1:8">
      <c r="A41" s="131">
        <v>37771</v>
      </c>
      <c r="B41" s="132">
        <v>-1.9927942670871718E-3</v>
      </c>
      <c r="C41" s="132">
        <v>5.1799284302357244E-2</v>
      </c>
      <c r="D41" s="132">
        <v>5.0249569456201258E-2</v>
      </c>
      <c r="H41" s="132">
        <v>-5.1142912314419253E-2</v>
      </c>
    </row>
    <row r="42" spans="1:8">
      <c r="A42" s="131">
        <v>37802</v>
      </c>
      <c r="B42" s="132">
        <v>3.543942239030979E-2</v>
      </c>
      <c r="C42" s="132">
        <v>1.0957177729417605E-2</v>
      </c>
      <c r="D42" s="132">
        <v>1.2117674851655756E-2</v>
      </c>
      <c r="H42" s="132">
        <v>2.4216895829236584E-2</v>
      </c>
    </row>
    <row r="43" spans="1:8">
      <c r="A43" s="131">
        <v>37833</v>
      </c>
      <c r="B43" s="132">
        <v>3.7789583918673708E-2</v>
      </c>
      <c r="C43" s="132">
        <v>1.7184936463874357E-2</v>
      </c>
      <c r="D43" s="132">
        <v>1.8480633778644347E-2</v>
      </c>
      <c r="H43" s="132">
        <v>2.0256540100199505E-2</v>
      </c>
    </row>
    <row r="44" spans="1:8">
      <c r="A44" s="131">
        <v>37862</v>
      </c>
      <c r="B44" s="132">
        <v>4.2738829204661509E-2</v>
      </c>
      <c r="C44" s="132">
        <v>1.7131769968105913E-2</v>
      </c>
      <c r="D44" s="132">
        <v>1.8455357985413659E-2</v>
      </c>
      <c r="H44" s="132">
        <v>2.5175754010081208E-2</v>
      </c>
    </row>
    <row r="45" spans="1:8">
      <c r="A45" s="131">
        <v>37894</v>
      </c>
      <c r="B45" s="132">
        <v>-6.9393631836098799E-2</v>
      </c>
      <c r="C45" s="132">
        <v>-1.2904621228107191E-2</v>
      </c>
      <c r="D45" s="132">
        <v>-1.1304071583628941E-2</v>
      </c>
      <c r="H45" s="132">
        <v>-5.7227509947694322E-2</v>
      </c>
    </row>
    <row r="46" spans="1:8">
      <c r="A46" s="131">
        <v>37925</v>
      </c>
      <c r="B46" s="132">
        <v>5.7359170111852237E-2</v>
      </c>
      <c r="C46" s="132">
        <v>5.5500983893224415E-2</v>
      </c>
      <c r="D46" s="132">
        <v>5.6497175141242924E-2</v>
      </c>
      <c r="H46" s="132">
        <v>1.7604779597399922E-3</v>
      </c>
    </row>
    <row r="47" spans="1:8">
      <c r="A47" s="131">
        <v>37953</v>
      </c>
      <c r="B47" s="132">
        <v>-2.24282475982584E-2</v>
      </c>
      <c r="C47" s="132">
        <v>8.0071372585554194E-3</v>
      </c>
      <c r="D47" s="132">
        <v>8.6169754416198976E-3</v>
      </c>
      <c r="H47" s="132">
        <v>-3.0193620393986542E-2</v>
      </c>
    </row>
    <row r="48" spans="1:8">
      <c r="A48" s="131">
        <v>37986</v>
      </c>
      <c r="B48" s="132">
        <v>-1.9384838112064147E-3</v>
      </c>
      <c r="C48" s="132">
        <v>5.0237040147638967E-2</v>
      </c>
      <c r="D48" s="132">
        <v>4.8634319169786791E-2</v>
      </c>
      <c r="H48" s="132">
        <v>-4.967975986783979E-2</v>
      </c>
    </row>
    <row r="49" spans="1:8">
      <c r="A49" s="131">
        <v>38016</v>
      </c>
      <c r="B49" s="132">
        <v>3.2612570529447091E-2</v>
      </c>
      <c r="C49" s="132">
        <v>1.7011556264689358E-2</v>
      </c>
      <c r="D49" s="132">
        <v>1.8127358773138334E-2</v>
      </c>
      <c r="H49" s="132">
        <v>1.5340056038357863E-2</v>
      </c>
    </row>
    <row r="50" spans="1:8">
      <c r="A50" s="131">
        <v>38044</v>
      </c>
      <c r="B50" s="132">
        <v>1.0297373872050774E-2</v>
      </c>
      <c r="C50" s="132">
        <v>1.0456258565017914E-2</v>
      </c>
      <c r="D50" s="132">
        <v>1.1285273835581013E-2</v>
      </c>
      <c r="H50" s="132">
        <v>-1.5724054516974562E-4</v>
      </c>
    </row>
    <row r="51" spans="1:8">
      <c r="A51" s="131">
        <v>38077</v>
      </c>
      <c r="B51" s="132">
        <v>-6.2921983809962178E-3</v>
      </c>
      <c r="C51" s="132">
        <v>-1.7169191702938017E-2</v>
      </c>
      <c r="D51" s="132">
        <v>-1.6500459639037807E-2</v>
      </c>
      <c r="H51" s="132">
        <v>1.1067004849785178E-2</v>
      </c>
    </row>
    <row r="52" spans="1:8">
      <c r="A52" s="131">
        <v>38107</v>
      </c>
      <c r="B52" s="132">
        <v>8.2529970474191361E-3</v>
      </c>
      <c r="C52" s="132">
        <v>-1.6480357773688507E-2</v>
      </c>
      <c r="D52" s="132">
        <v>-1.6067393130538742E-2</v>
      </c>
      <c r="H52" s="132">
        <v>2.5147799554995132E-2</v>
      </c>
    </row>
    <row r="53" spans="1:8">
      <c r="A53" s="131">
        <v>38138</v>
      </c>
      <c r="B53" s="132">
        <v>-6.8682449517223909E-3</v>
      </c>
      <c r="C53" s="132">
        <v>1.1689402212117655E-2</v>
      </c>
      <c r="D53" s="132">
        <v>1.2325489111482613E-2</v>
      </c>
      <c r="H53" s="132">
        <v>-1.8343225819369646E-2</v>
      </c>
    </row>
    <row r="54" spans="1:8">
      <c r="A54" s="131">
        <v>38168</v>
      </c>
      <c r="B54" s="132">
        <v>2.1161702883533737E-2</v>
      </c>
      <c r="C54" s="132">
        <v>1.7395757285591618E-2</v>
      </c>
      <c r="D54" s="132">
        <v>1.8280949326491189E-2</v>
      </c>
      <c r="H54" s="132">
        <v>3.7015542584821759E-3</v>
      </c>
    </row>
    <row r="55" spans="1:8">
      <c r="A55" s="131">
        <v>38198</v>
      </c>
      <c r="B55" s="132">
        <v>-2.5083495686056181E-2</v>
      </c>
      <c r="C55" s="132">
        <v>-3.5256629153775358E-2</v>
      </c>
      <c r="D55" s="132">
        <v>-3.4995625546806651E-2</v>
      </c>
      <c r="H55" s="132">
        <v>1.054491150200465E-2</v>
      </c>
    </row>
    <row r="56" spans="1:8">
      <c r="A56" s="131">
        <v>38230</v>
      </c>
      <c r="B56" s="132">
        <v>-6.0188654557565835E-3</v>
      </c>
      <c r="C56" s="132">
        <v>3.3553402276201099E-3</v>
      </c>
      <c r="D56" s="132">
        <v>3.8198851616802966E-3</v>
      </c>
      <c r="H56" s="132">
        <v>-9.3428572187097547E-3</v>
      </c>
    </row>
    <row r="57" spans="1:8">
      <c r="A57" s="131">
        <v>38260</v>
      </c>
      <c r="B57" s="132">
        <v>-1.2206359273841245E-2</v>
      </c>
      <c r="C57" s="132">
        <v>9.492080428975069E-3</v>
      </c>
      <c r="D57" s="132">
        <v>9.6819643308727263E-3</v>
      </c>
      <c r="H57" s="132">
        <v>-2.1494413005791801E-2</v>
      </c>
    </row>
    <row r="58" spans="1:8">
      <c r="A58" s="131">
        <v>38289</v>
      </c>
      <c r="B58" s="132">
        <v>-9.9342161055450771E-3</v>
      </c>
      <c r="C58" s="132">
        <v>1.401663805574687E-2</v>
      </c>
      <c r="D58" s="132">
        <v>1.3918540163396763E-2</v>
      </c>
      <c r="H58" s="132">
        <v>-2.3619784195272109E-2</v>
      </c>
    </row>
    <row r="59" spans="1:8">
      <c r="A59" s="131">
        <v>38321</v>
      </c>
      <c r="B59" s="132">
        <v>-5.3473318404855131E-3</v>
      </c>
      <c r="C59" s="132">
        <v>3.9224332058996433E-2</v>
      </c>
      <c r="D59" s="132">
        <v>3.7629981649649438E-2</v>
      </c>
      <c r="H59" s="132">
        <v>-4.2889357499138692E-2</v>
      </c>
    </row>
    <row r="60" spans="1:8">
      <c r="A60" s="131">
        <v>38352</v>
      </c>
      <c r="B60" s="132">
        <v>1.0444603006667861E-2</v>
      </c>
      <c r="C60" s="132">
        <v>3.3410075445916017E-2</v>
      </c>
      <c r="D60" s="132">
        <v>3.2569634172608913E-2</v>
      </c>
      <c r="H60" s="132">
        <v>-2.2223000321860309E-2</v>
      </c>
    </row>
    <row r="61" spans="1:8">
      <c r="A61" s="131">
        <v>38383</v>
      </c>
      <c r="B61" s="132">
        <v>1.593717659950079E-2</v>
      </c>
      <c r="C61" s="132">
        <v>-2.5698307322918633E-2</v>
      </c>
      <c r="D61" s="132">
        <v>-2.7008036537701549E-2</v>
      </c>
      <c r="H61" s="132">
        <v>4.2733666825537364E-2</v>
      </c>
    </row>
    <row r="62" spans="1:8">
      <c r="A62" s="131">
        <v>38411</v>
      </c>
      <c r="B62" s="132">
        <v>4.553952351277108E-4</v>
      </c>
      <c r="C62" s="132">
        <v>1.8716855005283313E-2</v>
      </c>
      <c r="D62" s="132">
        <v>1.8019949449359186E-2</v>
      </c>
      <c r="H62" s="132">
        <v>-1.7925942503485004E-2</v>
      </c>
    </row>
    <row r="63" spans="1:8">
      <c r="A63" s="131">
        <v>38442</v>
      </c>
      <c r="B63" s="132">
        <v>3.5097386262907737E-3</v>
      </c>
      <c r="C63" s="132">
        <v>-1.7424294095085613E-2</v>
      </c>
      <c r="D63" s="132">
        <v>-1.8321676771483421E-2</v>
      </c>
      <c r="H63" s="132">
        <v>2.1305261869971615E-2</v>
      </c>
    </row>
    <row r="64" spans="1:8">
      <c r="A64" s="131">
        <v>38471</v>
      </c>
      <c r="B64" s="132">
        <v>-1.2641002685765582E-2</v>
      </c>
      <c r="C64" s="132">
        <v>-1.9247793593985131E-2</v>
      </c>
      <c r="D64" s="132">
        <v>-2.000722608617098E-2</v>
      </c>
      <c r="H64" s="132">
        <v>6.7364527605093816E-3</v>
      </c>
    </row>
    <row r="65" spans="1:8">
      <c r="A65" s="131">
        <v>38503</v>
      </c>
      <c r="B65" s="132">
        <v>7.7796315102277705E-2</v>
      </c>
      <c r="C65" s="132">
        <v>3.0869026094773464E-2</v>
      </c>
      <c r="D65" s="132">
        <v>3.145306235310371E-2</v>
      </c>
      <c r="H65" s="132">
        <v>4.5522067129398769E-2</v>
      </c>
    </row>
    <row r="66" spans="1:8">
      <c r="A66" s="131">
        <v>38533</v>
      </c>
      <c r="B66" s="132">
        <v>2.0874695740933969E-2</v>
      </c>
      <c r="C66" s="132">
        <v>9.5140267248743852E-4</v>
      </c>
      <c r="D66" s="132">
        <v>5.5849697294748607E-5</v>
      </c>
      <c r="H66" s="132">
        <v>1.9904356010943536E-2</v>
      </c>
    </row>
    <row r="67" spans="1:8">
      <c r="A67" s="131">
        <v>38562</v>
      </c>
      <c r="B67" s="132">
        <v>3.2984661363336651E-2</v>
      </c>
      <c r="C67" s="132">
        <v>3.6392417748931309E-2</v>
      </c>
      <c r="D67" s="132">
        <v>3.523919089477389E-2</v>
      </c>
      <c r="H67" s="132">
        <v>-3.2880946707389835E-3</v>
      </c>
    </row>
    <row r="68" spans="1:8">
      <c r="A68" s="131">
        <v>38595</v>
      </c>
      <c r="B68" s="132">
        <v>-2.3549684089603663E-2</v>
      </c>
      <c r="C68" s="132">
        <v>-1.1325211316272109E-2</v>
      </c>
      <c r="D68" s="132">
        <v>-1.2385905098936304E-2</v>
      </c>
      <c r="H68" s="132">
        <v>-1.2364503387010228E-2</v>
      </c>
    </row>
    <row r="69" spans="1:8">
      <c r="A69" s="131">
        <v>38625</v>
      </c>
      <c r="B69" s="132">
        <v>2.7614379084967285E-2</v>
      </c>
      <c r="C69" s="132">
        <v>7.3888542103165717E-3</v>
      </c>
      <c r="D69" s="132">
        <v>6.1941488780616494E-3</v>
      </c>
      <c r="H69" s="132">
        <v>2.007717753687599E-2</v>
      </c>
    </row>
    <row r="70" spans="1:8">
      <c r="A70" s="131">
        <v>38656</v>
      </c>
      <c r="B70" s="132">
        <v>-1.0982138124767978E-2</v>
      </c>
      <c r="C70" s="132">
        <v>-1.7460269515726042E-2</v>
      </c>
      <c r="D70" s="132">
        <v>-1.9054340155257692E-2</v>
      </c>
      <c r="H70" s="132">
        <v>6.5932513362743084E-3</v>
      </c>
    </row>
    <row r="71" spans="1:8">
      <c r="A71" s="131">
        <v>38686</v>
      </c>
      <c r="B71" s="132">
        <v>5.4341418450358447E-2</v>
      </c>
      <c r="C71" s="132">
        <v>3.7795791528072303E-2</v>
      </c>
      <c r="D71" s="132">
        <v>3.6790260099612754E-2</v>
      </c>
      <c r="H71" s="132">
        <v>1.5943046847322506E-2</v>
      </c>
    </row>
    <row r="72" spans="1:8">
      <c r="A72" s="131">
        <v>38716</v>
      </c>
      <c r="B72" s="132">
        <v>-1.270725533450579E-3</v>
      </c>
      <c r="C72" s="132">
        <v>-7.6510058025769357E-4</v>
      </c>
      <c r="D72" s="132">
        <v>-2.4446484616864167E-3</v>
      </c>
      <c r="H72" s="132">
        <v>-5.0601210334677571E-4</v>
      </c>
    </row>
    <row r="73" spans="1:8">
      <c r="A73" s="131">
        <v>38748</v>
      </c>
      <c r="B73" s="132">
        <v>-3.094336549814768E-3</v>
      </c>
      <c r="C73" s="132">
        <v>2.6277273343271349E-2</v>
      </c>
      <c r="D73" s="132">
        <v>2.3832200759805276E-2</v>
      </c>
      <c r="H73" s="132">
        <v>-2.8619565741140551E-2</v>
      </c>
    </row>
    <row r="74" spans="1:8">
      <c r="A74" s="131">
        <v>38776</v>
      </c>
      <c r="B74" s="132">
        <v>1.7286093526648946E-2</v>
      </c>
      <c r="C74" s="132">
        <v>-1.1851470374624664E-3</v>
      </c>
      <c r="D74" s="132">
        <v>-2.8953089723221114E-3</v>
      </c>
      <c r="H74" s="132">
        <v>1.8493157675143479E-2</v>
      </c>
    </row>
    <row r="75" spans="1:8">
      <c r="A75" s="131">
        <v>38807</v>
      </c>
      <c r="B75" s="132">
        <v>-3.5128923147952421E-3</v>
      </c>
      <c r="C75" s="132">
        <v>1.1444950868761824E-2</v>
      </c>
      <c r="D75" s="132">
        <v>9.465904921641656E-3</v>
      </c>
      <c r="H75" s="132">
        <v>-1.4788588514589196E-2</v>
      </c>
    </row>
    <row r="76" spans="1:8">
      <c r="A76" s="131">
        <v>38835</v>
      </c>
      <c r="B76" s="132">
        <v>-2.7809393350321763E-2</v>
      </c>
      <c r="C76" s="132">
        <v>1.195592768113822E-2</v>
      </c>
      <c r="D76" s="132">
        <v>9.6886747388314678E-3</v>
      </c>
      <c r="H76" s="132">
        <v>-3.9295506794036816E-2</v>
      </c>
    </row>
    <row r="77" spans="1:8">
      <c r="A77" s="131">
        <v>38868</v>
      </c>
      <c r="B77" s="132">
        <v>-5.0382296264064146E-2</v>
      </c>
      <c r="C77" s="132">
        <v>-3.1684472767725277E-2</v>
      </c>
      <c r="D77" s="132">
        <v>-3.3240427435694372E-2</v>
      </c>
      <c r="H77" s="132">
        <v>-1.9309639234829423E-2</v>
      </c>
    </row>
    <row r="78" spans="1:8">
      <c r="A78" s="131">
        <v>38898</v>
      </c>
      <c r="B78" s="132">
        <v>4.3967313629866304E-3</v>
      </c>
      <c r="C78" s="132">
        <v>-1.4423084939464882E-4</v>
      </c>
      <c r="D78" s="132">
        <v>-2.1276822093850853E-3</v>
      </c>
      <c r="H78" s="132">
        <v>4.5416172536953958E-3</v>
      </c>
    </row>
    <row r="79" spans="1:8">
      <c r="A79" s="131">
        <v>38929</v>
      </c>
      <c r="B79" s="132">
        <v>4.2797245334666358E-3</v>
      </c>
      <c r="C79" s="132">
        <v>2.3205338478588045E-3</v>
      </c>
      <c r="D79" s="132">
        <v>1.0661094467948383E-4</v>
      </c>
      <c r="H79" s="132">
        <v>1.9546548428839294E-3</v>
      </c>
    </row>
    <row r="80" spans="1:8">
      <c r="A80" s="131">
        <v>38960</v>
      </c>
      <c r="B80" s="132">
        <v>1.8581811888898542E-2</v>
      </c>
      <c r="C80" s="132">
        <v>2.1698295282494687E-2</v>
      </c>
      <c r="D80" s="132">
        <v>1.941178351757292E-2</v>
      </c>
      <c r="H80" s="132">
        <v>-3.0502971454351435E-3</v>
      </c>
    </row>
    <row r="81" spans="1:8">
      <c r="A81" s="131">
        <v>38989</v>
      </c>
      <c r="B81" s="132">
        <v>3.4999044322211993E-2</v>
      </c>
      <c r="C81" s="132">
        <v>2.4241975183994832E-2</v>
      </c>
      <c r="D81" s="132">
        <v>2.2649796089093496E-2</v>
      </c>
      <c r="H81" s="132">
        <v>1.0502468556109257E-2</v>
      </c>
    </row>
    <row r="82" spans="1:8">
      <c r="A82" s="131">
        <v>39021</v>
      </c>
      <c r="B82" s="132">
        <v>2.53719093054273E-2</v>
      </c>
      <c r="C82" s="132">
        <v>3.3145670831173653E-2</v>
      </c>
      <c r="D82" s="132">
        <v>3.116691889238811E-2</v>
      </c>
      <c r="H82" s="132">
        <v>-7.5243615157313259E-3</v>
      </c>
    </row>
    <row r="83" spans="1:8">
      <c r="A83" s="131">
        <v>39051</v>
      </c>
      <c r="B83" s="132">
        <v>-2.0401628928489256E-2</v>
      </c>
      <c r="C83" s="132">
        <v>1.7361135156471898E-2</v>
      </c>
      <c r="D83" s="132">
        <v>1.4983538931418924E-2</v>
      </c>
      <c r="H83" s="132">
        <v>-3.7118347438300003E-2</v>
      </c>
    </row>
    <row r="84" spans="1:8">
      <c r="A84" s="131">
        <v>39080</v>
      </c>
      <c r="B84" s="132">
        <v>1.5964618401699649E-2</v>
      </c>
      <c r="C84" s="132">
        <v>1.0668663353980892E-2</v>
      </c>
      <c r="D84" s="132">
        <v>9.2325729080161515E-3</v>
      </c>
      <c r="H84" s="132">
        <v>5.2400507107281946E-3</v>
      </c>
    </row>
    <row r="85" spans="1:8">
      <c r="A85" s="131">
        <v>39113</v>
      </c>
      <c r="B85" s="132">
        <v>3.2111152442518651E-2</v>
      </c>
      <c r="C85" s="132">
        <v>1.7085286493411567E-2</v>
      </c>
      <c r="D85" s="132">
        <v>1.5808325266215003E-2</v>
      </c>
      <c r="H85" s="132">
        <v>1.4773457200341067E-2</v>
      </c>
    </row>
    <row r="86" spans="1:8">
      <c r="A86" s="131">
        <v>39141</v>
      </c>
      <c r="B86" s="132">
        <v>-3.6469545396986193E-2</v>
      </c>
      <c r="C86" s="132">
        <v>-2.0530090271181443E-2</v>
      </c>
      <c r="D86" s="132">
        <v>-2.1508962862016763E-2</v>
      </c>
      <c r="H86" s="132">
        <v>-1.6273552630338473E-2</v>
      </c>
    </row>
    <row r="87" spans="1:8">
      <c r="A87" s="131">
        <v>39171</v>
      </c>
      <c r="B87" s="132">
        <v>1.8500358886742695E-3</v>
      </c>
      <c r="C87" s="132">
        <v>9.5904220476794692E-3</v>
      </c>
      <c r="D87" s="132">
        <v>8.1908138221200074E-3</v>
      </c>
      <c r="H87" s="132">
        <v>-7.666857757333001E-3</v>
      </c>
    </row>
    <row r="88" spans="1:8">
      <c r="A88" s="131">
        <v>39202</v>
      </c>
      <c r="B88" s="132">
        <v>1.6246215943491418E-2</v>
      </c>
      <c r="C88" s="132">
        <v>4.1899090098073667E-2</v>
      </c>
      <c r="D88" s="132">
        <v>3.9664982563250566E-2</v>
      </c>
      <c r="H88" s="132">
        <v>-2.4621265531739156E-2</v>
      </c>
    </row>
    <row r="89" spans="1:8">
      <c r="A89" s="131">
        <v>39233</v>
      </c>
      <c r="B89" s="132">
        <v>4.7433224108827339E-2</v>
      </c>
      <c r="C89" s="132">
        <v>3.2770050481931351E-2</v>
      </c>
      <c r="D89" s="132">
        <v>3.194484450349834E-2</v>
      </c>
      <c r="H89" s="132">
        <v>1.4197907481974026E-2</v>
      </c>
    </row>
    <row r="90" spans="1:8">
      <c r="A90" s="131">
        <v>39262</v>
      </c>
      <c r="B90" s="132">
        <v>-2.1490799814195077E-2</v>
      </c>
      <c r="C90" s="132">
        <v>-1.7925709674586537E-2</v>
      </c>
      <c r="D90" s="132">
        <v>-1.8971556171833617E-2</v>
      </c>
      <c r="H90" s="132">
        <v>-3.6301633946931311E-3</v>
      </c>
    </row>
    <row r="91" spans="1:8">
      <c r="A91" s="131">
        <v>39294</v>
      </c>
      <c r="B91" s="132">
        <v>-4.4884712265064866E-2</v>
      </c>
      <c r="C91" s="132">
        <v>-3.1939064978627314E-2</v>
      </c>
      <c r="D91" s="132">
        <v>-3.2564201406097872E-2</v>
      </c>
      <c r="H91" s="132">
        <v>-1.3372760761337532E-2</v>
      </c>
    </row>
    <row r="92" spans="1:8">
      <c r="A92" s="131">
        <v>39325</v>
      </c>
      <c r="B92" s="132">
        <v>1.7243652814265601E-2</v>
      </c>
      <c r="C92" s="132">
        <v>1.3072903218767794E-2</v>
      </c>
      <c r="D92" s="132">
        <v>1.2001214352124171E-2</v>
      </c>
      <c r="H92" s="132">
        <v>4.1169293762042258E-3</v>
      </c>
    </row>
    <row r="93" spans="1:8">
      <c r="A93" s="131">
        <v>39353</v>
      </c>
      <c r="B93" s="132">
        <v>-6.5312552972967694E-3</v>
      </c>
      <c r="C93" s="132">
        <v>3.6397992934059667E-2</v>
      </c>
      <c r="D93" s="132">
        <v>3.3551761959670329E-2</v>
      </c>
      <c r="H93" s="132">
        <v>-4.1421585649565995E-2</v>
      </c>
    </row>
    <row r="94" spans="1:8">
      <c r="A94" s="131">
        <v>39386</v>
      </c>
      <c r="B94" s="132">
        <v>-1.4553557090092562E-3</v>
      </c>
      <c r="C94" s="132">
        <v>1.5812803889227938E-2</v>
      </c>
      <c r="D94" s="132">
        <v>1.4766439909297054E-2</v>
      </c>
      <c r="H94" s="132">
        <v>-1.6999352176033655E-2</v>
      </c>
    </row>
    <row r="95" spans="1:8">
      <c r="A95" s="131">
        <v>39416</v>
      </c>
      <c r="B95" s="132">
        <v>-5.8158352347542915E-2</v>
      </c>
      <c r="C95" s="132">
        <v>-4.4422955747529365E-2</v>
      </c>
      <c r="D95" s="132">
        <v>-4.4289315146856384E-2</v>
      </c>
      <c r="H95" s="132">
        <v>-1.4373929012451825E-2</v>
      </c>
    </row>
    <row r="96" spans="1:8">
      <c r="A96" s="131">
        <v>39447</v>
      </c>
      <c r="B96" s="132">
        <v>-3.4471350359120321E-3</v>
      </c>
      <c r="C96" s="132">
        <v>-7.3847717272001647E-3</v>
      </c>
      <c r="D96" s="132">
        <v>-8.0992864023643144E-3</v>
      </c>
      <c r="H96" s="132">
        <v>3.9669315754302659E-3</v>
      </c>
    </row>
    <row r="97" spans="1:8">
      <c r="A97" s="131">
        <v>39478</v>
      </c>
      <c r="B97" s="132">
        <v>-7.3593351753089592E-2</v>
      </c>
      <c r="C97" s="132">
        <v>-6.1833441895041592E-2</v>
      </c>
      <c r="D97" s="132">
        <v>-6.1627238183241097E-2</v>
      </c>
      <c r="H97" s="132">
        <v>-1.2534991528372452E-2</v>
      </c>
    </row>
    <row r="98" spans="1:8">
      <c r="A98" s="131">
        <v>39507</v>
      </c>
      <c r="B98" s="132">
        <v>-5.7140545164497236E-2</v>
      </c>
      <c r="C98" s="132">
        <v>-3.3268220236047134E-2</v>
      </c>
      <c r="D98" s="132">
        <v>-3.1671707478823578E-2</v>
      </c>
      <c r="H98" s="132">
        <v>-2.4693845209349696E-2</v>
      </c>
    </row>
    <row r="99" spans="1:8">
      <c r="A99" s="131">
        <v>39538</v>
      </c>
      <c r="B99" s="132">
        <v>-4.7043389772323273E-2</v>
      </c>
      <c r="C99" s="132">
        <v>-5.3246262178983364E-3</v>
      </c>
      <c r="D99" s="132">
        <v>-4.1922194896698772E-3</v>
      </c>
      <c r="H99" s="132">
        <v>-4.1942089503830493E-2</v>
      </c>
    </row>
    <row r="100" spans="1:8">
      <c r="A100" s="131">
        <v>39568</v>
      </c>
      <c r="B100" s="132">
        <v>6.696600880014407E-2</v>
      </c>
      <c r="C100" s="132">
        <v>4.8341541943607749E-2</v>
      </c>
      <c r="D100" s="132">
        <v>5.0216224665242559E-2</v>
      </c>
      <c r="H100" s="132">
        <v>1.7765648036809578E-2</v>
      </c>
    </row>
    <row r="101" spans="1:8">
      <c r="A101" s="131">
        <v>39598</v>
      </c>
      <c r="B101" s="132">
        <v>1.5699798627774979E-2</v>
      </c>
      <c r="C101" s="132">
        <v>1.3842537618648565E-2</v>
      </c>
      <c r="D101" s="132">
        <v>1.5111525638990276E-2</v>
      </c>
      <c r="H101" s="132">
        <v>1.8319028253526159E-3</v>
      </c>
    </row>
    <row r="102" spans="1:8">
      <c r="A102" s="131">
        <v>39629</v>
      </c>
      <c r="B102" s="132">
        <v>-9.5639476214785149E-2</v>
      </c>
      <c r="C102" s="132">
        <v>-8.3121695621105149E-2</v>
      </c>
      <c r="D102" s="132">
        <v>-8.0600545417224584E-2</v>
      </c>
      <c r="H102" s="132">
        <v>-1.3652608567458424E-2</v>
      </c>
    </row>
    <row r="103" spans="1:8">
      <c r="A103" s="131">
        <v>39660</v>
      </c>
      <c r="B103" s="132">
        <v>-3.1374299329194415E-3</v>
      </c>
      <c r="C103" s="132">
        <v>-1.2816570602359212E-2</v>
      </c>
      <c r="D103" s="132">
        <v>-1.1333071092163622E-2</v>
      </c>
      <c r="H103" s="132">
        <v>9.8048046403551581E-3</v>
      </c>
    </row>
    <row r="104" spans="1:8">
      <c r="A104" s="131">
        <v>39689</v>
      </c>
      <c r="B104" s="132">
        <v>7.2006110247833807E-2</v>
      </c>
      <c r="C104" s="132">
        <v>1.1544833985022327E-2</v>
      </c>
      <c r="D104" s="132">
        <v>1.386096026668102E-2</v>
      </c>
      <c r="H104" s="132">
        <v>5.9771227365792212E-2</v>
      </c>
    </row>
    <row r="105" spans="1:8">
      <c r="A105" s="131">
        <v>39721</v>
      </c>
      <c r="B105" s="132">
        <v>-4.9762916738323976E-2</v>
      </c>
      <c r="C105" s="132">
        <v>-9.340439750511044E-2</v>
      </c>
      <c r="D105" s="132">
        <v>-9.633660005939515E-2</v>
      </c>
      <c r="H105" s="132">
        <v>4.8137759158204618E-2</v>
      </c>
    </row>
    <row r="106" spans="1:8">
      <c r="A106" s="131">
        <v>39752</v>
      </c>
      <c r="B106" s="132">
        <v>-8.3330101480188712E-2</v>
      </c>
      <c r="C106" s="132">
        <v>-0.17247092151428536</v>
      </c>
      <c r="D106" s="132">
        <v>-0.19438738981936832</v>
      </c>
      <c r="H106" s="132">
        <v>0.10771926008595889</v>
      </c>
    </row>
    <row r="107" spans="1:8">
      <c r="A107" s="131">
        <v>39780</v>
      </c>
      <c r="B107" s="132">
        <v>-7.7380868437010933E-2</v>
      </c>
      <c r="C107" s="132">
        <v>-7.6759839227664009E-2</v>
      </c>
      <c r="D107" s="132">
        <v>-7.5365317093780429E-2</v>
      </c>
      <c r="H107" s="132">
        <v>-6.7266268922638872E-4</v>
      </c>
    </row>
    <row r="108" spans="1:8">
      <c r="A108" s="131">
        <v>39813</v>
      </c>
      <c r="B108" s="132">
        <v>-7.7879000947693428E-2</v>
      </c>
      <c r="C108" s="132">
        <v>1.0160092697691971E-2</v>
      </c>
      <c r="D108" s="132">
        <v>9.5956890303469846E-3</v>
      </c>
      <c r="H108" s="132">
        <v>-8.7153604940254259E-2</v>
      </c>
    </row>
    <row r="109" spans="1:8">
      <c r="A109" s="131">
        <v>39843</v>
      </c>
      <c r="B109" s="132">
        <v>-5.0889319873356053E-3</v>
      </c>
      <c r="C109" s="132">
        <v>-8.2774918564106334E-2</v>
      </c>
      <c r="D109" s="132">
        <v>-8.8396410456496308E-2</v>
      </c>
      <c r="H109" s="132">
        <v>8.4696753445899331E-2</v>
      </c>
    </row>
    <row r="110" spans="1:8">
      <c r="A110" s="131">
        <v>39871</v>
      </c>
      <c r="B110" s="132">
        <v>-9.7750749750083368E-2</v>
      </c>
      <c r="C110" s="132">
        <v>-0.10581598041943056</v>
      </c>
      <c r="D110" s="132">
        <v>-0.10631559124137578</v>
      </c>
      <c r="H110" s="132">
        <v>9.0196542241163247E-3</v>
      </c>
    </row>
    <row r="111" spans="1:8">
      <c r="A111" s="131">
        <v>39903</v>
      </c>
      <c r="B111" s="132">
        <v>3.6489206507488027E-2</v>
      </c>
      <c r="C111" s="132">
        <v>8.3527778134557223E-2</v>
      </c>
      <c r="D111" s="132">
        <v>8.0113407789122848E-2</v>
      </c>
      <c r="H111" s="132">
        <v>-4.3412427974899304E-2</v>
      </c>
    </row>
    <row r="112" spans="1:8">
      <c r="A112" s="131">
        <v>39933</v>
      </c>
      <c r="B112" s="132">
        <v>9.6438561171586945E-2</v>
      </c>
      <c r="C112" s="132">
        <v>9.4288777491234793E-2</v>
      </c>
      <c r="D112" s="132">
        <v>9.4532039799230236E-2</v>
      </c>
      <c r="H112" s="132">
        <v>1.9645487777739667E-3</v>
      </c>
    </row>
    <row r="113" spans="1:8">
      <c r="A113" s="131">
        <v>39962</v>
      </c>
      <c r="B113" s="132">
        <v>-1.4867895096031964E-2</v>
      </c>
      <c r="C113" s="132">
        <v>5.231756195611615E-2</v>
      </c>
      <c r="D113" s="132">
        <v>4.9098245102328422E-2</v>
      </c>
      <c r="H113" s="132">
        <v>-6.3845230262297936E-2</v>
      </c>
    </row>
    <row r="114" spans="1:8">
      <c r="A114" s="131">
        <v>39994</v>
      </c>
      <c r="B114" s="132">
        <v>9.6491662130733964E-3</v>
      </c>
      <c r="C114" s="132">
        <v>5.0669280576278266E-4</v>
      </c>
      <c r="D114" s="132">
        <v>7.5683857714357687E-4</v>
      </c>
      <c r="H114" s="132">
        <v>9.1378433278359594E-3</v>
      </c>
    </row>
    <row r="115" spans="1:8">
      <c r="A115" s="131">
        <v>40025</v>
      </c>
      <c r="B115" s="132">
        <v>6.2471410834476868E-2</v>
      </c>
      <c r="C115" s="132">
        <v>7.3907675423554406E-2</v>
      </c>
      <c r="D115" s="132">
        <v>7.3095443881960792E-2</v>
      </c>
      <c r="H115" s="132">
        <v>-1.0649206492138186E-2</v>
      </c>
    </row>
    <row r="116" spans="1:8">
      <c r="A116" s="131">
        <v>40056</v>
      </c>
      <c r="B116" s="132">
        <v>1.9927424810873857E-2</v>
      </c>
      <c r="C116" s="132">
        <v>3.2383780964242805E-2</v>
      </c>
      <c r="D116" s="132">
        <v>3.1943965021286234E-2</v>
      </c>
      <c r="H116" s="132">
        <v>-1.2065625577471595E-2</v>
      </c>
    </row>
    <row r="117" spans="1:8">
      <c r="A117" s="131">
        <v>40086</v>
      </c>
      <c r="B117" s="132">
        <v>1.8301875414581392E-2</v>
      </c>
      <c r="C117" s="132">
        <v>3.7215498689950909E-2</v>
      </c>
      <c r="D117" s="132">
        <v>3.65022509024516E-2</v>
      </c>
      <c r="H117" s="132">
        <v>-1.8234998704954042E-2</v>
      </c>
    </row>
    <row r="118" spans="1:8">
      <c r="A118" s="131">
        <v>40116</v>
      </c>
      <c r="B118" s="132">
        <v>-2.9668670239540531E-2</v>
      </c>
      <c r="C118" s="132">
        <v>-2.0545718622968646E-2</v>
      </c>
      <c r="D118" s="132">
        <v>-2.0331325301204826E-2</v>
      </c>
      <c r="H118" s="132">
        <v>-9.3143210357361506E-3</v>
      </c>
    </row>
    <row r="119" spans="1:8">
      <c r="A119" s="131">
        <v>40147</v>
      </c>
      <c r="B119" s="132">
        <v>3.8708004027951416E-2</v>
      </c>
      <c r="C119" s="132">
        <v>5.6941687067870034E-2</v>
      </c>
      <c r="D119" s="132">
        <v>5.6028329856154718E-2</v>
      </c>
      <c r="H119" s="132">
        <v>-1.7251361416637634E-2</v>
      </c>
    </row>
    <row r="120" spans="1:8">
      <c r="A120" s="131">
        <v>40178</v>
      </c>
      <c r="B120" s="132">
        <v>6.630532175854538E-2</v>
      </c>
      <c r="C120" s="132">
        <v>1.9008255732774402E-2</v>
      </c>
      <c r="D120" s="132">
        <v>2.0250071486131595E-2</v>
      </c>
      <c r="H120" s="132">
        <v>4.6414801607038481E-2</v>
      </c>
    </row>
    <row r="121" spans="1:8">
      <c r="A121" s="131">
        <v>40207</v>
      </c>
      <c r="B121" s="132">
        <v>-4.972931274365355E-3</v>
      </c>
      <c r="C121" s="132">
        <v>-3.604550239320134E-2</v>
      </c>
      <c r="D121" s="132">
        <v>-3.741591928251118E-2</v>
      </c>
      <c r="H121" s="132">
        <v>3.2234479112841496E-2</v>
      </c>
    </row>
    <row r="122" spans="1:8">
      <c r="A122" s="131">
        <v>40235</v>
      </c>
      <c r="B122" s="132">
        <v>4.7527411673496604E-2</v>
      </c>
      <c r="C122" s="132">
        <v>2.8494977915341214E-2</v>
      </c>
      <c r="D122" s="132">
        <v>2.8811921809447014E-2</v>
      </c>
      <c r="H122" s="132">
        <v>1.8505130473978726E-2</v>
      </c>
    </row>
    <row r="123" spans="1:8">
      <c r="A123" s="131">
        <v>40268</v>
      </c>
      <c r="B123" s="132">
        <v>6.7362717240467773E-2</v>
      </c>
      <c r="C123" s="132">
        <v>5.8294020411984837E-2</v>
      </c>
      <c r="D123" s="132">
        <v>5.8943089430894227E-2</v>
      </c>
      <c r="H123" s="132">
        <v>8.5691657077988648E-3</v>
      </c>
    </row>
    <row r="124" spans="1:8">
      <c r="A124" s="131">
        <v>40298</v>
      </c>
      <c r="B124" s="132">
        <v>3.2886753671281119E-2</v>
      </c>
      <c r="C124" s="132">
        <v>1.4979036354948379E-2</v>
      </c>
      <c r="D124" s="132">
        <v>1.5294346315508156E-2</v>
      </c>
      <c r="H124" s="132">
        <v>1.7643435652271E-2</v>
      </c>
    </row>
    <row r="125" spans="1:8">
      <c r="A125" s="131">
        <v>40329</v>
      </c>
      <c r="B125" s="132">
        <v>-5.9819223668753675E-3</v>
      </c>
      <c r="C125" s="132">
        <v>-8.2682541129329837E-2</v>
      </c>
      <c r="D125" s="132">
        <v>-9.0814458523277977E-2</v>
      </c>
      <c r="H125" s="132">
        <v>8.3614040069489581E-2</v>
      </c>
    </row>
    <row r="126" spans="1:8">
      <c r="A126" s="131">
        <v>40359</v>
      </c>
      <c r="B126" s="132">
        <v>-5.3051773417431482E-2</v>
      </c>
      <c r="C126" s="132">
        <v>-5.4711609793179371E-2</v>
      </c>
      <c r="D126" s="132">
        <v>-5.5127850816586957E-2</v>
      </c>
      <c r="H126" s="132">
        <v>1.7559047513369119E-3</v>
      </c>
    </row>
    <row r="127" spans="1:8">
      <c r="A127" s="131">
        <v>40389</v>
      </c>
      <c r="B127" s="132">
        <v>4.7376464595007628E-3</v>
      </c>
      <c r="C127" s="132">
        <v>6.8637646254407464E-2</v>
      </c>
      <c r="D127" s="132">
        <v>6.4611827627510457E-2</v>
      </c>
      <c r="H127" s="132">
        <v>-5.9795759599970189E-2</v>
      </c>
    </row>
    <row r="128" spans="1:8">
      <c r="A128" s="131">
        <v>40421</v>
      </c>
      <c r="B128" s="132">
        <v>-2.2777974953100404E-2</v>
      </c>
      <c r="C128" s="132">
        <v>-4.6664158251698465E-2</v>
      </c>
      <c r="D128" s="132">
        <v>-4.7908735298350172E-2</v>
      </c>
      <c r="H128" s="132">
        <v>2.5055371100696E-2</v>
      </c>
    </row>
    <row r="129" spans="1:8">
      <c r="A129" s="131">
        <v>40451</v>
      </c>
      <c r="B129" s="132">
        <v>1.4021661586354537E-2</v>
      </c>
      <c r="C129" s="132">
        <v>8.9213625863737295E-2</v>
      </c>
      <c r="D129" s="132">
        <v>8.2968052215733376E-2</v>
      </c>
      <c r="H129" s="132">
        <v>-6.9033257105791557E-2</v>
      </c>
    </row>
    <row r="130" spans="1:8">
      <c r="A130" s="131">
        <v>40480</v>
      </c>
      <c r="B130" s="132">
        <v>1.9750306999590628E-2</v>
      </c>
      <c r="C130" s="132">
        <v>3.8196954396884988E-2</v>
      </c>
      <c r="D130" s="132">
        <v>3.7722203189829072E-2</v>
      </c>
      <c r="H130" s="132">
        <v>-1.7767965239322558E-2</v>
      </c>
    </row>
    <row r="131" spans="1:8">
      <c r="A131" s="131">
        <v>40512</v>
      </c>
      <c r="B131" s="132">
        <v>6.6419969894631226E-2</v>
      </c>
      <c r="C131" s="132">
        <v>-1.2144877492646143E-3</v>
      </c>
      <c r="D131" s="132">
        <v>-9.4148142713909686E-4</v>
      </c>
      <c r="H131" s="132">
        <v>6.7716698744942239E-2</v>
      </c>
    </row>
    <row r="132" spans="1:8">
      <c r="A132" s="131">
        <v>40543</v>
      </c>
      <c r="B132" s="132">
        <v>3.3582309004293404E-2</v>
      </c>
      <c r="C132" s="132">
        <v>6.5184922394678574E-2</v>
      </c>
      <c r="D132" s="132">
        <v>6.3738388671994495E-2</v>
      </c>
      <c r="H132" s="132">
        <v>-2.9668663840395126E-2</v>
      </c>
    </row>
    <row r="133" spans="1:8">
      <c r="A133" s="131">
        <v>40574</v>
      </c>
      <c r="B133" s="132">
        <v>9.7871856151130658E-4</v>
      </c>
      <c r="C133" s="132">
        <v>2.2958444491072295E-2</v>
      </c>
      <c r="D133" s="132">
        <v>2.230863927655111E-2</v>
      </c>
      <c r="H133" s="132">
        <v>-2.1486430898467135E-2</v>
      </c>
    </row>
    <row r="134" spans="1:8">
      <c r="A134" s="131">
        <v>40602</v>
      </c>
      <c r="B134" s="132">
        <v>2.369366501432538E-2</v>
      </c>
      <c r="C134" s="132">
        <v>3.1305526999297568E-2</v>
      </c>
      <c r="D134" s="132">
        <v>3.1342846853335861E-2</v>
      </c>
      <c r="H134" s="132">
        <v>-7.3808020859927881E-3</v>
      </c>
    </row>
    <row r="135" spans="1:8">
      <c r="A135" s="131">
        <v>40633</v>
      </c>
      <c r="B135" s="132">
        <v>-2.7010217681030676E-2</v>
      </c>
      <c r="C135" s="132">
        <v>-3.1569891794185111E-4</v>
      </c>
      <c r="D135" s="132">
        <v>-1.527700483409173E-4</v>
      </c>
      <c r="H135" s="132">
        <v>-2.6702948855148234E-2</v>
      </c>
    </row>
    <row r="136" spans="1:8">
      <c r="A136" s="131">
        <v>40662</v>
      </c>
      <c r="B136" s="132">
        <v>-1.5283992329467613E-2</v>
      </c>
      <c r="C136" s="132">
        <v>2.9482958717225883E-2</v>
      </c>
      <c r="D136" s="132">
        <v>2.852870878671139E-2</v>
      </c>
      <c r="H136" s="132">
        <v>-4.3484887892146107E-2</v>
      </c>
    </row>
    <row r="137" spans="1:8">
      <c r="A137" s="131">
        <v>40694</v>
      </c>
      <c r="B137" s="132">
        <v>1.8581413949390793E-2</v>
      </c>
      <c r="C137" s="132">
        <v>-1.3010228731554401E-2</v>
      </c>
      <c r="D137" s="132">
        <v>-1.2489256268503165E-2</v>
      </c>
      <c r="H137" s="132">
        <v>3.2008075058715724E-2</v>
      </c>
    </row>
    <row r="138" spans="1:8">
      <c r="A138" s="131">
        <v>40724</v>
      </c>
      <c r="B138" s="132">
        <v>-2.6857246904588485E-2</v>
      </c>
      <c r="C138" s="132">
        <v>-1.8557756783363608E-2</v>
      </c>
      <c r="D138" s="132">
        <v>-1.7815696724834386E-2</v>
      </c>
      <c r="H138" s="132">
        <v>-8.4564223504621783E-3</v>
      </c>
    </row>
    <row r="139" spans="1:8">
      <c r="A139" s="131">
        <v>40753</v>
      </c>
      <c r="B139" s="132">
        <v>-1.1822902048835201E-2</v>
      </c>
      <c r="C139" s="132">
        <v>-2.0583077684314714E-2</v>
      </c>
      <c r="D139" s="132">
        <v>-1.9747062556068604E-2</v>
      </c>
      <c r="H139" s="132">
        <v>8.9442763708507123E-3</v>
      </c>
    </row>
    <row r="140" spans="1:8">
      <c r="A140" s="131">
        <v>40786</v>
      </c>
      <c r="B140" s="132">
        <v>-5.9561425308576242E-2</v>
      </c>
      <c r="C140" s="132">
        <v>-5.7727345476531848E-2</v>
      </c>
      <c r="D140" s="132">
        <v>-5.6941328779812769E-2</v>
      </c>
      <c r="H140" s="132">
        <v>-1.9464428085010921E-3</v>
      </c>
    </row>
    <row r="141" spans="1:8">
      <c r="A141" s="131">
        <v>40816</v>
      </c>
      <c r="B141" s="132">
        <v>-5.6374893038708346E-3</v>
      </c>
      <c r="C141" s="132">
        <v>-7.3393039435194055E-2</v>
      </c>
      <c r="D141" s="132">
        <v>-7.822577781985586E-2</v>
      </c>
      <c r="H141" s="132">
        <v>7.3122211482226751E-2</v>
      </c>
    </row>
    <row r="142" spans="1:8">
      <c r="A142" s="131">
        <v>40847</v>
      </c>
      <c r="B142" s="132">
        <v>6.6135155656795744E-2</v>
      </c>
      <c r="C142" s="132">
        <v>0.10832704565548462</v>
      </c>
      <c r="D142" s="132">
        <v>0.10621525504243232</v>
      </c>
      <c r="H142" s="132">
        <v>-3.8068086639296839E-2</v>
      </c>
    </row>
    <row r="143" spans="1:8">
      <c r="A143" s="131">
        <v>40877</v>
      </c>
      <c r="B143" s="132">
        <v>3.038719939225604E-2</v>
      </c>
      <c r="C143" s="132">
        <v>-5.5489427104868832E-3</v>
      </c>
      <c r="D143" s="132">
        <v>-6.8707783013394873E-3</v>
      </c>
      <c r="H143" s="132">
        <v>3.61366623719932E-2</v>
      </c>
    </row>
    <row r="144" spans="1:8">
      <c r="A144" s="131">
        <v>40907</v>
      </c>
      <c r="B144" s="132">
        <v>4.4916250028799863E-2</v>
      </c>
      <c r="C144" s="132">
        <v>7.663865094471185E-3</v>
      </c>
      <c r="D144" s="132">
        <v>9.582797709477708E-3</v>
      </c>
      <c r="H144" s="132">
        <v>3.6969059053076458E-2</v>
      </c>
    </row>
    <row r="145" spans="1:8">
      <c r="A145" s="131">
        <v>40939</v>
      </c>
      <c r="B145" s="132">
        <v>3.7186483655807338E-2</v>
      </c>
      <c r="C145" s="132">
        <v>4.5889370697689093E-2</v>
      </c>
      <c r="D145" s="132">
        <v>4.5306169695566632E-2</v>
      </c>
      <c r="H145" s="132">
        <v>-8.3210397635805622E-3</v>
      </c>
    </row>
    <row r="146" spans="1:8">
      <c r="A146" s="131">
        <v>40968</v>
      </c>
      <c r="B146" s="132">
        <v>1.9175577712111248E-2</v>
      </c>
      <c r="C146" s="132">
        <v>4.1480931252724805E-2</v>
      </c>
      <c r="D146" s="132">
        <v>4.0574060949681093E-2</v>
      </c>
      <c r="H146" s="132">
        <v>-2.1416958171076805E-2</v>
      </c>
    </row>
    <row r="147" spans="1:8">
      <c r="A147" s="131">
        <v>40998</v>
      </c>
      <c r="B147" s="132">
        <v>3.5053503264429089E-2</v>
      </c>
      <c r="C147" s="132">
        <v>3.0408427670934612E-2</v>
      </c>
      <c r="D147" s="132">
        <v>3.0382683466711961E-2</v>
      </c>
      <c r="H147" s="132">
        <v>4.5079945667698684E-3</v>
      </c>
    </row>
    <row r="148" spans="1:8">
      <c r="A148" s="131">
        <v>41029</v>
      </c>
      <c r="B148" s="132">
        <v>-1.1184667936276615E-3</v>
      </c>
      <c r="C148" s="132">
        <v>-7.222541161057942E-3</v>
      </c>
      <c r="D148" s="132">
        <v>-7.3536246552987324E-3</v>
      </c>
      <c r="H148" s="132">
        <v>6.1484820319841482E-3</v>
      </c>
    </row>
    <row r="149" spans="1:8">
      <c r="A149" s="131">
        <v>41060</v>
      </c>
      <c r="B149" s="132">
        <v>2.0074244441754233E-3</v>
      </c>
      <c r="C149" s="132">
        <v>-6.3936221623425007E-2</v>
      </c>
      <c r="D149" s="132">
        <v>-6.8972334072062561E-2</v>
      </c>
      <c r="H149" s="132">
        <v>7.0447813056036868E-2</v>
      </c>
    </row>
    <row r="150" spans="1:8">
      <c r="A150" s="131">
        <v>41089</v>
      </c>
      <c r="B150" s="132">
        <v>1.1194893839788131E-2</v>
      </c>
      <c r="C150" s="132">
        <v>3.7855424055392516E-2</v>
      </c>
      <c r="D150" s="132">
        <v>3.687892537046554E-2</v>
      </c>
      <c r="H150" s="132">
        <v>-2.5688096431995433E-2</v>
      </c>
    </row>
    <row r="151" spans="1:8">
      <c r="A151" s="131">
        <v>41121</v>
      </c>
      <c r="B151" s="132">
        <v>4.311898290572766E-2</v>
      </c>
      <c r="C151" s="132">
        <v>1.2297338400113985E-2</v>
      </c>
      <c r="D151" s="132">
        <v>1.3785001401133956E-2</v>
      </c>
      <c r="H151" s="132">
        <v>3.0447224680374863E-2</v>
      </c>
    </row>
    <row r="152" spans="1:8">
      <c r="A152" s="131">
        <v>41152</v>
      </c>
      <c r="B152" s="132">
        <v>-2.672418729837566E-3</v>
      </c>
      <c r="C152" s="132">
        <v>2.0765617571550807E-2</v>
      </c>
      <c r="D152" s="132">
        <v>1.9912609902084714E-2</v>
      </c>
      <c r="H152" s="132">
        <v>-2.296123213588297E-2</v>
      </c>
    </row>
    <row r="153" spans="1:8">
      <c r="A153" s="131">
        <v>41180</v>
      </c>
      <c r="B153" s="132">
        <v>3.1485061343234397E-3</v>
      </c>
      <c r="C153" s="132">
        <v>2.3847103114632406E-2</v>
      </c>
      <c r="D153" s="132">
        <v>2.2796922884483057E-2</v>
      </c>
      <c r="H153" s="132">
        <v>-2.0216492206054926E-2</v>
      </c>
    </row>
    <row r="154" spans="1:8">
      <c r="A154" s="131">
        <v>41213</v>
      </c>
      <c r="B154" s="132">
        <v>-2.6368258874483616E-2</v>
      </c>
      <c r="C154" s="132">
        <v>-1.9333660862128482E-2</v>
      </c>
      <c r="D154" s="132">
        <v>-1.9465761661621842E-2</v>
      </c>
      <c r="H154" s="132">
        <v>-7.1732838495703888E-3</v>
      </c>
    </row>
    <row r="155" spans="1:8">
      <c r="A155" s="131">
        <v>41243</v>
      </c>
      <c r="B155" s="132">
        <v>-1.3717555531600148E-4</v>
      </c>
      <c r="C155" s="132">
        <v>3.5714232700639454E-3</v>
      </c>
      <c r="D155" s="132">
        <v>3.2844477242727184E-3</v>
      </c>
      <c r="H155" s="132">
        <v>-3.6954009843123137E-3</v>
      </c>
    </row>
    <row r="156" spans="1:8">
      <c r="A156" s="131">
        <v>41274</v>
      </c>
      <c r="B156" s="132">
        <v>-6.408937233573388E-3</v>
      </c>
      <c r="C156" s="132">
        <v>7.1802889273126537E-3</v>
      </c>
      <c r="D156" s="132">
        <v>6.7131476167289579E-3</v>
      </c>
      <c r="H156" s="132">
        <v>-1.3492347209613453E-2</v>
      </c>
    </row>
    <row r="157" spans="1:8">
      <c r="A157" s="131">
        <v>41305</v>
      </c>
      <c r="B157" s="132">
        <v>2.1372705664210841E-2</v>
      </c>
      <c r="C157" s="132">
        <v>5.1595474794824556E-2</v>
      </c>
      <c r="D157" s="132">
        <v>4.9446874196038146E-2</v>
      </c>
      <c r="H157" s="132">
        <v>-2.8739919346372766E-2</v>
      </c>
    </row>
    <row r="158" spans="1:8">
      <c r="A158" s="131">
        <v>41333</v>
      </c>
      <c r="B158" s="132">
        <v>4.9122231020297696E-2</v>
      </c>
      <c r="C158" s="132">
        <v>1.0433962922878178E-2</v>
      </c>
      <c r="D158" s="132">
        <v>1.0600117670131429E-2</v>
      </c>
      <c r="H158" s="132">
        <v>3.8288764547765197E-2</v>
      </c>
    </row>
    <row r="159" spans="1:8">
      <c r="A159" s="131">
        <v>41362</v>
      </c>
      <c r="B159" s="132">
        <v>5.4783929311058938E-2</v>
      </c>
      <c r="C159" s="132">
        <v>3.602809218205047E-2</v>
      </c>
      <c r="D159" s="132">
        <v>3.6395920862401787E-2</v>
      </c>
      <c r="H159" s="132">
        <v>1.8103598995569348E-2</v>
      </c>
    </row>
    <row r="160" spans="1:8">
      <c r="A160" s="131">
        <v>41394</v>
      </c>
      <c r="B160" s="132">
        <v>-7.8710611970645057E-3</v>
      </c>
      <c r="C160" s="132">
        <v>1.8628908592349707E-2</v>
      </c>
      <c r="D160" s="132">
        <v>1.7947421638018216E-2</v>
      </c>
      <c r="H160" s="132">
        <v>-2.6015332537572156E-2</v>
      </c>
    </row>
    <row r="161" spans="1:8">
      <c r="A161" s="131">
        <v>41425</v>
      </c>
      <c r="B161" s="132">
        <v>3.6131756013896871E-2</v>
      </c>
      <c r="C161" s="132">
        <v>1.8531153947397835E-2</v>
      </c>
      <c r="D161" s="132">
        <v>1.8817426813453692E-2</v>
      </c>
      <c r="H161" s="132">
        <v>1.7280376744772674E-2</v>
      </c>
    </row>
    <row r="162" spans="1:8">
      <c r="A162" s="131">
        <v>41453</v>
      </c>
      <c r="B162" s="132">
        <v>-1.7919747374854668E-2</v>
      </c>
      <c r="C162" s="132">
        <v>-1.5005226756363814E-2</v>
      </c>
      <c r="D162" s="132">
        <v>-1.5057549085985162E-2</v>
      </c>
      <c r="H162" s="132">
        <v>-2.9589198822783658E-3</v>
      </c>
    </row>
    <row r="163" spans="1:8">
      <c r="A163" s="131">
        <v>41486</v>
      </c>
      <c r="B163" s="132">
        <v>2.906856135255691E-2</v>
      </c>
      <c r="C163" s="132">
        <v>5.1236262481088271E-2</v>
      </c>
      <c r="D163" s="132">
        <v>5.0125106546784294E-2</v>
      </c>
      <c r="H163" s="132">
        <v>-2.1087268314176955E-2</v>
      </c>
    </row>
    <row r="164" spans="1:8">
      <c r="A164" s="131">
        <v>41516</v>
      </c>
      <c r="B164" s="132">
        <v>-2.3039771534164959E-2</v>
      </c>
      <c r="C164" s="132">
        <v>-2.9846307442236406E-2</v>
      </c>
      <c r="D164" s="132">
        <v>-3.014592933947767E-2</v>
      </c>
      <c r="H164" s="132">
        <v>7.0159356814138985E-3</v>
      </c>
    </row>
    <row r="165" spans="1:8">
      <c r="A165" s="131">
        <v>41547</v>
      </c>
      <c r="B165" s="132">
        <v>4.7802462342664337E-3</v>
      </c>
      <c r="C165" s="132">
        <v>3.1489612792447171E-2</v>
      </c>
      <c r="D165" s="132">
        <v>3.0740987383236416E-2</v>
      </c>
      <c r="H165" s="132">
        <v>-2.5893975302255345E-2</v>
      </c>
    </row>
    <row r="166" spans="1:8">
      <c r="A166" s="131">
        <v>41578</v>
      </c>
      <c r="B166" s="132">
        <v>3.8590546599582477E-2</v>
      </c>
      <c r="C166" s="132">
        <v>4.3081096273555858E-2</v>
      </c>
      <c r="D166" s="132">
        <v>4.2841676998026823E-2</v>
      </c>
      <c r="H166" s="132">
        <v>-4.3050820209629137E-3</v>
      </c>
    </row>
    <row r="167" spans="1:8">
      <c r="A167" s="131">
        <v>41607</v>
      </c>
      <c r="B167" s="132">
        <v>2.4617311209609645E-2</v>
      </c>
      <c r="C167" s="132">
        <v>2.6157708809311585E-2</v>
      </c>
      <c r="D167" s="132">
        <v>2.6070576415923686E-2</v>
      </c>
      <c r="H167" s="132">
        <v>-1.5011314405943832E-3</v>
      </c>
    </row>
    <row r="168" spans="1:8">
      <c r="A168" s="131">
        <v>41639</v>
      </c>
      <c r="B168" s="132">
        <v>1.2873293343839949E-2</v>
      </c>
      <c r="C168" s="132">
        <v>2.5072993102680664E-2</v>
      </c>
      <c r="D168" s="132">
        <v>2.4788061260290935E-2</v>
      </c>
      <c r="H168" s="132">
        <v>-1.1901298581591502E-2</v>
      </c>
    </row>
    <row r="169" spans="1:8">
      <c r="A169" s="131">
        <v>41670</v>
      </c>
      <c r="B169" s="132">
        <v>-1.3924281756333047E-2</v>
      </c>
      <c r="C169" s="132">
        <v>-3.4964584165055934E-2</v>
      </c>
      <c r="D169" s="132">
        <v>-3.5677603764421084E-2</v>
      </c>
      <c r="H169" s="132">
        <v>2.1802622021409146E-2</v>
      </c>
    </row>
    <row r="170" spans="1:8">
      <c r="A170" s="131">
        <v>41698</v>
      </c>
      <c r="B170" s="132">
        <v>1.9804690330319757E-2</v>
      </c>
      <c r="C170" s="132">
        <v>4.4459523282155147E-2</v>
      </c>
      <c r="D170" s="132">
        <v>4.3693649063707533E-2</v>
      </c>
      <c r="H170" s="132">
        <v>-2.3605350329287123E-2</v>
      </c>
    </row>
    <row r="171" spans="1:8">
      <c r="A171" s="131">
        <v>41729</v>
      </c>
      <c r="B171" s="132">
        <v>7.4759419923740873E-3</v>
      </c>
      <c r="C171" s="132">
        <v>5.3600080787225852E-3</v>
      </c>
      <c r="D171" s="132">
        <v>5.4189608252642419E-3</v>
      </c>
      <c r="H171" s="132">
        <v>2.1046529568000683E-3</v>
      </c>
    </row>
    <row r="172" spans="1:8">
      <c r="A172" s="131">
        <v>41759</v>
      </c>
      <c r="B172" s="132">
        <v>-1.1596928381132294E-3</v>
      </c>
      <c r="C172" s="132">
        <v>4.8559888483014077E-3</v>
      </c>
      <c r="D172" s="132">
        <v>4.8232396748837426E-3</v>
      </c>
      <c r="H172" s="132">
        <v>-5.9866107712703842E-3</v>
      </c>
    </row>
    <row r="173" spans="1:8">
      <c r="A173" s="131">
        <v>41789</v>
      </c>
      <c r="B173" s="132">
        <v>3.7969122630852406E-2</v>
      </c>
      <c r="C173" s="132">
        <v>2.149922586348995E-2</v>
      </c>
      <c r="D173" s="132">
        <v>2.2027156124222843E-2</v>
      </c>
      <c r="H173" s="132">
        <v>1.6123259176667792E-2</v>
      </c>
    </row>
    <row r="174" spans="1:8">
      <c r="A174" s="131">
        <v>41820</v>
      </c>
      <c r="B174" s="132">
        <v>1.6377955136344408E-2</v>
      </c>
      <c r="C174" s="132">
        <v>1.9807766536372649E-2</v>
      </c>
      <c r="D174" s="132">
        <v>1.9797883833005181E-2</v>
      </c>
      <c r="H174" s="132">
        <v>-3.3631940377129022E-3</v>
      </c>
    </row>
    <row r="175" spans="1:8">
      <c r="A175" s="131">
        <v>41851</v>
      </c>
      <c r="B175" s="132">
        <v>7.6145717918780801E-3</v>
      </c>
      <c r="C175" s="132">
        <v>-1.5312935632361555E-2</v>
      </c>
      <c r="D175" s="132">
        <v>-1.5702125421665953E-2</v>
      </c>
      <c r="H175" s="132">
        <v>2.3284054654423292E-2</v>
      </c>
    </row>
    <row r="176" spans="1:8">
      <c r="A176" s="131">
        <v>41880</v>
      </c>
      <c r="B176" s="132">
        <v>5.4249721408382308E-2</v>
      </c>
      <c r="C176" s="132">
        <v>3.7864482388990442E-2</v>
      </c>
      <c r="D176" s="132">
        <v>3.8042026363796028E-2</v>
      </c>
      <c r="H176" s="132">
        <v>1.5787455200004352E-2</v>
      </c>
    </row>
    <row r="177" spans="1:8">
      <c r="A177" s="131">
        <v>41912</v>
      </c>
      <c r="B177" s="132">
        <v>2.4850546712027542E-2</v>
      </c>
      <c r="C177" s="132">
        <v>-1.712864505985923E-2</v>
      </c>
      <c r="D177" s="132">
        <v>-1.7890100516923323E-2</v>
      </c>
      <c r="H177" s="132">
        <v>4.2710769380844615E-2</v>
      </c>
    </row>
    <row r="178" spans="1:8">
      <c r="A178" s="131">
        <v>41943</v>
      </c>
      <c r="B178" s="132">
        <v>3.1372093658643331E-2</v>
      </c>
      <c r="C178" s="132">
        <v>2.2925905562124701E-2</v>
      </c>
      <c r="D178" s="132">
        <v>2.2850468689167899E-2</v>
      </c>
      <c r="H178" s="132">
        <v>8.2568913844029979E-3</v>
      </c>
    </row>
    <row r="179" spans="1:8">
      <c r="A179" s="131">
        <v>41971</v>
      </c>
      <c r="B179" s="132">
        <v>2.9378067113916027E-2</v>
      </c>
      <c r="C179" s="132">
        <v>2.4237305195175727E-2</v>
      </c>
      <c r="D179" s="132">
        <v>2.4191895532001947E-2</v>
      </c>
      <c r="H179" s="132">
        <v>5.0191121653793136E-3</v>
      </c>
    </row>
    <row r="180" spans="1:8">
      <c r="A180" s="131">
        <v>42004</v>
      </c>
      <c r="B180" s="132">
        <v>2.532280789793678E-2</v>
      </c>
      <c r="C180" s="132">
        <v>-4.7736807286954631E-3</v>
      </c>
      <c r="D180" s="132">
        <v>-5.2029359424245131E-3</v>
      </c>
      <c r="H180" s="132">
        <v>3.0240848783690266E-2</v>
      </c>
    </row>
    <row r="181" spans="1:8">
      <c r="A181" s="131">
        <v>42034</v>
      </c>
      <c r="B181" s="132">
        <v>4.098036631967325E-2</v>
      </c>
      <c r="C181" s="132">
        <v>-2.9223294349260482E-2</v>
      </c>
      <c r="D181" s="132">
        <v>-3.2824926540846282E-2</v>
      </c>
      <c r="H181" s="132">
        <v>7.2317001695950456E-2</v>
      </c>
    </row>
    <row r="182" spans="1:8">
      <c r="A182" s="131">
        <v>42062</v>
      </c>
      <c r="B182" s="132">
        <v>6.2284508740204934E-2</v>
      </c>
      <c r="C182" s="132">
        <v>5.5885804045261514E-2</v>
      </c>
      <c r="D182" s="132">
        <v>5.5866710244830156E-2</v>
      </c>
      <c r="H182" s="132">
        <v>6.0600347787884701E-3</v>
      </c>
    </row>
    <row r="183" spans="1:8">
      <c r="A183" s="131">
        <v>42094</v>
      </c>
      <c r="B183" s="132">
        <v>2.7622522456066657E-2</v>
      </c>
      <c r="C183" s="132">
        <v>-1.6033487097238799E-2</v>
      </c>
      <c r="D183" s="132">
        <v>-1.7257026275985809E-2</v>
      </c>
      <c r="H183" s="132">
        <v>4.436737326000828E-2</v>
      </c>
    </row>
    <row r="184" spans="1:8">
      <c r="A184" s="131">
        <v>42124</v>
      </c>
      <c r="B184" s="132">
        <v>-3.3798819443294124E-2</v>
      </c>
      <c r="C184" s="132">
        <v>8.0812668422806204E-3</v>
      </c>
      <c r="D184" s="132">
        <v>8.0534318357529423E-3</v>
      </c>
      <c r="H184" s="132">
        <v>-4.1544355264888755E-2</v>
      </c>
    </row>
    <row r="185" spans="1:8">
      <c r="A185" s="131">
        <v>42153</v>
      </c>
      <c r="B185" s="132">
        <v>3.3358098068350772E-2</v>
      </c>
      <c r="C185" s="132">
        <v>1.1038558614841322E-2</v>
      </c>
      <c r="D185" s="132">
        <v>1.0794151274348848E-2</v>
      </c>
      <c r="H185" s="132">
        <v>2.2075853846848181E-2</v>
      </c>
    </row>
    <row r="186" spans="1:8">
      <c r="A186" s="131">
        <v>42185</v>
      </c>
      <c r="B186" s="132">
        <v>-3.627977457871772E-2</v>
      </c>
      <c r="C186" s="132">
        <v>-2.0588359075796415E-2</v>
      </c>
      <c r="D186" s="132">
        <v>-2.0606026542641709E-2</v>
      </c>
      <c r="H186" s="132">
        <v>-1.6021267102884762E-2</v>
      </c>
    </row>
    <row r="187" spans="1:8">
      <c r="A187" s="131">
        <v>42216</v>
      </c>
      <c r="B187" s="132">
        <v>2.743074883648864E-2</v>
      </c>
      <c r="C187" s="132">
        <v>1.8808424030497869E-2</v>
      </c>
      <c r="D187" s="132">
        <v>1.8579093856704282E-2</v>
      </c>
      <c r="H187" s="132">
        <v>8.463146360608409E-3</v>
      </c>
    </row>
    <row r="188" spans="1:8">
      <c r="A188" s="131">
        <v>42247</v>
      </c>
      <c r="B188" s="132">
        <v>-7.5894926746985225E-2</v>
      </c>
      <c r="C188" s="132">
        <v>-6.2805288323174363E-2</v>
      </c>
      <c r="D188" s="132">
        <v>-6.2432215445723124E-2</v>
      </c>
      <c r="H188" s="132">
        <v>-1.39668291559083E-2</v>
      </c>
    </row>
    <row r="189" spans="1:8">
      <c r="A189" s="131">
        <v>42277</v>
      </c>
      <c r="B189" s="132">
        <v>-2.4490930739986465E-2</v>
      </c>
      <c r="C189" s="132">
        <v>-2.8188163936092712E-2</v>
      </c>
      <c r="D189" s="132">
        <v>-2.8776600139714031E-2</v>
      </c>
      <c r="H189" s="132">
        <v>3.8044743425651451E-3</v>
      </c>
    </row>
    <row r="190" spans="1:8">
      <c r="A190" s="131">
        <v>42307</v>
      </c>
      <c r="B190" s="132">
        <v>9.2511013215859111E-2</v>
      </c>
      <c r="C190" s="132">
        <v>8.1156265118529261E-2</v>
      </c>
      <c r="D190" s="132">
        <v>8.1694999149252018E-2</v>
      </c>
      <c r="H190" s="132">
        <v>1.0502411597351102E-2</v>
      </c>
    </row>
    <row r="191" spans="1:8">
      <c r="A191" s="131">
        <v>42338</v>
      </c>
      <c r="B191" s="132">
        <v>4.7031668254616431E-2</v>
      </c>
      <c r="C191" s="132">
        <v>1.0607430341181411E-3</v>
      </c>
      <c r="D191" s="132">
        <v>8.5084476730467955E-4</v>
      </c>
      <c r="H191" s="132">
        <v>4.5922213552361368E-2</v>
      </c>
    </row>
    <row r="192" spans="1:8">
      <c r="A192" s="131">
        <v>42369</v>
      </c>
      <c r="B192" s="132">
        <v>-4.5791107187156427E-2</v>
      </c>
      <c r="C192" s="132">
        <v>-1.8554659479714526E-2</v>
      </c>
      <c r="D192" s="132">
        <v>-1.8938419774253337E-2</v>
      </c>
      <c r="H192" s="132">
        <v>-2.7751364831996805E-2</v>
      </c>
    </row>
    <row r="193" spans="1:8">
      <c r="A193" s="131">
        <v>42398</v>
      </c>
      <c r="B193" s="132">
        <v>-5.056565645098126E-2</v>
      </c>
      <c r="C193" s="132">
        <v>-5.4278010548273262E-2</v>
      </c>
      <c r="D193" s="132">
        <v>-5.5312424906611153E-2</v>
      </c>
      <c r="H193" s="132">
        <v>3.9254179755767726E-3</v>
      </c>
    </row>
    <row r="194" spans="1:8">
      <c r="A194" s="131">
        <v>42429</v>
      </c>
      <c r="B194" s="132">
        <v>-8.950191021110887E-3</v>
      </c>
      <c r="C194" s="132">
        <v>-4.8284131750653755E-3</v>
      </c>
      <c r="D194" s="132">
        <v>-5.5344438192288601E-3</v>
      </c>
      <c r="H194" s="132">
        <v>-4.1417760521037517E-3</v>
      </c>
    </row>
    <row r="195" spans="1:8">
      <c r="A195" s="131">
        <v>42460</v>
      </c>
      <c r="B195" s="132">
        <v>1.7012342997791974E-2</v>
      </c>
      <c r="C195" s="132">
        <v>6.661783763693653E-2</v>
      </c>
      <c r="D195" s="132">
        <v>6.3194202224547691E-2</v>
      </c>
      <c r="H195" s="132">
        <v>-4.6507280197980116E-2</v>
      </c>
    </row>
    <row r="196" spans="1:8">
      <c r="A196" s="131">
        <v>42489</v>
      </c>
      <c r="B196" s="132">
        <v>-1.2931392438100707E-3</v>
      </c>
      <c r="C196" s="132">
        <v>3.7900773343361796E-3</v>
      </c>
      <c r="D196" s="132">
        <v>2.8796803919280138E-3</v>
      </c>
      <c r="H196" s="132">
        <v>-5.0640235373169418E-3</v>
      </c>
    </row>
    <row r="197" spans="1:8">
      <c r="A197" s="131">
        <v>42521</v>
      </c>
      <c r="B197" s="132">
        <v>4.5027440545484715E-2</v>
      </c>
      <c r="C197" s="132">
        <v>1.5739318366677978E-2</v>
      </c>
      <c r="D197" s="132">
        <v>1.5512892274812375E-2</v>
      </c>
      <c r="H197" s="132">
        <v>2.8834290106936278E-2</v>
      </c>
    </row>
    <row r="198" spans="1:8">
      <c r="A198" s="131">
        <v>42551</v>
      </c>
      <c r="B198" s="132">
        <v>2.9611526329251471E-3</v>
      </c>
      <c r="C198" s="132">
        <v>8.8897530312348396E-4</v>
      </c>
      <c r="D198" s="132">
        <v>-2.5770059485888288E-4</v>
      </c>
      <c r="H198" s="132">
        <v>2.0703368514716214E-3</v>
      </c>
    </row>
    <row r="199" spans="1:8">
      <c r="A199" s="131">
        <v>42580</v>
      </c>
      <c r="B199" s="132">
        <v>2.9954778824249437E-2</v>
      </c>
      <c r="C199" s="132">
        <v>3.6724026575478221E-2</v>
      </c>
      <c r="D199" s="132">
        <v>3.5292601370461349E-2</v>
      </c>
      <c r="H199" s="132">
        <v>-6.5294596996938736E-3</v>
      </c>
    </row>
    <row r="200" spans="1:8">
      <c r="A200" s="131">
        <v>42613</v>
      </c>
      <c r="B200" s="132">
        <v>3.0150974954883678E-3</v>
      </c>
      <c r="C200" s="132">
        <v>-1.0199547974576592E-3</v>
      </c>
      <c r="D200" s="132">
        <v>-2.150909468151373E-3</v>
      </c>
      <c r="H200" s="132">
        <v>4.0391720658723429E-3</v>
      </c>
    </row>
    <row r="201" spans="1:8">
      <c r="A201" s="131">
        <v>42643</v>
      </c>
      <c r="B201" s="132">
        <v>-9.3746571585299129E-3</v>
      </c>
      <c r="C201" s="132">
        <v>-4.404012824330929E-4</v>
      </c>
      <c r="D201" s="132">
        <v>-1.7604779628358298E-3</v>
      </c>
      <c r="H201" s="132">
        <v>-8.9381922674340863E-3</v>
      </c>
    </row>
    <row r="202" spans="1:8">
      <c r="A202" s="131">
        <v>42674</v>
      </c>
      <c r="B202" s="132">
        <v>4.5683339701313389E-3</v>
      </c>
      <c r="C202" s="132">
        <v>-2.0101012885599557E-2</v>
      </c>
      <c r="D202" s="132">
        <v>-2.186425967713939E-2</v>
      </c>
      <c r="H202" s="132">
        <v>2.5175397852361225E-2</v>
      </c>
    </row>
    <row r="203" spans="1:8">
      <c r="A203" s="131">
        <v>42704</v>
      </c>
      <c r="B203" s="132">
        <v>6.7805485734444684E-2</v>
      </c>
      <c r="C203" s="132">
        <v>3.3321241106660814E-2</v>
      </c>
      <c r="D203" s="132">
        <v>3.3341378233339977E-2</v>
      </c>
      <c r="H203" s="132">
        <v>3.3372240166912981E-2</v>
      </c>
    </row>
    <row r="204" spans="1:8">
      <c r="A204" s="131">
        <v>42734</v>
      </c>
      <c r="B204" s="132">
        <v>2.2904546322728429E-2</v>
      </c>
      <c r="C204" s="132">
        <v>1.7073404894041667E-2</v>
      </c>
      <c r="D204" s="132">
        <v>1.5318774772794334E-2</v>
      </c>
      <c r="H204" s="132">
        <v>5.7332552406030857E-3</v>
      </c>
    </row>
    <row r="205" spans="1:8">
      <c r="A205" s="131">
        <v>42766</v>
      </c>
      <c r="B205" s="132">
        <v>-4.8396701555356095E-3</v>
      </c>
      <c r="C205" s="132">
        <v>1.9645413252482605E-2</v>
      </c>
      <c r="D205" s="132">
        <v>1.7509793441269756E-2</v>
      </c>
      <c r="H205" s="132">
        <v>-2.4013331585453157E-2</v>
      </c>
    </row>
    <row r="206" spans="1:8">
      <c r="A206" s="131">
        <v>42794</v>
      </c>
      <c r="B206" s="132">
        <v>5.4555135779304799E-2</v>
      </c>
      <c r="C206" s="132">
        <v>3.6892773712407449E-2</v>
      </c>
      <c r="D206" s="132">
        <v>3.6671077391599333E-2</v>
      </c>
      <c r="H206" s="132">
        <v>1.7033933030182524E-2</v>
      </c>
    </row>
    <row r="207" spans="1:8">
      <c r="A207" s="131">
        <v>42825</v>
      </c>
      <c r="B207" s="132">
        <v>-6.6649675647862533E-3</v>
      </c>
      <c r="C207" s="132">
        <v>-1.7012506190900345E-4</v>
      </c>
      <c r="D207" s="132">
        <v>-1.6548433030159826E-3</v>
      </c>
      <c r="H207" s="132">
        <v>-6.4959476263692917E-3</v>
      </c>
    </row>
    <row r="208" spans="1:8">
      <c r="A208" s="131">
        <v>42853</v>
      </c>
      <c r="B208" s="132">
        <v>-8.3411193462654392E-3</v>
      </c>
      <c r="C208" s="132">
        <v>9.6472436383281662E-3</v>
      </c>
      <c r="D208" s="132">
        <v>8.2365337171053325E-3</v>
      </c>
      <c r="H208" s="132">
        <v>-1.781648303200567E-2</v>
      </c>
    </row>
    <row r="209" spans="1:8">
      <c r="A209" s="131">
        <v>42886</v>
      </c>
      <c r="B209" s="132">
        <v>-2.0898830329421442E-2</v>
      </c>
      <c r="C209" s="132">
        <v>1.1063016777573971E-2</v>
      </c>
      <c r="D209" s="132">
        <v>9.137832154463758E-3</v>
      </c>
      <c r="H209" s="132">
        <v>-3.161212167453531E-2</v>
      </c>
    </row>
    <row r="210" spans="1:8">
      <c r="A210" s="131">
        <v>42916</v>
      </c>
      <c r="B210" s="132">
        <v>-9.3287395980314464E-3</v>
      </c>
      <c r="C210" s="132">
        <v>4.8116447373288667E-3</v>
      </c>
      <c r="D210" s="132">
        <v>3.0057336263292103E-3</v>
      </c>
      <c r="H210" s="132">
        <v>-1.4072671638928669E-2</v>
      </c>
    </row>
    <row r="211" spans="1:8">
      <c r="A211" s="131">
        <v>42947</v>
      </c>
      <c r="B211" s="132">
        <v>-1.4066998168018922E-2</v>
      </c>
      <c r="C211" s="132">
        <v>1.9170440247486251E-2</v>
      </c>
      <c r="D211" s="132">
        <v>1.687232435154877E-2</v>
      </c>
      <c r="H211" s="132">
        <v>-3.2612247277731043E-2</v>
      </c>
    </row>
    <row r="212" spans="1:8">
      <c r="A212" s="131">
        <v>42978</v>
      </c>
      <c r="B212" s="132">
        <v>-7.483524505224581E-3</v>
      </c>
      <c r="C212" s="132">
        <v>8.4867637084388417E-4</v>
      </c>
      <c r="D212" s="132">
        <v>-9.2867756315010938E-4</v>
      </c>
      <c r="H212" s="132">
        <v>-8.3251355302599306E-3</v>
      </c>
    </row>
    <row r="213" spans="1:8">
      <c r="A213" s="131">
        <v>43007</v>
      </c>
      <c r="B213" s="132">
        <v>2.4816001563536617E-2</v>
      </c>
      <c r="C213" s="132">
        <v>1.9044420279116663E-2</v>
      </c>
      <c r="D213" s="132">
        <v>1.7568321249302892E-2</v>
      </c>
      <c r="H213" s="132">
        <v>5.6637190387038849E-3</v>
      </c>
    </row>
    <row r="214" spans="1:8">
      <c r="A214" s="131">
        <v>43039</v>
      </c>
      <c r="B214" s="132">
        <v>3.6892239129561966E-2</v>
      </c>
      <c r="C214" s="132">
        <v>2.1761939128072331E-2</v>
      </c>
      <c r="D214" s="132">
        <v>2.0547486373740112E-2</v>
      </c>
      <c r="H214" s="132">
        <v>1.4808048158851062E-2</v>
      </c>
    </row>
    <row r="215" spans="1:8">
      <c r="A215" s="131">
        <v>43069</v>
      </c>
      <c r="B215" s="132">
        <v>4.2689744297144099E-3</v>
      </c>
      <c r="C215" s="132">
        <v>2.7890615219046577E-2</v>
      </c>
      <c r="D215" s="132">
        <v>2.5528258313989173E-2</v>
      </c>
      <c r="H215" s="132">
        <v>-2.2980695065786039E-2</v>
      </c>
    </row>
    <row r="216" spans="1:8">
      <c r="A216" s="131">
        <v>43098</v>
      </c>
      <c r="B216" s="132">
        <v>2.4338639638727616E-3</v>
      </c>
      <c r="C216" s="132">
        <v>9.5348502287006809E-3</v>
      </c>
      <c r="D216" s="132">
        <v>7.151294390103478E-3</v>
      </c>
      <c r="H216" s="132">
        <v>-7.0339189015805603E-3</v>
      </c>
    </row>
    <row r="217" spans="1:8">
      <c r="A217" s="131">
        <v>43131</v>
      </c>
      <c r="B217" s="132">
        <v>1.8221679471523179E-2</v>
      </c>
      <c r="C217" s="132">
        <v>5.6340231142634402E-2</v>
      </c>
      <c r="D217" s="132">
        <v>5.2395918791814405E-2</v>
      </c>
      <c r="H217" s="132">
        <v>-3.6085486993029492E-2</v>
      </c>
    </row>
    <row r="218" spans="1:8">
      <c r="A218" s="131">
        <v>43159</v>
      </c>
      <c r="B218" s="132">
        <v>-1.814584671174399E-2</v>
      </c>
      <c r="C218" s="132">
        <v>-3.8719643087005734E-2</v>
      </c>
      <c r="D218" s="132">
        <v>-4.121215448381875E-2</v>
      </c>
      <c r="H218" s="132">
        <v>2.1402493276083678E-2</v>
      </c>
    </row>
    <row r="219" spans="1:8">
      <c r="A219" s="131">
        <v>43189</v>
      </c>
      <c r="B219" s="132">
        <v>-3.3985601685093403E-2</v>
      </c>
      <c r="C219" s="132">
        <v>-2.5904247208248733E-2</v>
      </c>
      <c r="D219" s="132">
        <v>-2.8096514131281104E-2</v>
      </c>
      <c r="H219" s="132">
        <v>-8.2962629224936357E-3</v>
      </c>
    </row>
    <row r="220" spans="1:8">
      <c r="A220" s="131">
        <v>43220</v>
      </c>
      <c r="B220" s="132">
        <v>2.0893694554795558E-2</v>
      </c>
      <c r="C220" s="132">
        <v>2.9186361633562184E-3</v>
      </c>
      <c r="D220" s="132">
        <v>8.4245998315063679E-4</v>
      </c>
      <c r="H220" s="132">
        <v>1.7922748409783695E-2</v>
      </c>
    </row>
    <row r="221" spans="1:8">
      <c r="A221" s="131">
        <v>43251</v>
      </c>
      <c r="B221" s="132">
        <v>5.778486475415829E-2</v>
      </c>
      <c r="C221" s="132">
        <v>2.197819175802946E-2</v>
      </c>
      <c r="D221" s="132">
        <v>2.0096065550611098E-2</v>
      </c>
      <c r="H221" s="132">
        <v>3.503663119712308E-2</v>
      </c>
    </row>
    <row r="222" spans="1:8">
      <c r="A222" s="131">
        <v>43280</v>
      </c>
      <c r="B222" s="132">
        <v>5.250759493087391E-3</v>
      </c>
      <c r="C222" s="132">
        <v>5.4683508582601178E-3</v>
      </c>
      <c r="D222" s="132">
        <v>3.0294636983693155E-3</v>
      </c>
      <c r="H222" s="132">
        <v>-2.1640797046174054E-4</v>
      </c>
    </row>
    <row r="223" spans="1:8">
      <c r="A223" s="131">
        <v>43312</v>
      </c>
      <c r="B223" s="132">
        <v>3.2523158763642965E-2</v>
      </c>
      <c r="C223" s="132">
        <v>3.4732007613360989E-2</v>
      </c>
      <c r="D223" s="132">
        <v>3.2418034437329872E-2</v>
      </c>
      <c r="H223" s="132">
        <v>-2.1347062171322984E-3</v>
      </c>
    </row>
    <row r="224" spans="1:8">
      <c r="A224" s="131">
        <v>43343</v>
      </c>
      <c r="B224" s="132">
        <v>3.6655237350767547E-2</v>
      </c>
      <c r="C224" s="132">
        <v>3.0853767449554759E-2</v>
      </c>
      <c r="D224" s="132">
        <v>2.8686377871145315E-2</v>
      </c>
      <c r="H224" s="132">
        <v>5.6278301388628105E-3</v>
      </c>
    </row>
    <row r="225" spans="1:8">
      <c r="A225" s="131">
        <v>43371</v>
      </c>
      <c r="B225" s="132">
        <v>4.905636126047044E-3</v>
      </c>
      <c r="C225" s="132">
        <v>3.1748315087570286E-3</v>
      </c>
      <c r="D225" s="132">
        <v>9.5338179690809702E-4</v>
      </c>
      <c r="H225" s="132">
        <v>1.7253269947841154E-3</v>
      </c>
    </row>
    <row r="226" spans="1:8">
      <c r="A226" s="131">
        <v>43404</v>
      </c>
      <c r="B226" s="132">
        <v>-4.7132807503730577E-2</v>
      </c>
      <c r="C226" s="132">
        <v>-7.0468682727176088E-2</v>
      </c>
      <c r="D226" s="132">
        <v>-7.4796246387635143E-2</v>
      </c>
      <c r="H226" s="132">
        <v>2.5104990859168952E-2</v>
      </c>
    </row>
    <row r="227" spans="1:8">
      <c r="A227" s="131">
        <v>43434</v>
      </c>
      <c r="B227" s="132">
        <v>1.7731940311863773E-2</v>
      </c>
      <c r="C227" s="132">
        <v>1.7011142825691571E-2</v>
      </c>
      <c r="D227" s="132">
        <v>1.4664163171717388E-2</v>
      </c>
      <c r="H227" s="132">
        <v>7.0874099193218854E-4</v>
      </c>
    </row>
    <row r="228" spans="1:8">
      <c r="A228" s="131">
        <v>43465</v>
      </c>
      <c r="B228" s="132">
        <v>-0.10024268216549863</v>
      </c>
      <c r="C228" s="132">
        <v>-9.1581664153814121E-2</v>
      </c>
      <c r="D228" s="132">
        <v>-9.3878986326008246E-2</v>
      </c>
      <c r="H228" s="132">
        <v>-9.5341734858498395E-3</v>
      </c>
    </row>
    <row r="229" spans="1:8">
      <c r="A229" s="131">
        <v>43496</v>
      </c>
      <c r="B229" s="132">
        <v>7.6752810800510107E-2</v>
      </c>
      <c r="C229" s="132">
        <v>8.0805169436487148E-2</v>
      </c>
      <c r="D229" s="132">
        <v>7.7832844518809341E-2</v>
      </c>
      <c r="H229" s="132">
        <v>-3.7493886507682372E-3</v>
      </c>
    </row>
    <row r="230" spans="1:8">
      <c r="A230" s="131">
        <v>43524</v>
      </c>
      <c r="B230" s="132">
        <v>3.9098767953168537E-2</v>
      </c>
      <c r="C230" s="132">
        <v>3.1172862149773072E-2</v>
      </c>
      <c r="D230" s="132">
        <v>2.9188334110508349E-2</v>
      </c>
      <c r="H230" s="132">
        <v>7.6863017776394038E-3</v>
      </c>
    </row>
    <row r="231" spans="1:8">
      <c r="A231" s="131">
        <v>43553</v>
      </c>
      <c r="B231" s="132">
        <v>3.132137600936321E-2</v>
      </c>
      <c r="C231" s="132">
        <v>1.6967713010223796E-2</v>
      </c>
      <c r="D231" s="132">
        <v>1.4567394271687593E-2</v>
      </c>
      <c r="H231" s="132">
        <v>1.4114177682841733E-2</v>
      </c>
    </row>
    <row r="232" spans="1:8">
      <c r="A232" s="131">
        <v>43585</v>
      </c>
      <c r="B232" s="132">
        <v>4.092262219832065E-2</v>
      </c>
      <c r="C232" s="132">
        <v>3.8927186102991236E-2</v>
      </c>
      <c r="D232" s="132">
        <v>3.6506088116584477E-2</v>
      </c>
      <c r="H232" s="132">
        <v>1.9206698236613473E-3</v>
      </c>
    </row>
    <row r="233" spans="1:8">
      <c r="A233" s="131">
        <v>43616</v>
      </c>
      <c r="B233" s="132">
        <v>-6.007314384277733E-2</v>
      </c>
      <c r="C233" s="132">
        <v>-6.5396156474485656E-2</v>
      </c>
      <c r="D233" s="132">
        <v>-6.8411867364746998E-2</v>
      </c>
      <c r="H233" s="132">
        <v>5.6954747924304883E-3</v>
      </c>
    </row>
    <row r="234" spans="1:8">
      <c r="A234" s="131">
        <v>43644</v>
      </c>
      <c r="B234" s="132">
        <v>4.5739017528673376E-2</v>
      </c>
      <c r="C234" s="132">
        <v>6.8683150429617618E-2</v>
      </c>
      <c r="D234" s="132">
        <v>6.4800721243911508E-2</v>
      </c>
      <c r="H234" s="132">
        <v>-2.1469537431857755E-2</v>
      </c>
    </row>
    <row r="235" spans="1:8">
      <c r="A235" s="131">
        <v>43677</v>
      </c>
      <c r="B235" s="132">
        <v>3.7381320928076597E-2</v>
      </c>
      <c r="C235" s="132">
        <v>1.4242790583855488E-2</v>
      </c>
      <c r="D235" s="132">
        <v>1.2200016493938601E-2</v>
      </c>
      <c r="H235" s="132">
        <v>2.2813601002676265E-2</v>
      </c>
    </row>
    <row r="236" spans="1:8">
      <c r="A236" s="131">
        <v>43707</v>
      </c>
      <c r="B236" s="132">
        <v>-8.7532415719130934E-3</v>
      </c>
      <c r="C236" s="132">
        <v>-1.9571334111787866E-2</v>
      </c>
      <c r="D236" s="132">
        <v>-2.2449267805153661E-2</v>
      </c>
      <c r="H236" s="132">
        <v>1.1034043491654044E-2</v>
      </c>
    </row>
    <row r="237" spans="1:8">
      <c r="A237" s="131">
        <v>43738</v>
      </c>
      <c r="B237" s="132">
        <v>2.6556009917248984E-2</v>
      </c>
      <c r="C237" s="132">
        <v>1.6255954059307076E-2</v>
      </c>
      <c r="D237" s="132">
        <v>1.3996699468247692E-2</v>
      </c>
      <c r="H237" s="132">
        <v>1.0135296936563787E-2</v>
      </c>
    </row>
    <row r="238" spans="1:8">
      <c r="A238" s="131">
        <v>43769</v>
      </c>
      <c r="B238" s="132">
        <v>-2.7131509405851593E-3</v>
      </c>
      <c r="C238" s="132">
        <v>2.0569668845698868E-2</v>
      </c>
      <c r="D238" s="132">
        <v>1.7622883445668144E-2</v>
      </c>
      <c r="H238" s="132">
        <v>-2.2813552564831419E-2</v>
      </c>
    </row>
    <row r="239" spans="1:8">
      <c r="A239" s="131">
        <v>43798</v>
      </c>
      <c r="B239" s="132">
        <v>4.7644695355438312E-2</v>
      </c>
      <c r="C239" s="132">
        <v>3.5388306716182712E-2</v>
      </c>
      <c r="D239" s="132">
        <v>3.3870741925409092E-2</v>
      </c>
      <c r="H239" s="132">
        <v>1.1837480257168354E-2</v>
      </c>
    </row>
    <row r="240" spans="1:8">
      <c r="A240" s="131">
        <v>43830</v>
      </c>
      <c r="B240" s="132">
        <v>9.5016154997916644E-3</v>
      </c>
      <c r="C240" s="132">
        <v>2.7723112949913073E-2</v>
      </c>
      <c r="D240" s="132">
        <v>2.4771349403112566E-2</v>
      </c>
      <c r="H240" s="132">
        <v>-1.7729967556942228E-2</v>
      </c>
    </row>
    <row r="241" spans="1:8">
      <c r="A241" s="131">
        <v>43861</v>
      </c>
      <c r="B241" s="132">
        <v>1.3657332545267461E-2</v>
      </c>
      <c r="C241" s="132">
        <v>7.4338108048026968E-4</v>
      </c>
      <c r="D241" s="132">
        <v>-1.1079938196308944E-3</v>
      </c>
      <c r="H241" s="132">
        <v>1.2904358608741617E-2</v>
      </c>
    </row>
    <row r="242" spans="1:8">
      <c r="A242" s="131">
        <v>43889</v>
      </c>
      <c r="B242" s="132">
        <v>-7.5141095835151689E-2</v>
      </c>
      <c r="C242" s="132">
        <v>-8.3279984123535031E-2</v>
      </c>
      <c r="D242" s="132">
        <v>-8.5939328564014303E-2</v>
      </c>
      <c r="H242" s="132">
        <v>8.8782705160002084E-3</v>
      </c>
    </row>
    <row r="243" spans="1:8">
      <c r="A243" s="131">
        <v>43921</v>
      </c>
      <c r="B243" s="132">
        <v>-0.12748763863170465</v>
      </c>
      <c r="C243" s="132">
        <v>-0.12843988263768302</v>
      </c>
      <c r="D243" s="132">
        <v>-0.13051368261673085</v>
      </c>
      <c r="H243" s="132">
        <v>1.092574094441412E-3</v>
      </c>
    </row>
    <row r="244" spans="1:8">
      <c r="A244" s="131">
        <v>43951</v>
      </c>
      <c r="B244" s="132">
        <v>0.13223204344565889</v>
      </c>
      <c r="C244" s="132">
        <v>0.13021847531532213</v>
      </c>
      <c r="D244" s="132">
        <v>0.12915018118029681</v>
      </c>
      <c r="H244" s="132">
        <v>1.7815742480895569E-3</v>
      </c>
    </row>
    <row r="245" spans="1:8">
      <c r="A245" s="131">
        <v>43980</v>
      </c>
      <c r="B245" s="132">
        <v>3.3635436819163353E-2</v>
      </c>
      <c r="C245" s="132">
        <v>4.9729046905494761E-2</v>
      </c>
      <c r="D245" s="132">
        <v>4.8397979259628854E-2</v>
      </c>
      <c r="H245" s="132">
        <v>-1.5331203927121839E-2</v>
      </c>
    </row>
    <row r="246" spans="1:8">
      <c r="A246" s="131">
        <v>44012</v>
      </c>
      <c r="B246" s="132">
        <v>1.1521345749100988E-2</v>
      </c>
      <c r="C246" s="132">
        <v>2.1342209302086544E-2</v>
      </c>
      <c r="D246" s="132">
        <v>2.0431892789348111E-2</v>
      </c>
      <c r="H246" s="132">
        <v>-9.6156444564220456E-3</v>
      </c>
    </row>
    <row r="247" spans="1:8">
      <c r="A247" s="131">
        <v>44043</v>
      </c>
      <c r="B247" s="132">
        <v>5.0174863429934338E-3</v>
      </c>
      <c r="C247" s="132">
        <v>5.8125062065374669E-2</v>
      </c>
      <c r="D247" s="132">
        <v>5.3809258817606016E-2</v>
      </c>
      <c r="H247" s="132">
        <v>-5.0190263539093838E-2</v>
      </c>
    </row>
    <row r="248" spans="1:8">
      <c r="A248" s="131">
        <v>44074</v>
      </c>
      <c r="B248" s="132">
        <v>6.1269079741478175E-2</v>
      </c>
      <c r="C248" s="132">
        <v>7.3337427627225588E-2</v>
      </c>
      <c r="D248" s="132">
        <v>7.175690763334977E-2</v>
      </c>
      <c r="H248" s="132">
        <v>-1.1243759488035798E-2</v>
      </c>
    </row>
    <row r="249" spans="1:8">
      <c r="A249" s="131">
        <v>44104</v>
      </c>
      <c r="B249" s="132">
        <v>-1.9403533019479186E-2</v>
      </c>
      <c r="C249" s="132">
        <v>-3.8505438828247363E-2</v>
      </c>
      <c r="D249" s="132">
        <v>-3.9848713785627765E-2</v>
      </c>
      <c r="H249" s="132">
        <v>1.986688909138401E-2</v>
      </c>
    </row>
    <row r="250" spans="1:8">
      <c r="A250" s="131">
        <v>44134</v>
      </c>
      <c r="B250" s="132">
        <v>-2.0525243627154049E-2</v>
      </c>
      <c r="C250" s="132">
        <v>-2.7040163001668886E-2</v>
      </c>
      <c r="D250" s="132">
        <v>-2.7803571603116077E-2</v>
      </c>
      <c r="H250" s="132">
        <v>6.6959797586445546E-3</v>
      </c>
    </row>
    <row r="251" spans="1:8">
      <c r="A251" s="131">
        <v>44165</v>
      </c>
      <c r="B251" s="132">
        <v>8.4672085380340378E-2</v>
      </c>
      <c r="C251" s="132">
        <v>0.11386387160782613</v>
      </c>
      <c r="D251" s="132">
        <v>0.11060449918310911</v>
      </c>
      <c r="H251" s="132">
        <v>-2.6207678488887831E-2</v>
      </c>
    </row>
    <row r="252" spans="1:8">
      <c r="A252" s="131">
        <v>44196</v>
      </c>
      <c r="B252" s="132">
        <v>1.6559105607915781E-2</v>
      </c>
      <c r="C252" s="132">
        <v>3.9800199573638187E-2</v>
      </c>
      <c r="D252" s="132">
        <v>3.7849606431083545E-2</v>
      </c>
      <c r="H252" s="132">
        <v>-2.2351499812418019E-2</v>
      </c>
    </row>
    <row r="253" spans="1:8">
      <c r="A253" s="131">
        <v>44225</v>
      </c>
      <c r="B253" s="132">
        <v>-3.2082544580801452E-3</v>
      </c>
      <c r="C253" s="132">
        <v>-1.0256232694532847E-2</v>
      </c>
      <c r="D253" s="132">
        <v>-1.1077722873753177E-2</v>
      </c>
      <c r="H253" s="132">
        <v>7.121013002830523E-3</v>
      </c>
    </row>
    <row r="254" spans="1:8">
      <c r="A254" s="131">
        <v>44253</v>
      </c>
      <c r="B254" s="132">
        <v>2.5615672850387069E-2</v>
      </c>
      <c r="C254" s="132">
        <v>2.4689164550448599E-2</v>
      </c>
      <c r="D254" s="132">
        <v>2.408389893670981E-2</v>
      </c>
      <c r="H254" s="132">
        <v>9.0418473425057933E-4</v>
      </c>
    </row>
    <row r="255" spans="1:8">
      <c r="A255" s="131">
        <v>44286</v>
      </c>
      <c r="B255" s="132">
        <v>7.0246999767294871E-2</v>
      </c>
      <c r="C255" s="132">
        <v>3.6299915643483206E-2</v>
      </c>
      <c r="D255" s="132">
        <v>3.630765255587607E-2</v>
      </c>
      <c r="H255" s="132">
        <v>3.2757972485921272E-2</v>
      </c>
    </row>
    <row r="256" spans="1:8">
      <c r="A256" s="131">
        <v>44316</v>
      </c>
      <c r="B256" s="132">
        <v>2.857355850916787E-2</v>
      </c>
      <c r="C256" s="132">
        <v>5.3513669016972715E-2</v>
      </c>
      <c r="D256" s="132">
        <v>5.1458396532594236E-2</v>
      </c>
      <c r="H256" s="132">
        <v>-2.3673267126259834E-2</v>
      </c>
    </row>
    <row r="257" spans="1:8">
      <c r="A257" s="131">
        <v>44347</v>
      </c>
      <c r="B257" s="132">
        <v>-1.2097602222624787E-2</v>
      </c>
      <c r="C257" s="132">
        <v>3.3721128361402257E-3</v>
      </c>
      <c r="D257" s="132">
        <v>2.9088149740735662E-3</v>
      </c>
      <c r="H257" s="132">
        <v>-1.5417724751227269E-2</v>
      </c>
    </row>
    <row r="258" spans="1:8">
      <c r="A258" s="131">
        <v>44377</v>
      </c>
      <c r="B258" s="132">
        <v>5.8526475389289886E-2</v>
      </c>
      <c r="C258" s="132">
        <v>2.6711513057715831E-2</v>
      </c>
      <c r="D258" s="132">
        <v>2.7080706179066893E-2</v>
      </c>
      <c r="H258" s="132">
        <v>3.0987246102679666E-2</v>
      </c>
    </row>
    <row r="259" spans="1:8">
      <c r="A259" s="131">
        <v>44407</v>
      </c>
      <c r="B259" s="132">
        <v>2.2753263255169284E-2</v>
      </c>
      <c r="C259" s="132">
        <v>2.2666741558799997E-2</v>
      </c>
      <c r="D259" s="132">
        <v>2.2027226127259835E-2</v>
      </c>
      <c r="H259" s="132">
        <v>8.4603999380483685E-5</v>
      </c>
    </row>
    <row r="260" spans="1:8">
      <c r="A260" s="131">
        <v>44439</v>
      </c>
      <c r="B260" s="132">
        <v>3.2818592778949544E-2</v>
      </c>
      <c r="C260" s="132">
        <v>2.8157390640177266E-2</v>
      </c>
      <c r="D260" s="132">
        <v>2.7649198680046436E-2</v>
      </c>
      <c r="H260" s="132">
        <v>4.5335492223324003E-3</v>
      </c>
    </row>
    <row r="261" spans="1:8">
      <c r="A261" s="131">
        <v>44469</v>
      </c>
      <c r="B261" s="132">
        <v>-3.0594725820297267E-2</v>
      </c>
      <c r="C261" s="132">
        <v>-4.825074566337733E-2</v>
      </c>
      <c r="D261" s="132">
        <v>-4.980309639143992E-2</v>
      </c>
      <c r="H261" s="132">
        <v>1.8551125480404274E-2</v>
      </c>
    </row>
    <row r="262" spans="1:8">
      <c r="A262" s="131">
        <v>44498</v>
      </c>
      <c r="B262" s="132">
        <v>7.0421979125245712E-2</v>
      </c>
      <c r="C262" s="132">
        <v>6.8851638334659251E-2</v>
      </c>
      <c r="D262" s="132">
        <v>6.8341631264296931E-2</v>
      </c>
      <c r="H262" s="132">
        <v>1.4691849965566828E-3</v>
      </c>
    </row>
    <row r="263" spans="1:8">
      <c r="A263" s="131">
        <v>44530</v>
      </c>
      <c r="B263" s="132">
        <v>1.6387309583151027E-2</v>
      </c>
      <c r="C263" s="132">
        <v>-1.1408871371768315E-2</v>
      </c>
      <c r="D263" s="132">
        <v>-1.2505353010821058E-2</v>
      </c>
      <c r="H263" s="132">
        <v>2.8116963778027415E-2</v>
      </c>
    </row>
    <row r="264" spans="1:8">
      <c r="A264" s="131">
        <v>44561</v>
      </c>
      <c r="B264" s="132">
        <v>2.7728095141815852E-2</v>
      </c>
      <c r="C264" s="132">
        <v>3.8320022025027642E-2</v>
      </c>
      <c r="D264" s="132">
        <v>3.6679227130602093E-2</v>
      </c>
      <c r="H264" s="132">
        <v>-1.0201023440301604E-2</v>
      </c>
    </row>
    <row r="265" spans="1:8">
      <c r="A265" s="131">
        <v>44592</v>
      </c>
      <c r="B265" s="132">
        <v>-4.3790465573208079E-2</v>
      </c>
      <c r="C265" s="132">
        <v>-5.7412854613866061E-2</v>
      </c>
      <c r="D265" s="132">
        <v>-5.8849583964622004E-2</v>
      </c>
      <c r="H265" s="132">
        <v>1.4452126901303597E-2</v>
      </c>
    </row>
    <row r="266" spans="1:8">
      <c r="A266" s="131">
        <v>44620</v>
      </c>
      <c r="B266" s="132">
        <v>-3.2586246462174055E-2</v>
      </c>
      <c r="C266" s="132">
        <v>-3.0687387597327188E-2</v>
      </c>
      <c r="D266" s="132">
        <v>-3.1221753258880353E-2</v>
      </c>
      <c r="H266" s="132">
        <v>-1.9589746801499386E-3</v>
      </c>
    </row>
    <row r="267" spans="1:8">
      <c r="A267" s="131">
        <v>44651</v>
      </c>
      <c r="B267" s="132">
        <v>4.3603089733697288E-2</v>
      </c>
      <c r="C267" s="132">
        <v>3.3800454373794662E-2</v>
      </c>
      <c r="D267" s="132">
        <v>3.2802433579698725E-2</v>
      </c>
      <c r="H267" s="132">
        <v>9.482134892115468E-3</v>
      </c>
    </row>
    <row r="268" spans="1:8">
      <c r="A268" s="131">
        <v>44680</v>
      </c>
      <c r="B268" s="132">
        <v>-4.1702917009575291E-2</v>
      </c>
      <c r="C268" s="132">
        <v>-9.1397825919109832E-2</v>
      </c>
      <c r="D268" s="132">
        <v>-9.8365306724304713E-2</v>
      </c>
      <c r="H268" s="132">
        <v>5.4693803654833006E-2</v>
      </c>
    </row>
    <row r="269" spans="1:8">
      <c r="A269" s="131">
        <v>44712</v>
      </c>
      <c r="B269" s="132">
        <v>-1.9073428336963849E-2</v>
      </c>
      <c r="C269" s="132">
        <v>-3.9193016028271988E-3</v>
      </c>
      <c r="D269" s="132">
        <v>-4.6495451891904929E-3</v>
      </c>
      <c r="H269" s="132">
        <v>-1.5213754024670512E-2</v>
      </c>
    </row>
    <row r="270" spans="1:8">
      <c r="A270" s="131">
        <v>44742</v>
      </c>
      <c r="B270" s="132">
        <v>-6.1562492183092225E-2</v>
      </c>
      <c r="C270" s="132">
        <v>-8.4163243000147922E-2</v>
      </c>
      <c r="D270" s="132">
        <v>-8.8267347736745327E-2</v>
      </c>
      <c r="H270" s="132">
        <v>2.4677706637471486E-2</v>
      </c>
    </row>
    <row r="271" spans="1:8">
      <c r="A271" s="131">
        <v>44771</v>
      </c>
      <c r="B271" s="132">
        <v>0.11977301738205887</v>
      </c>
      <c r="C271" s="132">
        <v>9.2139281680420473E-2</v>
      </c>
      <c r="D271" s="132">
        <v>9.2086173386986381E-2</v>
      </c>
      <c r="H271" s="132">
        <v>2.5302391522004086E-2</v>
      </c>
    </row>
    <row r="272" spans="1:8">
      <c r="A272" s="131">
        <v>44804</v>
      </c>
      <c r="B272" s="132">
        <v>-2.7353420367745181E-2</v>
      </c>
      <c r="C272" s="132">
        <v>-4.0802229904407211E-2</v>
      </c>
      <c r="D272" s="132">
        <v>-4.3217612900530555E-2</v>
      </c>
      <c r="H272" s="132">
        <v>1.4020893246365462E-2</v>
      </c>
    </row>
    <row r="273" spans="1:8">
      <c r="A273" s="131">
        <v>44834</v>
      </c>
      <c r="B273" s="260">
        <v>-7.0061944929380573E-2</v>
      </c>
      <c r="C273" s="260">
        <v>-9.401655180980846E-2</v>
      </c>
      <c r="D273" s="260">
        <v>-9.8570025106429496E-2</v>
      </c>
      <c r="H273" s="260">
        <v>2.6440446487493885E-2</v>
      </c>
    </row>
    <row r="274" spans="1:8">
      <c r="A274" s="131">
        <v>44865</v>
      </c>
      <c r="B274" s="260">
        <v>6.8816688646445245E-2</v>
      </c>
      <c r="C274" s="260">
        <v>7.8309149573674991E-2</v>
      </c>
      <c r="D274" s="260">
        <v>7.5577621700169573E-2</v>
      </c>
      <c r="H274" s="260">
        <v>-8.803097823089745E-3</v>
      </c>
    </row>
    <row r="275" spans="1:8">
      <c r="A275" s="131">
        <v>44895</v>
      </c>
      <c r="B275" s="260">
        <v>1.0125439448449508E-2</v>
      </c>
      <c r="C275" s="260">
        <v>5.2336226667416559E-2</v>
      </c>
      <c r="D275" s="260">
        <v>4.8641540533116041E-2</v>
      </c>
      <c r="H275" s="260">
        <v>-4.0111502530557064E-2</v>
      </c>
    </row>
    <row r="276" spans="1:8">
      <c r="A276" s="131">
        <v>44925</v>
      </c>
      <c r="B276" s="260">
        <v>-9.3259772057548943E-2</v>
      </c>
      <c r="C276" s="260">
        <v>-6.0149170417700945E-2</v>
      </c>
      <c r="D276" s="260">
        <v>-6.1639482250680715E-2</v>
      </c>
      <c r="H276" s="260">
        <v>-3.5229634956606359E-2</v>
      </c>
    </row>
    <row r="277" spans="1:8">
      <c r="A277" s="131">
        <v>44957</v>
      </c>
      <c r="B277" s="260">
        <v>4.63285172783564E-2</v>
      </c>
      <c r="C277" s="260">
        <v>6.4759859864342212E-2</v>
      </c>
      <c r="D277" s="260">
        <v>6.1482556143907796E-2</v>
      </c>
      <c r="H277" s="260">
        <v>-1.7310328160130117E-2</v>
      </c>
    </row>
    <row r="278" spans="1:8">
      <c r="A278" s="131">
        <v>44985</v>
      </c>
      <c r="B278" s="260">
        <v>-2.0782601993188806E-3</v>
      </c>
      <c r="C278" s="260">
        <v>-2.555441604262209E-2</v>
      </c>
      <c r="D278" s="260">
        <v>-2.7628430379201135E-2</v>
      </c>
      <c r="H278" s="260">
        <v>2.409180792626997E-2</v>
      </c>
    </row>
    <row r="279" spans="1:8">
      <c r="A279" s="131">
        <v>45016</v>
      </c>
      <c r="B279" s="260">
        <v>9.1742594367284873E-3</v>
      </c>
      <c r="C279" s="260">
        <v>3.3869243327425351E-2</v>
      </c>
      <c r="D279" s="260">
        <v>3.1206906490132053E-2</v>
      </c>
      <c r="H279" s="260">
        <v>-2.3885983696756319E-2</v>
      </c>
    </row>
    <row r="280" spans="1:8">
      <c r="A280" s="131">
        <v>45044</v>
      </c>
      <c r="B280" s="260">
        <v>-4.3342442143934224E-3</v>
      </c>
      <c r="C280" s="260">
        <v>1.1750159675353261E-2</v>
      </c>
      <c r="D280" s="260">
        <v>9.7392126932256129E-3</v>
      </c>
      <c r="H280" s="260">
        <v>-1.589760449843447E-2</v>
      </c>
    </row>
    <row r="281" spans="1:8">
      <c r="A281" s="131">
        <v>45077</v>
      </c>
      <c r="B281" s="260">
        <v>4.0407922720168042E-2</v>
      </c>
      <c r="C281" s="260">
        <v>4.6888130650926787E-3</v>
      </c>
      <c r="D281" s="260">
        <v>3.3598773580887759E-3</v>
      </c>
      <c r="H281" s="260">
        <v>3.5552411045669086E-2</v>
      </c>
    </row>
    <row r="282" spans="1:8">
      <c r="A282" s="131">
        <v>45107</v>
      </c>
      <c r="B282" s="260">
        <v>4.1030440350704446E-2</v>
      </c>
      <c r="C282" s="260">
        <v>6.5347107379716371E-2</v>
      </c>
      <c r="D282" s="260">
        <v>6.2278508948769018E-2</v>
      </c>
      <c r="H282" s="260">
        <v>-2.2825111985163238E-2</v>
      </c>
    </row>
    <row r="283" spans="1:8">
      <c r="A283" s="131">
        <v>45138</v>
      </c>
      <c r="B283" s="260">
        <v>2.2640170333569905E-2</v>
      </c>
      <c r="C283" s="260">
        <v>3.3465371353977084E-2</v>
      </c>
      <c r="D283" s="260">
        <v>3.1379223549999342E-2</v>
      </c>
      <c r="H283" s="260">
        <v>-1.0474662548416669E-2</v>
      </c>
    </row>
    <row r="284" spans="1:8">
      <c r="A284" s="131">
        <v>45169</v>
      </c>
      <c r="B284" s="260">
        <v>-3.0485062062547805E-3</v>
      </c>
      <c r="C284" s="260">
        <v>-1.8600756826345322E-2</v>
      </c>
      <c r="D284" s="260">
        <v>-2.0503821466063825E-2</v>
      </c>
      <c r="H284" s="260">
        <v>1.5847017132189389E-2</v>
      </c>
    </row>
    <row r="285" spans="1:8">
      <c r="A285" s="131">
        <v>45198</v>
      </c>
      <c r="B285" s="260">
        <v>-2.3990800733259956E-2</v>
      </c>
      <c r="C285" s="260">
        <v>-4.7911259176217885E-2</v>
      </c>
      <c r="D285" s="260">
        <v>-5.0772382481590252E-2</v>
      </c>
      <c r="H285" s="260">
        <v>2.5124190022729476E-2</v>
      </c>
    </row>
    <row r="286" spans="1:8">
      <c r="A286" s="131">
        <v>45230</v>
      </c>
      <c r="B286" s="260">
        <v>-2.2319258648745777E-2</v>
      </c>
      <c r="C286" s="260">
        <v>-2.3935413371759643E-2</v>
      </c>
      <c r="D286" s="260">
        <v>-2.5248316778881418E-2</v>
      </c>
      <c r="H286" s="260">
        <v>1.6557866612052496E-3</v>
      </c>
    </row>
    <row r="287" spans="1:8">
      <c r="A287" s="131">
        <v>45260</v>
      </c>
      <c r="B287" s="260">
        <v>5.8016281953942497E-2</v>
      </c>
      <c r="C287" s="260">
        <v>9.2148557326325431E-2</v>
      </c>
      <c r="D287" s="260">
        <v>8.7939612576723891E-2</v>
      </c>
      <c r="H287" s="260">
        <v>-3.1252410803839448E-2</v>
      </c>
    </row>
    <row r="288" spans="1:8">
      <c r="A288" s="131">
        <v>45289</v>
      </c>
      <c r="B288" s="260">
        <v>3.2923450169188524E-2</v>
      </c>
      <c r="C288" s="260">
        <v>4.5750923762167869E-2</v>
      </c>
      <c r="D288" s="260">
        <v>4.3770871802930857E-2</v>
      </c>
      <c r="H288" s="260">
        <v>-1.2266279953960124E-2</v>
      </c>
    </row>
    <row r="289" spans="1:8">
      <c r="A289" s="131">
        <v>45322</v>
      </c>
      <c r="B289" s="260">
        <v>3.1881463753532527E-2</v>
      </c>
      <c r="C289" s="260">
        <v>1.4695082314385356E-2</v>
      </c>
      <c r="D289" s="260">
        <v>1.3501661829857188E-2</v>
      </c>
      <c r="H289" s="260">
        <v>1.6937483721658708E-2</v>
      </c>
    </row>
    <row r="290" spans="1:8">
      <c r="A290" s="131">
        <v>45351</v>
      </c>
      <c r="B290" s="260">
        <v>5.6018516299998551E-2</v>
      </c>
      <c r="C290" s="260">
        <v>5.203218694703992E-2</v>
      </c>
      <c r="D290" s="260">
        <v>5.0861998529291588E-2</v>
      </c>
      <c r="H290" s="260">
        <v>3.789170523885721E-3</v>
      </c>
    </row>
    <row r="291" spans="1:8">
      <c r="A291" s="131">
        <v>45380</v>
      </c>
      <c r="B291" s="260">
        <v>3.2703940173616282E-2</v>
      </c>
      <c r="C291" s="260">
        <v>3.0652026188554594E-2</v>
      </c>
      <c r="D291" s="260">
        <v>2.9425381600477897E-2</v>
      </c>
      <c r="H291" s="260">
        <v>1.9908891972491016E-3</v>
      </c>
    </row>
    <row r="292" spans="1:8">
      <c r="A292" s="131">
        <v>45412</v>
      </c>
      <c r="B292" s="260">
        <v>-3.2397683431614616E-2</v>
      </c>
      <c r="C292" s="260">
        <v>-4.2029948282475478E-2</v>
      </c>
      <c r="D292" s="260">
        <v>-4.3628273922939761E-2</v>
      </c>
      <c r="H292" s="260">
        <v>1.0054870539628391E-2</v>
      </c>
    </row>
    <row r="293" spans="1:8">
      <c r="A293" s="131">
        <v>45443</v>
      </c>
      <c r="B293" s="260">
        <v>3.0476147226448008E-2</v>
      </c>
      <c r="C293" s="260">
        <v>4.6234070926869937E-2</v>
      </c>
      <c r="D293" s="260">
        <v>4.4559555732649678E-2</v>
      </c>
      <c r="H293" s="260">
        <v>-1.5061566181324815E-2</v>
      </c>
    </row>
    <row r="294" spans="1:8">
      <c r="A294" s="131">
        <v>45471</v>
      </c>
      <c r="B294" s="260">
        <v>4.7923019972148338E-2</v>
      </c>
      <c r="C294" s="260">
        <v>3.4553111969542784E-2</v>
      </c>
      <c r="D294" s="260">
        <v>3.3754433233442398E-2</v>
      </c>
      <c r="H294" s="260">
        <v>1.2923365507211404E-2</v>
      </c>
    </row>
    <row r="295" spans="1:8">
      <c r="A295" s="131">
        <v>45504</v>
      </c>
      <c r="B295" s="260">
        <v>2.0396104974756569E-3</v>
      </c>
      <c r="C295" s="260">
        <v>1.17163165527585E-2</v>
      </c>
      <c r="D295" s="260">
        <v>1.0179318231684248E-2</v>
      </c>
      <c r="H295" s="260">
        <v>-9.564643662419714E-3</v>
      </c>
    </row>
    <row r="296" spans="1:8">
      <c r="A296" s="131">
        <v>45534</v>
      </c>
      <c r="B296" s="260">
        <v>-1.930538389385072E-4</v>
      </c>
      <c r="C296" s="260">
        <v>2.2720442135753614E-2</v>
      </c>
      <c r="D296" s="260">
        <v>2.0370687272104986E-2</v>
      </c>
      <c r="H296" s="260">
        <v>-2.2404456810154016E-2</v>
      </c>
    </row>
    <row r="297" spans="1:8">
      <c r="A297" s="131">
        <v>45565</v>
      </c>
      <c r="B297" s="260">
        <v>1.1988439718842522E-2</v>
      </c>
      <c r="C297" s="260">
        <v>2.0354582302821403E-2</v>
      </c>
      <c r="D297" s="260">
        <v>1.8751330396248513E-2</v>
      </c>
      <c r="H297" s="260">
        <v>-8.1992502695460434E-3</v>
      </c>
    </row>
    <row r="298" spans="1:8">
      <c r="A298" s="131">
        <v>45596</v>
      </c>
      <c r="B298" s="260">
        <v>1.9659000644999359E-2</v>
      </c>
      <c r="C298" s="260">
        <v>-8.1141711264572716E-3</v>
      </c>
      <c r="D298" s="260">
        <v>-9.6463124303516144E-3</v>
      </c>
      <c r="H298" s="260">
        <v>2.8000371578045247E-2</v>
      </c>
    </row>
    <row r="299" spans="1:8">
      <c r="A299" s="131">
        <v>45625</v>
      </c>
      <c r="B299" s="260">
        <v>9.0753584867283701E-2</v>
      </c>
      <c r="C299" s="260">
        <v>6.116471414876859E-2</v>
      </c>
      <c r="D299" s="260">
        <v>6.1075681291456872E-2</v>
      </c>
      <c r="H299" s="260">
        <v>2.7883391073977082E-2</v>
      </c>
    </row>
    <row r="300" spans="1:8">
      <c r="A300" s="131">
        <v>45657</v>
      </c>
      <c r="B300" s="260">
        <v>-7.1307496797315441E-3</v>
      </c>
      <c r="C300" s="260">
        <v>-2.6590309976231425E-2</v>
      </c>
      <c r="D300" s="260">
        <v>-2.8355290708008525E-2</v>
      </c>
      <c r="H300" s="260">
        <v>1.9991130657456946E-2</v>
      </c>
    </row>
    <row r="301" spans="1:8">
      <c r="A301" s="131">
        <v>45688</v>
      </c>
      <c r="B301" s="260">
        <v>2.561766943064539E-2</v>
      </c>
      <c r="C301" s="260">
        <v>2.9629923700325037E-2</v>
      </c>
      <c r="D301" s="260">
        <v>2.8305309144577587E-2</v>
      </c>
      <c r="H301" s="260">
        <v>-3.8967926022004384E-3</v>
      </c>
    </row>
    <row r="302" spans="1:8">
      <c r="A302" s="131">
        <v>45716</v>
      </c>
      <c r="B302" s="260">
        <v>-1.7330635340652198E-2</v>
      </c>
      <c r="C302" s="260">
        <v>-1.6905645762263465E-2</v>
      </c>
      <c r="D302" s="260">
        <v>-1.8169866846777336E-2</v>
      </c>
      <c r="H302" s="260">
        <v>-4.3229785275100685E-4</v>
      </c>
    </row>
    <row r="303" spans="1:8">
      <c r="A303" s="131">
        <v>45747</v>
      </c>
      <c r="B303" s="260">
        <v>-9.4711164863096969E-2</v>
      </c>
      <c r="C303" s="260">
        <v>-5.9718030044387471E-2</v>
      </c>
      <c r="D303" s="260">
        <v>-5.9581355068146533E-2</v>
      </c>
      <c r="H303" s="260">
        <v>-3.7215575685622615E-2</v>
      </c>
    </row>
    <row r="304" spans="1:8">
      <c r="A304" s="131">
        <v>45777</v>
      </c>
      <c r="B304" s="260">
        <v>-5.5397624933871625E-2</v>
      </c>
      <c r="C304" s="260">
        <v>-5.9472839751408485E-3</v>
      </c>
      <c r="D304" s="260">
        <v>-7.3998843972164531E-3</v>
      </c>
      <c r="H304" s="260">
        <v>-4.9746195711308894E-2</v>
      </c>
    </row>
    <row r="305" spans="1:8">
      <c r="A305" s="131">
        <v>45807</v>
      </c>
      <c r="B305" s="260">
        <v>6.4547762511304591E-2</v>
      </c>
      <c r="C305" s="260">
        <v>6.3142603927737476E-2</v>
      </c>
      <c r="D305" s="260">
        <v>6.1361056735372052E-2</v>
      </c>
      <c r="H305" s="260">
        <v>1.3217028255438912E-3</v>
      </c>
    </row>
    <row r="306" spans="1:8">
      <c r="A306" s="131">
        <v>45838</v>
      </c>
      <c r="B306" s="260">
        <v>1.5670259260396578E-2</v>
      </c>
      <c r="C306" s="260">
        <v>5.0205997010308812E-2</v>
      </c>
      <c r="D306" s="260">
        <v>4.6620335641618632E-2</v>
      </c>
      <c r="H306" s="260">
        <v>-3.2884727232778577E-2</v>
      </c>
    </row>
    <row r="307" spans="1:8">
      <c r="A307" s="131">
        <v>45869</v>
      </c>
      <c r="B307" s="260">
        <v>4.8290873911641365E-2</v>
      </c>
      <c r="C307" s="260">
        <v>2.2124626079629266E-2</v>
      </c>
      <c r="D307" s="260">
        <v>2.0708078875508556E-2</v>
      </c>
      <c r="H307" s="260">
        <v>2.5599860490959081E-2</v>
      </c>
    </row>
    <row r="308" spans="1:8">
      <c r="A308" s="131">
        <v>45898</v>
      </c>
      <c r="B308" s="260">
        <v>-4.1202030300700396E-3</v>
      </c>
      <c r="C308" s="260">
        <v>1.8458435173961164E-2</v>
      </c>
      <c r="D308" s="260">
        <v>1.6124165065953308E-2</v>
      </c>
      <c r="H308" s="260">
        <v>-2.21694253042094E-2</v>
      </c>
    </row>
    <row r="309" spans="1:8">
      <c r="A309" s="146"/>
      <c r="B309" s="147"/>
      <c r="C309" s="147"/>
      <c r="D309" s="147"/>
      <c r="H309" s="147"/>
    </row>
    <row r="310" spans="1:8">
      <c r="A310" s="129"/>
      <c r="B310" s="130" t="s">
        <v>7546</v>
      </c>
      <c r="C310" s="130" t="s">
        <v>7547</v>
      </c>
      <c r="D310" s="130" t="s">
        <v>7548</v>
      </c>
      <c r="F310" s="140" t="s">
        <v>7550</v>
      </c>
    </row>
    <row r="311" spans="1:8">
      <c r="A311" s="133" t="s">
        <v>7551</v>
      </c>
      <c r="B311" s="134"/>
      <c r="C311" s="134"/>
      <c r="D311" s="134"/>
      <c r="F311" s="141"/>
      <c r="H311" s="134"/>
    </row>
    <row r="312" spans="1:8">
      <c r="B312" s="148"/>
      <c r="C312" s="148"/>
      <c r="H312" s="148"/>
    </row>
    <row r="313" spans="1:8">
      <c r="B313" s="148"/>
      <c r="C313" s="148"/>
      <c r="H313" s="148"/>
    </row>
    <row r="314" spans="1:8">
      <c r="B314" s="130" t="str">
        <f>B1</f>
        <v>MSCI USA €</v>
      </c>
      <c r="C314" s="130" t="str">
        <f>C1</f>
        <v>MSCI USA $</v>
      </c>
      <c r="D314" s="130" t="str">
        <f>D1</f>
        <v>MSCI USA HEDGED €</v>
      </c>
    </row>
    <row r="315" spans="1:8" ht="21">
      <c r="A315" s="135" t="str">
        <f>B314</f>
        <v>MSCI USA €</v>
      </c>
      <c r="B315" s="136"/>
      <c r="C315" s="137"/>
      <c r="D315" s="137"/>
    </row>
    <row r="316" spans="1:8" ht="21">
      <c r="A316" s="135" t="str">
        <f>C314</f>
        <v>MSCI USA $</v>
      </c>
      <c r="B316" s="138"/>
      <c r="C316" s="136"/>
      <c r="D316" s="136"/>
    </row>
    <row r="317" spans="1:8" ht="21">
      <c r="A317" s="135" t="str">
        <f>D314</f>
        <v>MSCI USA HEDGED €</v>
      </c>
      <c r="B317" s="138"/>
      <c r="C317" s="142"/>
      <c r="D317" s="13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F14"/>
  <sheetViews>
    <sheetView zoomScale="310" zoomScaleNormal="310" workbookViewId="0"/>
  </sheetViews>
  <sheetFormatPr defaultColWidth="9.1796875" defaultRowHeight="12.5"/>
  <cols>
    <col min="1" max="1" width="15.81640625" style="95" customWidth="1"/>
    <col min="2" max="6" width="5" style="95" customWidth="1"/>
    <col min="7" max="7" width="11.453125" style="95" bestFit="1" customWidth="1"/>
    <col min="8" max="16384" width="9.1796875" style="95"/>
  </cols>
  <sheetData>
    <row r="2" spans="1:6" ht="13">
      <c r="A2" s="181" t="s">
        <v>7601</v>
      </c>
      <c r="B2" s="186" t="s">
        <v>9838</v>
      </c>
      <c r="C2" s="186" t="s">
        <v>8765</v>
      </c>
      <c r="D2" s="186" t="s">
        <v>9839</v>
      </c>
      <c r="E2" s="186" t="s">
        <v>7697</v>
      </c>
      <c r="F2" s="186" t="s">
        <v>8181</v>
      </c>
    </row>
    <row r="3" spans="1:6" ht="13">
      <c r="A3" s="181" t="s">
        <v>10068</v>
      </c>
      <c r="B3" s="154"/>
      <c r="C3" s="154"/>
      <c r="D3" s="154"/>
      <c r="E3" s="154"/>
      <c r="F3" s="154"/>
    </row>
    <row r="4" spans="1:6" ht="13">
      <c r="A4" s="181" t="s">
        <v>10069</v>
      </c>
      <c r="B4" s="154"/>
      <c r="C4" s="154"/>
      <c r="D4" s="155"/>
      <c r="E4" s="154"/>
      <c r="F4" s="154"/>
    </row>
    <row r="5" spans="1:6" ht="13">
      <c r="A5" s="181" t="s">
        <v>10070</v>
      </c>
      <c r="B5" s="154"/>
      <c r="C5" s="154"/>
      <c r="D5" s="156"/>
      <c r="E5" s="154"/>
      <c r="F5" s="154"/>
    </row>
    <row r="6" spans="1:6" ht="13">
      <c r="A6" s="181" t="s">
        <v>10071</v>
      </c>
      <c r="B6" s="154"/>
      <c r="C6" s="154"/>
      <c r="D6" s="154"/>
      <c r="E6" s="154"/>
      <c r="F6" s="154"/>
    </row>
    <row r="7" spans="1:6" ht="13">
      <c r="A7" s="181" t="s">
        <v>10072</v>
      </c>
      <c r="B7" s="154"/>
      <c r="C7" s="154"/>
      <c r="D7" s="154"/>
      <c r="E7" s="154"/>
      <c r="F7" s="154"/>
    </row>
    <row r="14" spans="1:6">
      <c r="A14" s="15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DE0F7-F4BE-44AB-B5C7-4FC3963DD66B}">
  <sheetPr>
    <tabColor rgb="FF00B050"/>
  </sheetPr>
  <dimension ref="A1:AT103"/>
  <sheetViews>
    <sheetView zoomScale="110" zoomScaleNormal="110" workbookViewId="0">
      <selection activeCell="E8" sqref="E8:E12"/>
    </sheetView>
  </sheetViews>
  <sheetFormatPr defaultColWidth="9.1796875" defaultRowHeight="12.5"/>
  <cols>
    <col min="1" max="1" width="29.54296875" style="214" bestFit="1" customWidth="1"/>
    <col min="2" max="2" width="20.90625" style="197" customWidth="1"/>
    <col min="3" max="3" width="12.453125" style="197" bestFit="1" customWidth="1"/>
    <col min="4" max="4" width="7" style="197" bestFit="1" customWidth="1"/>
    <col min="5" max="5" width="9" style="197" bestFit="1" customWidth="1"/>
    <col min="6" max="6" width="11" style="197" customWidth="1"/>
    <col min="7" max="7" width="14.7265625" style="197" bestFit="1" customWidth="1"/>
    <col min="8" max="8" width="29.54296875" style="197" bestFit="1" customWidth="1"/>
    <col min="9" max="15" width="9.1796875" style="197"/>
    <col min="16" max="16" width="17.6328125" style="197" bestFit="1" customWidth="1"/>
    <col min="17" max="27" width="10" style="197" customWidth="1"/>
    <col min="28" max="16384" width="9.1796875" style="197"/>
  </cols>
  <sheetData>
    <row r="1" spans="1:46" s="4" customFormat="1" ht="15.5">
      <c r="A1" s="192" t="s">
        <v>7563</v>
      </c>
      <c r="B1" s="193" t="s">
        <v>9840</v>
      </c>
      <c r="C1" s="194" t="s">
        <v>7578</v>
      </c>
      <c r="E1" s="194" t="s">
        <v>6</v>
      </c>
      <c r="F1" s="194" t="s">
        <v>7</v>
      </c>
      <c r="G1" s="194" t="s">
        <v>9841</v>
      </c>
      <c r="I1" s="197"/>
      <c r="J1" s="197"/>
      <c r="K1" s="197"/>
      <c r="L1" s="197"/>
      <c r="M1" s="197"/>
      <c r="N1" s="197"/>
      <c r="O1" s="197"/>
      <c r="P1" s="306" t="s">
        <v>7564</v>
      </c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197"/>
      <c r="AC1" s="197"/>
      <c r="AD1" s="197"/>
      <c r="AE1" s="197"/>
      <c r="AF1" s="197"/>
      <c r="AG1" s="197"/>
      <c r="AH1" s="197"/>
      <c r="AI1" s="197"/>
      <c r="AJ1" s="197"/>
      <c r="AK1" s="197"/>
      <c r="AL1" s="197"/>
      <c r="AM1" s="197"/>
      <c r="AN1" s="197"/>
      <c r="AO1" s="197"/>
      <c r="AP1" s="197"/>
      <c r="AQ1" s="197"/>
      <c r="AR1" s="197"/>
      <c r="AS1" s="197"/>
      <c r="AT1" s="197"/>
    </row>
    <row r="2" spans="1:46" s="4" customFormat="1" ht="17.5">
      <c r="A2" s="207" t="s">
        <v>7565</v>
      </c>
      <c r="B2" s="261">
        <f>$E$2*G2</f>
        <v>0.04</v>
      </c>
      <c r="C2" s="261">
        <f t="shared" ref="C2:C7" si="0">$E$2*F2</f>
        <v>0</v>
      </c>
      <c r="D2" s="195"/>
      <c r="E2" s="307">
        <f>1-E8</f>
        <v>1</v>
      </c>
      <c r="F2" s="261"/>
      <c r="G2" s="261">
        <v>0.04</v>
      </c>
      <c r="H2" s="207" t="str">
        <f t="shared" ref="H2:H12" si="1">A2</f>
        <v>Monetario Area €</v>
      </c>
      <c r="I2" s="197"/>
      <c r="J2" s="197"/>
      <c r="K2" s="197"/>
      <c r="L2" s="197"/>
      <c r="M2" s="197"/>
      <c r="N2" s="197"/>
      <c r="O2" s="197"/>
      <c r="P2" s="243" t="s">
        <v>7566</v>
      </c>
      <c r="Q2" s="244" t="str">
        <f t="array" ref="Q2:AA2">TRANSPOSE(A2:A12)</f>
        <v>Monetario Area €</v>
      </c>
      <c r="R2" s="244" t="str">
        <v>Obbl € Short Term (1-3 yrs)</v>
      </c>
      <c r="S2" s="244" t="str">
        <v>Obbl € MLT</v>
      </c>
      <c r="T2" s="244" t="str">
        <v>Global Bond Dev Mkts</v>
      </c>
      <c r="U2" s="244" t="str">
        <v>Obbl Corp. Globale HY</v>
      </c>
      <c r="V2" s="244" t="str">
        <v>Obbl Emerg. Markets</v>
      </c>
      <c r="W2" s="247" t="str">
        <v>Az Europa</v>
      </c>
      <c r="X2" s="247" t="str">
        <v>Az Nord America</v>
      </c>
      <c r="Y2" s="247" t="str">
        <v>Az  Pacifico</v>
      </c>
      <c r="Z2" s="247" t="str">
        <v>Az Emerg. Markets</v>
      </c>
      <c r="AA2" s="247" t="str">
        <v>Opportunities</v>
      </c>
      <c r="AB2" s="197"/>
      <c r="AC2" s="197"/>
      <c r="AD2" s="197"/>
      <c r="AE2" s="197"/>
      <c r="AF2" s="197"/>
      <c r="AG2" s="197"/>
      <c r="AH2" s="197"/>
      <c r="AI2" s="197"/>
      <c r="AJ2" s="197"/>
      <c r="AK2" s="197"/>
      <c r="AL2" s="197"/>
      <c r="AM2" s="197"/>
      <c r="AN2" s="197"/>
      <c r="AO2" s="197"/>
      <c r="AP2" s="197"/>
      <c r="AQ2" s="197"/>
      <c r="AR2" s="197"/>
      <c r="AS2" s="197"/>
      <c r="AT2" s="197"/>
    </row>
    <row r="3" spans="1:46" s="4" customFormat="1" ht="17.5">
      <c r="A3" s="207" t="s">
        <v>7596</v>
      </c>
      <c r="B3" s="261">
        <f t="shared" ref="B3:B7" si="2">$E$2*G3</f>
        <v>7.0000000000000007E-2</v>
      </c>
      <c r="C3" s="261">
        <f t="shared" si="0"/>
        <v>0</v>
      </c>
      <c r="D3" s="195"/>
      <c r="E3" s="307"/>
      <c r="F3" s="261"/>
      <c r="G3" s="261">
        <v>7.0000000000000007E-2</v>
      </c>
      <c r="H3" s="207" t="str">
        <f t="shared" si="1"/>
        <v>Obbl € Short Term (1-3 yrs)</v>
      </c>
      <c r="I3" s="197"/>
      <c r="J3" s="197"/>
      <c r="K3" s="197"/>
      <c r="L3" s="197"/>
      <c r="M3" s="197"/>
      <c r="N3" s="197"/>
      <c r="O3" s="197"/>
      <c r="P3" s="245">
        <v>0</v>
      </c>
      <c r="Q3" s="246">
        <f t="array" ref="Q3:V3">(1-$P3)*TRANSPOSE($F$2:$F$7)</f>
        <v>0</v>
      </c>
      <c r="R3" s="246">
        <v>0</v>
      </c>
      <c r="S3" s="246">
        <v>0</v>
      </c>
      <c r="T3" s="246">
        <v>0</v>
      </c>
      <c r="U3" s="246">
        <v>0</v>
      </c>
      <c r="V3" s="246">
        <v>0</v>
      </c>
      <c r="W3" s="248">
        <f t="array" ref="W3:AA3">$P3*TRANSPOSE($F$8:$F$12)</f>
        <v>0</v>
      </c>
      <c r="X3" s="248">
        <v>0</v>
      </c>
      <c r="Y3" s="248">
        <v>0</v>
      </c>
      <c r="Z3" s="248">
        <v>0</v>
      </c>
      <c r="AA3" s="248">
        <v>0</v>
      </c>
      <c r="AB3" s="197"/>
      <c r="AC3" s="197"/>
      <c r="AD3" s="197"/>
      <c r="AE3" s="197"/>
      <c r="AF3" s="197"/>
      <c r="AG3" s="197"/>
      <c r="AH3" s="197"/>
      <c r="AI3" s="197"/>
      <c r="AJ3" s="197"/>
      <c r="AK3" s="197"/>
      <c r="AL3" s="197"/>
      <c r="AM3" s="197"/>
      <c r="AN3" s="197"/>
      <c r="AO3" s="197"/>
      <c r="AP3" s="197"/>
      <c r="AQ3" s="197"/>
      <c r="AR3" s="197"/>
      <c r="AS3" s="197"/>
      <c r="AT3" s="197"/>
    </row>
    <row r="4" spans="1:46" s="4" customFormat="1" ht="17.5">
      <c r="A4" s="207" t="s">
        <v>7567</v>
      </c>
      <c r="B4" s="261">
        <f t="shared" si="2"/>
        <v>0.16</v>
      </c>
      <c r="C4" s="261">
        <f t="shared" si="0"/>
        <v>0</v>
      </c>
      <c r="D4" s="195"/>
      <c r="E4" s="307"/>
      <c r="F4" s="261"/>
      <c r="G4" s="261">
        <v>0.16</v>
      </c>
      <c r="H4" s="207" t="str">
        <f t="shared" si="1"/>
        <v>Obbl € MLT</v>
      </c>
      <c r="I4" s="197"/>
      <c r="J4" s="197"/>
      <c r="K4" s="197"/>
      <c r="L4" s="197"/>
      <c r="M4" s="197"/>
      <c r="N4" s="197"/>
      <c r="O4" s="197"/>
      <c r="P4" s="245">
        <v>0.01</v>
      </c>
      <c r="Q4" s="246">
        <f t="array" ref="Q4:V4">(1-$P4)*TRANSPOSE($F$2:$F$7)</f>
        <v>0</v>
      </c>
      <c r="R4" s="246">
        <v>0</v>
      </c>
      <c r="S4" s="246">
        <v>0</v>
      </c>
      <c r="T4" s="246">
        <v>0</v>
      </c>
      <c r="U4" s="246">
        <v>0</v>
      </c>
      <c r="V4" s="246">
        <v>0</v>
      </c>
      <c r="W4" s="248">
        <f t="array" ref="W4:AA4">$P4*TRANSPOSE($F$8:$F$12)</f>
        <v>0</v>
      </c>
      <c r="X4" s="248">
        <v>0</v>
      </c>
      <c r="Y4" s="248">
        <v>0</v>
      </c>
      <c r="Z4" s="248">
        <v>0</v>
      </c>
      <c r="AA4" s="248">
        <v>0</v>
      </c>
      <c r="AB4" s="197"/>
      <c r="AC4" s="197"/>
      <c r="AD4" s="197"/>
      <c r="AE4" s="197"/>
      <c r="AF4" s="197"/>
      <c r="AG4" s="197"/>
      <c r="AH4" s="197"/>
      <c r="AI4" s="197"/>
      <c r="AJ4" s="197"/>
      <c r="AK4" s="197"/>
      <c r="AL4" s="197"/>
      <c r="AM4" s="197"/>
      <c r="AN4" s="197"/>
      <c r="AO4" s="197"/>
      <c r="AP4" s="197"/>
      <c r="AQ4" s="197"/>
      <c r="AR4" s="197"/>
      <c r="AS4" s="197"/>
      <c r="AT4" s="197"/>
    </row>
    <row r="5" spans="1:46" s="4" customFormat="1" ht="17.5">
      <c r="A5" s="207" t="s">
        <v>7568</v>
      </c>
      <c r="B5" s="261">
        <f t="shared" si="2"/>
        <v>0.6</v>
      </c>
      <c r="C5" s="261">
        <f t="shared" si="0"/>
        <v>0</v>
      </c>
      <c r="D5" s="195"/>
      <c r="E5" s="307"/>
      <c r="F5" s="261"/>
      <c r="G5" s="261">
        <v>0.6</v>
      </c>
      <c r="H5" s="207" t="str">
        <f t="shared" si="1"/>
        <v>Global Bond Dev Mkts</v>
      </c>
      <c r="I5" s="197"/>
      <c r="J5" s="197"/>
      <c r="K5" s="197"/>
      <c r="L5" s="197"/>
      <c r="M5" s="197"/>
      <c r="N5" s="197"/>
      <c r="O5" s="197"/>
      <c r="P5" s="245">
        <v>0.02</v>
      </c>
      <c r="Q5" s="246">
        <f t="array" ref="Q5:V5">(1-$P5)*TRANSPOSE($F$2:$F$7)</f>
        <v>0</v>
      </c>
      <c r="R5" s="246">
        <v>0</v>
      </c>
      <c r="S5" s="246">
        <v>0</v>
      </c>
      <c r="T5" s="246">
        <v>0</v>
      </c>
      <c r="U5" s="246">
        <v>0</v>
      </c>
      <c r="V5" s="246">
        <v>0</v>
      </c>
      <c r="W5" s="248">
        <f t="array" ref="W5:AA5">$P5*TRANSPOSE($F$8:$F$12)</f>
        <v>0</v>
      </c>
      <c r="X5" s="248">
        <v>0</v>
      </c>
      <c r="Y5" s="248">
        <v>0</v>
      </c>
      <c r="Z5" s="248">
        <v>0</v>
      </c>
      <c r="AA5" s="248">
        <v>0</v>
      </c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7"/>
      <c r="AP5" s="197"/>
      <c r="AQ5" s="197"/>
      <c r="AR5" s="197"/>
      <c r="AS5" s="197"/>
      <c r="AT5" s="197"/>
    </row>
    <row r="6" spans="1:46" s="4" customFormat="1" ht="17.5">
      <c r="A6" s="207" t="s">
        <v>9842</v>
      </c>
      <c r="B6" s="261">
        <f t="shared" si="2"/>
        <v>0.05</v>
      </c>
      <c r="C6" s="261">
        <f t="shared" si="0"/>
        <v>0</v>
      </c>
      <c r="D6" s="195"/>
      <c r="E6" s="307"/>
      <c r="F6" s="261"/>
      <c r="G6" s="261">
        <v>0.05</v>
      </c>
      <c r="H6" s="207" t="str">
        <f t="shared" si="1"/>
        <v>Obbl Corp. Globale HY</v>
      </c>
      <c r="I6" s="197"/>
      <c r="J6" s="197"/>
      <c r="K6" s="197"/>
      <c r="L6" s="197"/>
      <c r="M6" s="197"/>
      <c r="N6" s="197"/>
      <c r="O6" s="197"/>
      <c r="P6" s="245">
        <v>0.03</v>
      </c>
      <c r="Q6" s="246">
        <f t="array" ref="Q6:V6">(1-$P6)*TRANSPOSE($F$2:$F$7)</f>
        <v>0</v>
      </c>
      <c r="R6" s="246">
        <v>0</v>
      </c>
      <c r="S6" s="246">
        <v>0</v>
      </c>
      <c r="T6" s="246">
        <v>0</v>
      </c>
      <c r="U6" s="246">
        <v>0</v>
      </c>
      <c r="V6" s="246">
        <v>0</v>
      </c>
      <c r="W6" s="248">
        <f t="array" ref="W6:AA6">$P6*TRANSPOSE($F$8:$F$12)</f>
        <v>0</v>
      </c>
      <c r="X6" s="248">
        <v>0</v>
      </c>
      <c r="Y6" s="248">
        <v>0</v>
      </c>
      <c r="Z6" s="248">
        <v>0</v>
      </c>
      <c r="AA6" s="248">
        <v>0</v>
      </c>
      <c r="AB6" s="197"/>
      <c r="AC6" s="197"/>
      <c r="AD6" s="197"/>
      <c r="AE6" s="197"/>
      <c r="AF6" s="197"/>
      <c r="AG6" s="197"/>
      <c r="AH6" s="197"/>
      <c r="AI6" s="197"/>
      <c r="AJ6" s="197"/>
      <c r="AK6" s="197"/>
      <c r="AL6" s="197"/>
      <c r="AM6" s="197"/>
      <c r="AN6" s="197"/>
      <c r="AO6" s="197"/>
      <c r="AP6" s="197"/>
      <c r="AQ6" s="197"/>
      <c r="AR6" s="197"/>
      <c r="AS6" s="197"/>
      <c r="AT6" s="197"/>
    </row>
    <row r="7" spans="1:46" s="4" customFormat="1" ht="17.5">
      <c r="A7" s="207" t="s">
        <v>7533</v>
      </c>
      <c r="B7" s="261">
        <f t="shared" si="2"/>
        <v>0.08</v>
      </c>
      <c r="C7" s="261">
        <f t="shared" si="0"/>
        <v>0</v>
      </c>
      <c r="D7" s="195"/>
      <c r="E7" s="307"/>
      <c r="F7" s="261"/>
      <c r="G7" s="261">
        <v>0.08</v>
      </c>
      <c r="H7" s="207" t="str">
        <f t="shared" si="1"/>
        <v>Obbl Emerg. Markets</v>
      </c>
      <c r="I7" s="197"/>
      <c r="J7" s="197"/>
      <c r="K7" s="197"/>
      <c r="L7" s="197"/>
      <c r="M7" s="197"/>
      <c r="N7" s="197"/>
      <c r="O7" s="197"/>
      <c r="P7" s="245">
        <v>0.04</v>
      </c>
      <c r="Q7" s="246">
        <f t="array" ref="Q7:V7">(1-$P7)*TRANSPOSE($F$2:$F$7)</f>
        <v>0</v>
      </c>
      <c r="R7" s="246">
        <v>0</v>
      </c>
      <c r="S7" s="246">
        <v>0</v>
      </c>
      <c r="T7" s="246">
        <v>0</v>
      </c>
      <c r="U7" s="246">
        <v>0</v>
      </c>
      <c r="V7" s="246">
        <v>0</v>
      </c>
      <c r="W7" s="248">
        <f t="array" ref="W7:AA7">$P7*TRANSPOSE($F$8:$F$12)</f>
        <v>0</v>
      </c>
      <c r="X7" s="248">
        <v>0</v>
      </c>
      <c r="Y7" s="248">
        <v>0</v>
      </c>
      <c r="Z7" s="248">
        <v>0</v>
      </c>
      <c r="AA7" s="248">
        <v>0</v>
      </c>
      <c r="AB7" s="197"/>
      <c r="AC7" s="197"/>
      <c r="AD7" s="197"/>
      <c r="AE7" s="197"/>
      <c r="AF7" s="197"/>
      <c r="AG7" s="197"/>
      <c r="AH7" s="197"/>
      <c r="AI7" s="197"/>
      <c r="AJ7" s="197"/>
      <c r="AK7" s="197"/>
      <c r="AL7" s="197"/>
      <c r="AM7" s="197"/>
      <c r="AN7" s="197"/>
      <c r="AO7" s="197"/>
      <c r="AP7" s="197"/>
      <c r="AQ7" s="197"/>
      <c r="AR7" s="197"/>
      <c r="AS7" s="197"/>
      <c r="AT7" s="197"/>
    </row>
    <row r="8" spans="1:46" s="4" customFormat="1" ht="15.5">
      <c r="A8" s="208" t="s">
        <v>7579</v>
      </c>
      <c r="B8" s="215">
        <f>$E$8*G8</f>
        <v>0</v>
      </c>
      <c r="C8" s="215">
        <f>$E$8*F8</f>
        <v>0</v>
      </c>
      <c r="D8" s="195"/>
      <c r="E8" s="308"/>
      <c r="F8" s="215"/>
      <c r="G8" s="215">
        <v>0.18</v>
      </c>
      <c r="H8" s="208" t="str">
        <f t="shared" si="1"/>
        <v>Az Europa</v>
      </c>
      <c r="I8" s="197"/>
      <c r="J8" s="197"/>
      <c r="K8" s="197"/>
      <c r="L8" s="197"/>
      <c r="M8" s="197"/>
      <c r="N8" s="197"/>
      <c r="O8" s="197"/>
      <c r="P8" s="245">
        <v>0.05</v>
      </c>
      <c r="Q8" s="246">
        <f t="array" ref="Q8:V8">(1-$P8)*TRANSPOSE($F$2:$F$7)</f>
        <v>0</v>
      </c>
      <c r="R8" s="246">
        <v>0</v>
      </c>
      <c r="S8" s="246">
        <v>0</v>
      </c>
      <c r="T8" s="246">
        <v>0</v>
      </c>
      <c r="U8" s="246">
        <v>0</v>
      </c>
      <c r="V8" s="246">
        <v>0</v>
      </c>
      <c r="W8" s="248">
        <f t="array" ref="W8:AA8">$P8*TRANSPOSE($F$8:$F$12)</f>
        <v>0</v>
      </c>
      <c r="X8" s="248">
        <v>0</v>
      </c>
      <c r="Y8" s="248">
        <v>0</v>
      </c>
      <c r="Z8" s="248">
        <v>0</v>
      </c>
      <c r="AA8" s="248">
        <v>0</v>
      </c>
      <c r="AB8" s="197"/>
      <c r="AC8" s="197"/>
      <c r="AD8" s="197"/>
      <c r="AE8" s="197"/>
      <c r="AF8" s="197"/>
      <c r="AG8" s="197"/>
      <c r="AH8" s="197"/>
      <c r="AI8" s="197"/>
      <c r="AJ8" s="197"/>
      <c r="AK8" s="197"/>
      <c r="AL8" s="197"/>
      <c r="AM8" s="197"/>
      <c r="AN8" s="197"/>
      <c r="AO8" s="197"/>
      <c r="AP8" s="197"/>
      <c r="AQ8" s="197"/>
      <c r="AR8" s="197"/>
      <c r="AS8" s="197"/>
      <c r="AT8" s="197"/>
    </row>
    <row r="9" spans="1:46" s="4" customFormat="1" ht="15.5">
      <c r="A9" s="208" t="s">
        <v>7580</v>
      </c>
      <c r="B9" s="215">
        <f>$E$8*G9</f>
        <v>0</v>
      </c>
      <c r="C9" s="215">
        <f>$E$8*F9</f>
        <v>0</v>
      </c>
      <c r="D9" s="195"/>
      <c r="E9" s="308"/>
      <c r="F9" s="215"/>
      <c r="G9" s="215">
        <v>0.55000000000000004</v>
      </c>
      <c r="H9" s="208" t="str">
        <f t="shared" si="1"/>
        <v>Az Nord America</v>
      </c>
      <c r="I9" s="197"/>
      <c r="J9" s="197"/>
      <c r="K9" s="197"/>
      <c r="L9" s="197"/>
      <c r="M9" s="197"/>
      <c r="N9" s="197"/>
      <c r="O9" s="197"/>
      <c r="P9" s="245">
        <v>0.06</v>
      </c>
      <c r="Q9" s="246">
        <f t="array" ref="Q9:V9">(1-$P9)*TRANSPOSE($F$2:$F$7)</f>
        <v>0</v>
      </c>
      <c r="R9" s="246">
        <v>0</v>
      </c>
      <c r="S9" s="246">
        <v>0</v>
      </c>
      <c r="T9" s="246">
        <v>0</v>
      </c>
      <c r="U9" s="246">
        <v>0</v>
      </c>
      <c r="V9" s="246">
        <v>0</v>
      </c>
      <c r="W9" s="248">
        <f t="array" ref="W9:AA9">$P9*TRANSPOSE($F$8:$F$12)</f>
        <v>0</v>
      </c>
      <c r="X9" s="248">
        <v>0</v>
      </c>
      <c r="Y9" s="248">
        <v>0</v>
      </c>
      <c r="Z9" s="248">
        <v>0</v>
      </c>
      <c r="AA9" s="248">
        <v>0</v>
      </c>
      <c r="AB9" s="197"/>
      <c r="AC9" s="197"/>
      <c r="AD9" s="197"/>
      <c r="AE9" s="197"/>
      <c r="AF9" s="197"/>
      <c r="AG9" s="197"/>
      <c r="AH9" s="197"/>
      <c r="AI9" s="197"/>
      <c r="AJ9" s="197"/>
      <c r="AK9" s="197"/>
      <c r="AL9" s="197"/>
      <c r="AM9" s="197"/>
      <c r="AN9" s="197"/>
      <c r="AO9" s="197"/>
      <c r="AP9" s="197"/>
      <c r="AQ9" s="197"/>
      <c r="AR9" s="197"/>
      <c r="AS9" s="197"/>
      <c r="AT9" s="197"/>
    </row>
    <row r="10" spans="1:46" s="4" customFormat="1" ht="15.5">
      <c r="A10" s="208" t="s">
        <v>7581</v>
      </c>
      <c r="B10" s="215">
        <f>$E$8*G10</f>
        <v>0</v>
      </c>
      <c r="C10" s="215">
        <f>$E$8*F10</f>
        <v>0</v>
      </c>
      <c r="D10" s="195"/>
      <c r="E10" s="308"/>
      <c r="F10" s="215"/>
      <c r="G10" s="215">
        <v>0.09</v>
      </c>
      <c r="H10" s="208" t="str">
        <f t="shared" si="1"/>
        <v>Az  Pacifico</v>
      </c>
      <c r="I10" s="197"/>
      <c r="J10" s="197"/>
      <c r="K10" s="197"/>
      <c r="L10" s="197"/>
      <c r="M10" s="197"/>
      <c r="N10" s="197"/>
      <c r="O10" s="197"/>
      <c r="P10" s="245">
        <v>7.0000000000000007E-2</v>
      </c>
      <c r="Q10" s="246">
        <f t="array" ref="Q10:V10">(1-$P10)*TRANSPOSE($F$2:$F$7)</f>
        <v>0</v>
      </c>
      <c r="R10" s="246">
        <v>0</v>
      </c>
      <c r="S10" s="246">
        <v>0</v>
      </c>
      <c r="T10" s="246">
        <v>0</v>
      </c>
      <c r="U10" s="246">
        <v>0</v>
      </c>
      <c r="V10" s="246">
        <v>0</v>
      </c>
      <c r="W10" s="248">
        <f t="array" ref="W10:AA10">$P10*TRANSPOSE($F$8:$F$12)</f>
        <v>0</v>
      </c>
      <c r="X10" s="248">
        <v>0</v>
      </c>
      <c r="Y10" s="248">
        <v>0</v>
      </c>
      <c r="Z10" s="248">
        <v>0</v>
      </c>
      <c r="AA10" s="248">
        <v>0</v>
      </c>
      <c r="AB10" s="197"/>
      <c r="AC10" s="197"/>
      <c r="AD10" s="197"/>
      <c r="AE10" s="197"/>
      <c r="AF10" s="197"/>
      <c r="AG10" s="197"/>
      <c r="AH10" s="197"/>
      <c r="AI10" s="197"/>
      <c r="AJ10" s="197"/>
      <c r="AK10" s="197"/>
      <c r="AL10" s="197"/>
      <c r="AM10" s="197"/>
      <c r="AN10" s="197"/>
      <c r="AO10" s="197"/>
      <c r="AP10" s="197"/>
      <c r="AQ10" s="197"/>
      <c r="AR10" s="197"/>
      <c r="AS10" s="197"/>
      <c r="AT10" s="197"/>
    </row>
    <row r="11" spans="1:46" s="4" customFormat="1" ht="15.5">
      <c r="A11" s="208" t="s">
        <v>7570</v>
      </c>
      <c r="B11" s="215">
        <f>$E$8*G11</f>
        <v>0</v>
      </c>
      <c r="C11" s="215">
        <f>$E$8*F11</f>
        <v>0</v>
      </c>
      <c r="D11" s="195"/>
      <c r="E11" s="308"/>
      <c r="F11" s="215"/>
      <c r="G11" s="215">
        <v>0.13</v>
      </c>
      <c r="H11" s="208" t="str">
        <f t="shared" si="1"/>
        <v>Az Emerg. Markets</v>
      </c>
      <c r="I11" s="197"/>
      <c r="J11" s="197"/>
      <c r="K11" s="197"/>
      <c r="L11" s="197"/>
      <c r="M11" s="197"/>
      <c r="N11" s="197"/>
      <c r="O11" s="197"/>
      <c r="P11" s="245">
        <v>0.08</v>
      </c>
      <c r="Q11" s="246">
        <f t="array" ref="Q11:V11">(1-$P11)*TRANSPOSE($F$2:$F$7)</f>
        <v>0</v>
      </c>
      <c r="R11" s="246">
        <v>0</v>
      </c>
      <c r="S11" s="246">
        <v>0</v>
      </c>
      <c r="T11" s="246">
        <v>0</v>
      </c>
      <c r="U11" s="246">
        <v>0</v>
      </c>
      <c r="V11" s="246">
        <v>0</v>
      </c>
      <c r="W11" s="248">
        <f t="array" ref="W11:AA11">$P11*TRANSPOSE($F$8:$F$12)</f>
        <v>0</v>
      </c>
      <c r="X11" s="248">
        <v>0</v>
      </c>
      <c r="Y11" s="248">
        <v>0</v>
      </c>
      <c r="Z11" s="248">
        <v>0</v>
      </c>
      <c r="AA11" s="248">
        <v>0</v>
      </c>
      <c r="AB11" s="197"/>
      <c r="AC11" s="197"/>
      <c r="AD11" s="197"/>
      <c r="AE11" s="197"/>
      <c r="AF11" s="197"/>
      <c r="AG11" s="197"/>
      <c r="AH11" s="197"/>
      <c r="AI11" s="197"/>
      <c r="AJ11" s="197"/>
      <c r="AK11" s="197"/>
      <c r="AL11" s="197"/>
      <c r="AM11" s="197"/>
      <c r="AN11" s="197"/>
      <c r="AO11" s="197"/>
      <c r="AP11" s="197"/>
      <c r="AQ11" s="197"/>
      <c r="AR11" s="197"/>
      <c r="AS11" s="197"/>
      <c r="AT11" s="197"/>
    </row>
    <row r="12" spans="1:46" s="4" customFormat="1" ht="15.5">
      <c r="A12" s="208" t="s">
        <v>7571</v>
      </c>
      <c r="B12" s="215">
        <f>$E$8*G12</f>
        <v>0</v>
      </c>
      <c r="C12" s="215">
        <f>$E$8*F12</f>
        <v>0</v>
      </c>
      <c r="D12" s="195"/>
      <c r="E12" s="308"/>
      <c r="F12" s="215"/>
      <c r="G12" s="215">
        <v>0.05</v>
      </c>
      <c r="H12" s="208" t="str">
        <f t="shared" si="1"/>
        <v>Opportunities</v>
      </c>
      <c r="I12" s="197"/>
      <c r="J12" s="197"/>
      <c r="K12" s="197"/>
      <c r="L12" s="197"/>
      <c r="M12" s="197"/>
      <c r="N12" s="197"/>
      <c r="O12" s="197"/>
      <c r="P12" s="245">
        <v>0.09</v>
      </c>
      <c r="Q12" s="246">
        <f t="array" ref="Q12:V12">(1-$P12)*TRANSPOSE($F$2:$F$7)</f>
        <v>0</v>
      </c>
      <c r="R12" s="246">
        <v>0</v>
      </c>
      <c r="S12" s="246">
        <v>0</v>
      </c>
      <c r="T12" s="246">
        <v>0</v>
      </c>
      <c r="U12" s="246">
        <v>0</v>
      </c>
      <c r="V12" s="246">
        <v>0</v>
      </c>
      <c r="W12" s="248">
        <f t="array" ref="W12:AA12">$P12*TRANSPOSE($F$8:$F$12)</f>
        <v>0</v>
      </c>
      <c r="X12" s="248">
        <v>0</v>
      </c>
      <c r="Y12" s="248">
        <v>0</v>
      </c>
      <c r="Z12" s="248">
        <v>0</v>
      </c>
      <c r="AA12" s="248">
        <v>0</v>
      </c>
      <c r="AB12" s="197"/>
      <c r="AC12" s="197"/>
      <c r="AD12" s="197"/>
      <c r="AE12" s="197"/>
      <c r="AF12" s="197"/>
      <c r="AG12" s="197"/>
      <c r="AH12" s="197"/>
      <c r="AI12" s="197"/>
      <c r="AJ12" s="197"/>
      <c r="AK12" s="197"/>
      <c r="AL12" s="197"/>
      <c r="AM12" s="197"/>
      <c r="AN12" s="197"/>
      <c r="AO12" s="197"/>
      <c r="AP12" s="197"/>
      <c r="AQ12" s="197"/>
      <c r="AR12" s="197"/>
      <c r="AS12" s="197"/>
      <c r="AT12" s="197"/>
    </row>
    <row r="13" spans="1:46" ht="17.5">
      <c r="A13" s="196"/>
      <c r="B13" s="262" t="s">
        <v>9843</v>
      </c>
      <c r="C13" s="4"/>
      <c r="E13" s="198"/>
      <c r="F13" s="199"/>
      <c r="G13" s="199"/>
      <c r="H13" s="200"/>
      <c r="P13" s="245">
        <v>0.1</v>
      </c>
      <c r="Q13" s="246">
        <f t="array" ref="Q13:V13">(1-$P13)*TRANSPOSE($F$2:$F$7)</f>
        <v>0</v>
      </c>
      <c r="R13" s="246">
        <v>0</v>
      </c>
      <c r="S13" s="246">
        <v>0</v>
      </c>
      <c r="T13" s="246">
        <v>0</v>
      </c>
      <c r="U13" s="246">
        <v>0</v>
      </c>
      <c r="V13" s="246">
        <v>0</v>
      </c>
      <c r="W13" s="248">
        <f t="array" ref="W13:AA13">$P13*TRANSPOSE($F$8:$F$12)</f>
        <v>0</v>
      </c>
      <c r="X13" s="248">
        <v>0</v>
      </c>
      <c r="Y13" s="248">
        <v>0</v>
      </c>
      <c r="Z13" s="248">
        <v>0</v>
      </c>
      <c r="AA13" s="248">
        <v>0</v>
      </c>
    </row>
    <row r="14" spans="1:46" ht="13">
      <c r="A14" s="201"/>
      <c r="B14" s="221" t="s">
        <v>8</v>
      </c>
      <c r="C14" s="221" t="s">
        <v>7534</v>
      </c>
      <c r="P14" s="245">
        <v>0.11</v>
      </c>
      <c r="Q14" s="246">
        <f t="array" ref="Q14:V14">(1-$P14)*TRANSPOSE($F$2:$F$7)</f>
        <v>0</v>
      </c>
      <c r="R14" s="246">
        <v>0</v>
      </c>
      <c r="S14" s="246">
        <v>0</v>
      </c>
      <c r="T14" s="246">
        <v>0</v>
      </c>
      <c r="U14" s="246">
        <v>0</v>
      </c>
      <c r="V14" s="246">
        <v>0</v>
      </c>
      <c r="W14" s="248">
        <f t="array" ref="W14:AA14">$P14*TRANSPOSE($F$8:$F$12)</f>
        <v>0</v>
      </c>
      <c r="X14" s="248">
        <v>0</v>
      </c>
      <c r="Y14" s="248">
        <v>0</v>
      </c>
      <c r="Z14" s="248">
        <v>0</v>
      </c>
      <c r="AA14" s="248">
        <v>0</v>
      </c>
    </row>
    <row r="15" spans="1:46" ht="17.5">
      <c r="A15" s="202" t="s">
        <v>7572</v>
      </c>
      <c r="B15" s="218" t="s">
        <v>9844</v>
      </c>
      <c r="C15" s="219" t="s">
        <v>9845</v>
      </c>
      <c r="F15" s="213"/>
      <c r="P15" s="245">
        <v>0.12</v>
      </c>
      <c r="Q15" s="246">
        <f t="array" ref="Q15:V15">(1-$P15)*TRANSPOSE($F$2:$F$7)</f>
        <v>0</v>
      </c>
      <c r="R15" s="246">
        <v>0</v>
      </c>
      <c r="S15" s="246">
        <v>0</v>
      </c>
      <c r="T15" s="246">
        <v>0</v>
      </c>
      <c r="U15" s="246">
        <v>0</v>
      </c>
      <c r="V15" s="246">
        <v>0</v>
      </c>
      <c r="W15" s="248">
        <f t="array" ref="W15:AA15">$P15*TRANSPOSE($F$8:$F$12)</f>
        <v>0</v>
      </c>
      <c r="X15" s="248">
        <v>0</v>
      </c>
      <c r="Y15" s="248">
        <v>0</v>
      </c>
      <c r="Z15" s="248">
        <v>0</v>
      </c>
      <c r="AA15" s="248">
        <v>0</v>
      </c>
    </row>
    <row r="16" spans="1:46" ht="15.5">
      <c r="A16" s="201"/>
      <c r="B16" s="216"/>
      <c r="C16" s="203"/>
      <c r="P16" s="245">
        <v>0.13</v>
      </c>
      <c r="Q16" s="246">
        <f t="array" ref="Q16:V16">(1-$P16)*TRANSPOSE($F$2:$F$7)</f>
        <v>0</v>
      </c>
      <c r="R16" s="246">
        <v>0</v>
      </c>
      <c r="S16" s="246">
        <v>0</v>
      </c>
      <c r="T16" s="246">
        <v>0</v>
      </c>
      <c r="U16" s="246">
        <v>0</v>
      </c>
      <c r="V16" s="246">
        <v>0</v>
      </c>
      <c r="W16" s="248">
        <f t="array" ref="W16:AA16">$P16*TRANSPOSE($F$8:$F$12)</f>
        <v>0</v>
      </c>
      <c r="X16" s="248">
        <v>0</v>
      </c>
      <c r="Y16" s="248">
        <v>0</v>
      </c>
      <c r="Z16" s="248">
        <v>0</v>
      </c>
      <c r="AA16" s="248">
        <v>0</v>
      </c>
    </row>
    <row r="17" spans="1:27" ht="17.5">
      <c r="A17" s="202" t="s">
        <v>7573</v>
      </c>
      <c r="B17" s="218" t="s">
        <v>9846</v>
      </c>
      <c r="C17" s="219" t="s">
        <v>9845</v>
      </c>
      <c r="P17" s="245">
        <v>0.14000000000000001</v>
      </c>
      <c r="Q17" s="246">
        <f t="array" ref="Q17:V17">(1-$P17)*TRANSPOSE($F$2:$F$7)</f>
        <v>0</v>
      </c>
      <c r="R17" s="246">
        <v>0</v>
      </c>
      <c r="S17" s="246">
        <v>0</v>
      </c>
      <c r="T17" s="246">
        <v>0</v>
      </c>
      <c r="U17" s="246">
        <v>0</v>
      </c>
      <c r="V17" s="246">
        <v>0</v>
      </c>
      <c r="W17" s="248">
        <f t="array" ref="W17:AA17">$P17*TRANSPOSE($F$8:$F$12)</f>
        <v>0</v>
      </c>
      <c r="X17" s="248">
        <v>0</v>
      </c>
      <c r="Y17" s="248">
        <v>0</v>
      </c>
      <c r="Z17" s="248">
        <v>0</v>
      </c>
      <c r="AA17" s="248">
        <v>0</v>
      </c>
    </row>
    <row r="18" spans="1:27" ht="15.5">
      <c r="A18" s="201"/>
      <c r="B18" s="216"/>
      <c r="C18" s="4"/>
      <c r="P18" s="245">
        <v>0.15</v>
      </c>
      <c r="Q18" s="246">
        <f t="array" ref="Q18:V18">(1-$P18)*TRANSPOSE($F$2:$F$7)</f>
        <v>0</v>
      </c>
      <c r="R18" s="246">
        <v>0</v>
      </c>
      <c r="S18" s="246">
        <v>0</v>
      </c>
      <c r="T18" s="246">
        <v>0</v>
      </c>
      <c r="U18" s="246">
        <v>0</v>
      </c>
      <c r="V18" s="246">
        <v>0</v>
      </c>
      <c r="W18" s="248">
        <f t="array" ref="W18:AA18">$P18*TRANSPOSE($F$8:$F$12)</f>
        <v>0</v>
      </c>
      <c r="X18" s="248">
        <v>0</v>
      </c>
      <c r="Y18" s="248">
        <v>0</v>
      </c>
      <c r="Z18" s="248">
        <v>0</v>
      </c>
      <c r="AA18" s="248">
        <v>0</v>
      </c>
    </row>
    <row r="19" spans="1:27" ht="17.5">
      <c r="A19" s="202" t="s">
        <v>7574</v>
      </c>
      <c r="B19" s="218" t="s">
        <v>9847</v>
      </c>
      <c r="C19" s="219" t="s">
        <v>9848</v>
      </c>
      <c r="P19" s="245">
        <v>0.16</v>
      </c>
      <c r="Q19" s="246">
        <f t="array" ref="Q19:V19">(1-$P19)*TRANSPOSE($F$2:$F$7)</f>
        <v>0</v>
      </c>
      <c r="R19" s="246">
        <v>0</v>
      </c>
      <c r="S19" s="246">
        <v>0</v>
      </c>
      <c r="T19" s="246">
        <v>0</v>
      </c>
      <c r="U19" s="246">
        <v>0</v>
      </c>
      <c r="V19" s="246">
        <v>0</v>
      </c>
      <c r="W19" s="248">
        <f t="array" ref="W19:AA19">$P19*TRANSPOSE($F$8:$F$12)</f>
        <v>0</v>
      </c>
      <c r="X19" s="248">
        <v>0</v>
      </c>
      <c r="Y19" s="248">
        <v>0</v>
      </c>
      <c r="Z19" s="248">
        <v>0</v>
      </c>
      <c r="AA19" s="248">
        <v>0</v>
      </c>
    </row>
    <row r="20" spans="1:27" ht="15.5">
      <c r="A20" s="201"/>
      <c r="B20" s="216"/>
      <c r="C20" s="4"/>
      <c r="P20" s="245">
        <v>0.17</v>
      </c>
      <c r="Q20" s="246">
        <f t="array" ref="Q20:V20">(1-$P20)*TRANSPOSE($F$2:$F$7)</f>
        <v>0</v>
      </c>
      <c r="R20" s="246">
        <v>0</v>
      </c>
      <c r="S20" s="246">
        <v>0</v>
      </c>
      <c r="T20" s="246">
        <v>0</v>
      </c>
      <c r="U20" s="246">
        <v>0</v>
      </c>
      <c r="V20" s="246">
        <v>0</v>
      </c>
      <c r="W20" s="248">
        <f t="array" ref="W20:AA20">$P20*TRANSPOSE($F$8:$F$12)</f>
        <v>0</v>
      </c>
      <c r="X20" s="248">
        <v>0</v>
      </c>
      <c r="Y20" s="248">
        <v>0</v>
      </c>
      <c r="Z20" s="248">
        <v>0</v>
      </c>
      <c r="AA20" s="248">
        <v>0</v>
      </c>
    </row>
    <row r="21" spans="1:27" ht="14.15" customHeight="1">
      <c r="A21" s="202" t="s">
        <v>7579</v>
      </c>
      <c r="B21" s="218" t="s">
        <v>7575</v>
      </c>
      <c r="C21" s="219" t="s">
        <v>9845</v>
      </c>
      <c r="P21" s="245">
        <v>0.18</v>
      </c>
      <c r="Q21" s="246">
        <f t="array" ref="Q21:V21">(1-$P21)*TRANSPOSE($F$2:$F$7)</f>
        <v>0</v>
      </c>
      <c r="R21" s="246">
        <v>0</v>
      </c>
      <c r="S21" s="246">
        <v>0</v>
      </c>
      <c r="T21" s="246">
        <v>0</v>
      </c>
      <c r="U21" s="246">
        <v>0</v>
      </c>
      <c r="V21" s="246">
        <v>0</v>
      </c>
      <c r="W21" s="248">
        <f t="array" ref="W21:AA21">$P21*TRANSPOSE($F$8:$F$12)</f>
        <v>0</v>
      </c>
      <c r="X21" s="248">
        <v>0</v>
      </c>
      <c r="Y21" s="248">
        <v>0</v>
      </c>
      <c r="Z21" s="248">
        <v>0</v>
      </c>
      <c r="AA21" s="248">
        <v>0</v>
      </c>
    </row>
    <row r="22" spans="1:27" ht="14.15" customHeight="1">
      <c r="A22" s="202" t="s">
        <v>7580</v>
      </c>
      <c r="B22" s="218" t="s">
        <v>7575</v>
      </c>
      <c r="C22" s="219" t="s">
        <v>9845</v>
      </c>
      <c r="P22" s="245">
        <v>0.19</v>
      </c>
      <c r="Q22" s="246">
        <f t="array" ref="Q22:V22">(1-$P22)*TRANSPOSE($F$2:$F$7)</f>
        <v>0</v>
      </c>
      <c r="R22" s="246">
        <v>0</v>
      </c>
      <c r="S22" s="246">
        <v>0</v>
      </c>
      <c r="T22" s="246">
        <v>0</v>
      </c>
      <c r="U22" s="246">
        <v>0</v>
      </c>
      <c r="V22" s="246">
        <v>0</v>
      </c>
      <c r="W22" s="248">
        <f t="array" ref="W22:AA22">$P22*TRANSPOSE($F$8:$F$12)</f>
        <v>0</v>
      </c>
      <c r="X22" s="248">
        <v>0</v>
      </c>
      <c r="Y22" s="248">
        <v>0</v>
      </c>
      <c r="Z22" s="248">
        <v>0</v>
      </c>
      <c r="AA22" s="248">
        <v>0</v>
      </c>
    </row>
    <row r="23" spans="1:27" ht="14.15" customHeight="1">
      <c r="A23" s="202" t="s">
        <v>7581</v>
      </c>
      <c r="B23" s="218" t="s">
        <v>7576</v>
      </c>
      <c r="C23" s="219" t="s">
        <v>9845</v>
      </c>
      <c r="P23" s="245">
        <v>0.2</v>
      </c>
      <c r="Q23" s="246">
        <f t="array" ref="Q23:V23">(1-$P23)*TRANSPOSE($F$2:$F$7)</f>
        <v>0</v>
      </c>
      <c r="R23" s="246">
        <v>0</v>
      </c>
      <c r="S23" s="246">
        <v>0</v>
      </c>
      <c r="T23" s="246">
        <v>0</v>
      </c>
      <c r="U23" s="246">
        <v>0</v>
      </c>
      <c r="V23" s="246">
        <v>0</v>
      </c>
      <c r="W23" s="248">
        <f t="array" ref="W23:AA23">$P23*TRANSPOSE($F$8:$F$12)</f>
        <v>0</v>
      </c>
      <c r="X23" s="248">
        <v>0</v>
      </c>
      <c r="Y23" s="248">
        <v>0</v>
      </c>
      <c r="Z23" s="248">
        <v>0</v>
      </c>
      <c r="AA23" s="248">
        <v>0</v>
      </c>
    </row>
    <row r="24" spans="1:27" ht="14.15" customHeight="1">
      <c r="A24" s="202" t="s">
        <v>7570</v>
      </c>
      <c r="B24" s="218" t="s">
        <v>7576</v>
      </c>
      <c r="C24" s="219" t="s">
        <v>9845</v>
      </c>
      <c r="P24" s="245">
        <v>0.21</v>
      </c>
      <c r="Q24" s="246">
        <f t="array" ref="Q24:V24">(1-$P24)*TRANSPOSE($F$2:$F$7)</f>
        <v>0</v>
      </c>
      <c r="R24" s="246">
        <v>0</v>
      </c>
      <c r="S24" s="246">
        <v>0</v>
      </c>
      <c r="T24" s="246">
        <v>0</v>
      </c>
      <c r="U24" s="246">
        <v>0</v>
      </c>
      <c r="V24" s="246">
        <v>0</v>
      </c>
      <c r="W24" s="248">
        <f t="array" ref="W24:AA24">$P24*TRANSPOSE($F$8:$F$12)</f>
        <v>0</v>
      </c>
      <c r="X24" s="248">
        <v>0</v>
      </c>
      <c r="Y24" s="248">
        <v>0</v>
      </c>
      <c r="Z24" s="248">
        <v>0</v>
      </c>
      <c r="AA24" s="248">
        <v>0</v>
      </c>
    </row>
    <row r="25" spans="1:27" ht="13">
      <c r="P25" s="245">
        <v>0.22</v>
      </c>
      <c r="Q25" s="246">
        <f t="array" ref="Q25:V25">(1-$P25)*TRANSPOSE($F$2:$F$7)</f>
        <v>0</v>
      </c>
      <c r="R25" s="246">
        <v>0</v>
      </c>
      <c r="S25" s="246">
        <v>0</v>
      </c>
      <c r="T25" s="246">
        <v>0</v>
      </c>
      <c r="U25" s="246">
        <v>0</v>
      </c>
      <c r="V25" s="246">
        <v>0</v>
      </c>
      <c r="W25" s="248">
        <f t="array" ref="W25:AA25">$P25*TRANSPOSE($F$8:$F$12)</f>
        <v>0</v>
      </c>
      <c r="X25" s="248">
        <v>0</v>
      </c>
      <c r="Y25" s="248">
        <v>0</v>
      </c>
      <c r="Z25" s="248">
        <v>0</v>
      </c>
      <c r="AA25" s="248">
        <v>0</v>
      </c>
    </row>
    <row r="26" spans="1:27" ht="17.5">
      <c r="A26" s="202" t="s">
        <v>7571</v>
      </c>
      <c r="B26" s="218" t="s">
        <v>7577</v>
      </c>
      <c r="C26" s="219" t="s">
        <v>9848</v>
      </c>
      <c r="P26" s="245">
        <v>0.23</v>
      </c>
      <c r="Q26" s="246">
        <f t="array" ref="Q26:V26">(1-$P26)*TRANSPOSE($F$2:$F$7)</f>
        <v>0</v>
      </c>
      <c r="R26" s="246">
        <v>0</v>
      </c>
      <c r="S26" s="246">
        <v>0</v>
      </c>
      <c r="T26" s="246">
        <v>0</v>
      </c>
      <c r="U26" s="246">
        <v>0</v>
      </c>
      <c r="V26" s="246">
        <v>0</v>
      </c>
      <c r="W26" s="248">
        <f t="array" ref="W26:AA26">$P26*TRANSPOSE($F$8:$F$12)</f>
        <v>0</v>
      </c>
      <c r="X26" s="248">
        <v>0</v>
      </c>
      <c r="Y26" s="248">
        <v>0</v>
      </c>
      <c r="Z26" s="248">
        <v>0</v>
      </c>
      <c r="AA26" s="248">
        <v>0</v>
      </c>
    </row>
    <row r="27" spans="1:27" ht="13">
      <c r="P27" s="245">
        <v>0.24</v>
      </c>
      <c r="Q27" s="246">
        <f t="array" ref="Q27:V27">(1-$P27)*TRANSPOSE($F$2:$F$7)</f>
        <v>0</v>
      </c>
      <c r="R27" s="246">
        <v>0</v>
      </c>
      <c r="S27" s="246">
        <v>0</v>
      </c>
      <c r="T27" s="246">
        <v>0</v>
      </c>
      <c r="U27" s="246">
        <v>0</v>
      </c>
      <c r="V27" s="246">
        <v>0</v>
      </c>
      <c r="W27" s="248">
        <f t="array" ref="W27:AA27">$P27*TRANSPOSE($F$8:$F$12)</f>
        <v>0</v>
      </c>
      <c r="X27" s="248">
        <v>0</v>
      </c>
      <c r="Y27" s="248">
        <v>0</v>
      </c>
      <c r="Z27" s="248">
        <v>0</v>
      </c>
      <c r="AA27" s="248">
        <v>0</v>
      </c>
    </row>
    <row r="28" spans="1:27" ht="13">
      <c r="P28" s="245">
        <v>0.25</v>
      </c>
      <c r="Q28" s="246">
        <f t="array" ref="Q28:V28">(1-$P28)*TRANSPOSE($F$2:$F$7)</f>
        <v>0</v>
      </c>
      <c r="R28" s="246">
        <v>0</v>
      </c>
      <c r="S28" s="246">
        <v>0</v>
      </c>
      <c r="T28" s="246">
        <v>0</v>
      </c>
      <c r="U28" s="246">
        <v>0</v>
      </c>
      <c r="V28" s="246">
        <v>0</v>
      </c>
      <c r="W28" s="248">
        <f t="array" ref="W28:AA28">$P28*TRANSPOSE($F$8:$F$12)</f>
        <v>0</v>
      </c>
      <c r="X28" s="248">
        <v>0</v>
      </c>
      <c r="Y28" s="248">
        <v>0</v>
      </c>
      <c r="Z28" s="248">
        <v>0</v>
      </c>
      <c r="AA28" s="248">
        <v>0</v>
      </c>
    </row>
    <row r="29" spans="1:27" ht="13">
      <c r="P29" s="245">
        <v>0.26</v>
      </c>
      <c r="Q29" s="246">
        <f t="array" ref="Q29:V29">(1-$P29)*TRANSPOSE($F$2:$F$7)</f>
        <v>0</v>
      </c>
      <c r="R29" s="246">
        <v>0</v>
      </c>
      <c r="S29" s="246">
        <v>0</v>
      </c>
      <c r="T29" s="246">
        <v>0</v>
      </c>
      <c r="U29" s="246">
        <v>0</v>
      </c>
      <c r="V29" s="246">
        <v>0</v>
      </c>
      <c r="W29" s="248">
        <f t="array" ref="W29:AA29">$P29*TRANSPOSE($F$8:$F$12)</f>
        <v>0</v>
      </c>
      <c r="X29" s="248">
        <v>0</v>
      </c>
      <c r="Y29" s="248">
        <v>0</v>
      </c>
      <c r="Z29" s="248">
        <v>0</v>
      </c>
      <c r="AA29" s="248">
        <v>0</v>
      </c>
    </row>
    <row r="30" spans="1:27" ht="13">
      <c r="P30" s="245">
        <v>0.27</v>
      </c>
      <c r="Q30" s="246">
        <f t="array" ref="Q30:V30">(1-$P30)*TRANSPOSE($F$2:$F$7)</f>
        <v>0</v>
      </c>
      <c r="R30" s="246">
        <v>0</v>
      </c>
      <c r="S30" s="246">
        <v>0</v>
      </c>
      <c r="T30" s="246">
        <v>0</v>
      </c>
      <c r="U30" s="246">
        <v>0</v>
      </c>
      <c r="V30" s="246">
        <v>0</v>
      </c>
      <c r="W30" s="248">
        <f t="array" ref="W30:AA30">$P30*TRANSPOSE($F$8:$F$12)</f>
        <v>0</v>
      </c>
      <c r="X30" s="248">
        <v>0</v>
      </c>
      <c r="Y30" s="248">
        <v>0</v>
      </c>
      <c r="Z30" s="248">
        <v>0</v>
      </c>
      <c r="AA30" s="248">
        <v>0</v>
      </c>
    </row>
    <row r="31" spans="1:27" ht="13">
      <c r="P31" s="245">
        <v>0.28000000000000003</v>
      </c>
      <c r="Q31" s="246">
        <f t="array" ref="Q31:V31">(1-$P31)*TRANSPOSE($F$2:$F$7)</f>
        <v>0</v>
      </c>
      <c r="R31" s="246">
        <v>0</v>
      </c>
      <c r="S31" s="246">
        <v>0</v>
      </c>
      <c r="T31" s="246">
        <v>0</v>
      </c>
      <c r="U31" s="246">
        <v>0</v>
      </c>
      <c r="V31" s="246">
        <v>0</v>
      </c>
      <c r="W31" s="248">
        <f t="array" ref="W31:AA31">$P31*TRANSPOSE($F$8:$F$12)</f>
        <v>0</v>
      </c>
      <c r="X31" s="248">
        <v>0</v>
      </c>
      <c r="Y31" s="248">
        <v>0</v>
      </c>
      <c r="Z31" s="248">
        <v>0</v>
      </c>
      <c r="AA31" s="248">
        <v>0</v>
      </c>
    </row>
    <row r="32" spans="1:27" ht="13">
      <c r="P32" s="245">
        <v>0.28999999999999998</v>
      </c>
      <c r="Q32" s="246">
        <f t="array" ref="Q32:V32">(1-$P32)*TRANSPOSE($F$2:$F$7)</f>
        <v>0</v>
      </c>
      <c r="R32" s="246">
        <v>0</v>
      </c>
      <c r="S32" s="246">
        <v>0</v>
      </c>
      <c r="T32" s="246">
        <v>0</v>
      </c>
      <c r="U32" s="246">
        <v>0</v>
      </c>
      <c r="V32" s="246">
        <v>0</v>
      </c>
      <c r="W32" s="248">
        <f t="array" ref="W32:AA32">$P32*TRANSPOSE($F$8:$F$12)</f>
        <v>0</v>
      </c>
      <c r="X32" s="248">
        <v>0</v>
      </c>
      <c r="Y32" s="248">
        <v>0</v>
      </c>
      <c r="Z32" s="248">
        <v>0</v>
      </c>
      <c r="AA32" s="248">
        <v>0</v>
      </c>
    </row>
    <row r="33" spans="16:27" ht="13">
      <c r="P33" s="245">
        <v>0.3</v>
      </c>
      <c r="Q33" s="246">
        <f t="array" ref="Q33:V33">(1-$P33)*TRANSPOSE($F$2:$F$7)</f>
        <v>0</v>
      </c>
      <c r="R33" s="246">
        <v>0</v>
      </c>
      <c r="S33" s="246">
        <v>0</v>
      </c>
      <c r="T33" s="246">
        <v>0</v>
      </c>
      <c r="U33" s="246">
        <v>0</v>
      </c>
      <c r="V33" s="246">
        <v>0</v>
      </c>
      <c r="W33" s="248">
        <f t="array" ref="W33:AA33">$P33*TRANSPOSE($F$8:$F$12)</f>
        <v>0</v>
      </c>
      <c r="X33" s="248">
        <v>0</v>
      </c>
      <c r="Y33" s="248">
        <v>0</v>
      </c>
      <c r="Z33" s="248">
        <v>0</v>
      </c>
      <c r="AA33" s="248">
        <v>0</v>
      </c>
    </row>
    <row r="34" spans="16:27" ht="13">
      <c r="P34" s="245">
        <v>0.31</v>
      </c>
      <c r="Q34" s="246">
        <f t="array" ref="Q34:V34">(1-$P34)*TRANSPOSE($F$2:$F$7)</f>
        <v>0</v>
      </c>
      <c r="R34" s="246">
        <v>0</v>
      </c>
      <c r="S34" s="246">
        <v>0</v>
      </c>
      <c r="T34" s="246">
        <v>0</v>
      </c>
      <c r="U34" s="246">
        <v>0</v>
      </c>
      <c r="V34" s="246">
        <v>0</v>
      </c>
      <c r="W34" s="248">
        <f t="array" ref="W34:AA34">$P34*TRANSPOSE($F$8:$F$12)</f>
        <v>0</v>
      </c>
      <c r="X34" s="248">
        <v>0</v>
      </c>
      <c r="Y34" s="248">
        <v>0</v>
      </c>
      <c r="Z34" s="248">
        <v>0</v>
      </c>
      <c r="AA34" s="248">
        <v>0</v>
      </c>
    </row>
    <row r="35" spans="16:27" ht="13">
      <c r="P35" s="245">
        <v>0.32</v>
      </c>
      <c r="Q35" s="246">
        <f t="array" ref="Q35:V35">(1-$P35)*TRANSPOSE($F$2:$F$7)</f>
        <v>0</v>
      </c>
      <c r="R35" s="246">
        <v>0</v>
      </c>
      <c r="S35" s="246">
        <v>0</v>
      </c>
      <c r="T35" s="246">
        <v>0</v>
      </c>
      <c r="U35" s="246">
        <v>0</v>
      </c>
      <c r="V35" s="246">
        <v>0</v>
      </c>
      <c r="W35" s="248">
        <f t="array" ref="W35:AA35">$P35*TRANSPOSE($F$8:$F$12)</f>
        <v>0</v>
      </c>
      <c r="X35" s="248">
        <v>0</v>
      </c>
      <c r="Y35" s="248">
        <v>0</v>
      </c>
      <c r="Z35" s="248">
        <v>0</v>
      </c>
      <c r="AA35" s="248">
        <v>0</v>
      </c>
    </row>
    <row r="36" spans="16:27" ht="13">
      <c r="P36" s="245">
        <v>0.33</v>
      </c>
      <c r="Q36" s="246">
        <f t="array" ref="Q36:V36">(1-$P36)*TRANSPOSE($F$2:$F$7)</f>
        <v>0</v>
      </c>
      <c r="R36" s="246">
        <v>0</v>
      </c>
      <c r="S36" s="246">
        <v>0</v>
      </c>
      <c r="T36" s="246">
        <v>0</v>
      </c>
      <c r="U36" s="246">
        <v>0</v>
      </c>
      <c r="V36" s="246">
        <v>0</v>
      </c>
      <c r="W36" s="248">
        <f t="array" ref="W36:AA36">$P36*TRANSPOSE($F$8:$F$12)</f>
        <v>0</v>
      </c>
      <c r="X36" s="248">
        <v>0</v>
      </c>
      <c r="Y36" s="248">
        <v>0</v>
      </c>
      <c r="Z36" s="248">
        <v>0</v>
      </c>
      <c r="AA36" s="248">
        <v>0</v>
      </c>
    </row>
    <row r="37" spans="16:27" ht="13">
      <c r="P37" s="245">
        <v>0.34</v>
      </c>
      <c r="Q37" s="246">
        <f t="array" ref="Q37:V37">(1-$P37)*TRANSPOSE($F$2:$F$7)</f>
        <v>0</v>
      </c>
      <c r="R37" s="246">
        <v>0</v>
      </c>
      <c r="S37" s="246">
        <v>0</v>
      </c>
      <c r="T37" s="246">
        <v>0</v>
      </c>
      <c r="U37" s="246">
        <v>0</v>
      </c>
      <c r="V37" s="246">
        <v>0</v>
      </c>
      <c r="W37" s="248">
        <f t="array" ref="W37:AA37">$P37*TRANSPOSE($F$8:$F$12)</f>
        <v>0</v>
      </c>
      <c r="X37" s="248">
        <v>0</v>
      </c>
      <c r="Y37" s="248">
        <v>0</v>
      </c>
      <c r="Z37" s="248">
        <v>0</v>
      </c>
      <c r="AA37" s="248">
        <v>0</v>
      </c>
    </row>
    <row r="38" spans="16:27" ht="13">
      <c r="P38" s="245">
        <v>0.35</v>
      </c>
      <c r="Q38" s="246">
        <f t="array" ref="Q38:V38">(1-$P38)*TRANSPOSE($F$2:$F$7)</f>
        <v>0</v>
      </c>
      <c r="R38" s="246">
        <v>0</v>
      </c>
      <c r="S38" s="246">
        <v>0</v>
      </c>
      <c r="T38" s="246">
        <v>0</v>
      </c>
      <c r="U38" s="246">
        <v>0</v>
      </c>
      <c r="V38" s="246">
        <v>0</v>
      </c>
      <c r="W38" s="248">
        <f t="array" ref="W38:AA38">$P38*TRANSPOSE($F$8:$F$12)</f>
        <v>0</v>
      </c>
      <c r="X38" s="248">
        <v>0</v>
      </c>
      <c r="Y38" s="248">
        <v>0</v>
      </c>
      <c r="Z38" s="248">
        <v>0</v>
      </c>
      <c r="AA38" s="248">
        <v>0</v>
      </c>
    </row>
    <row r="39" spans="16:27" ht="13">
      <c r="P39" s="245">
        <v>0.36</v>
      </c>
      <c r="Q39" s="246">
        <f t="array" ref="Q39:V39">(1-$P39)*TRANSPOSE($F$2:$F$7)</f>
        <v>0</v>
      </c>
      <c r="R39" s="246">
        <v>0</v>
      </c>
      <c r="S39" s="246">
        <v>0</v>
      </c>
      <c r="T39" s="246">
        <v>0</v>
      </c>
      <c r="U39" s="246">
        <v>0</v>
      </c>
      <c r="V39" s="246">
        <v>0</v>
      </c>
      <c r="W39" s="248">
        <f t="array" ref="W39:AA39">$P39*TRANSPOSE($F$8:$F$12)</f>
        <v>0</v>
      </c>
      <c r="X39" s="248">
        <v>0</v>
      </c>
      <c r="Y39" s="248">
        <v>0</v>
      </c>
      <c r="Z39" s="248">
        <v>0</v>
      </c>
      <c r="AA39" s="248">
        <v>0</v>
      </c>
    </row>
    <row r="40" spans="16:27" ht="13">
      <c r="P40" s="245">
        <v>0.37</v>
      </c>
      <c r="Q40" s="246">
        <f t="array" ref="Q40:V40">(1-$P40)*TRANSPOSE($F$2:$F$7)</f>
        <v>0</v>
      </c>
      <c r="R40" s="246">
        <v>0</v>
      </c>
      <c r="S40" s="246">
        <v>0</v>
      </c>
      <c r="T40" s="246">
        <v>0</v>
      </c>
      <c r="U40" s="246">
        <v>0</v>
      </c>
      <c r="V40" s="246">
        <v>0</v>
      </c>
      <c r="W40" s="248">
        <f t="array" ref="W40:AA40">$P40*TRANSPOSE($F$8:$F$12)</f>
        <v>0</v>
      </c>
      <c r="X40" s="248">
        <v>0</v>
      </c>
      <c r="Y40" s="248">
        <v>0</v>
      </c>
      <c r="Z40" s="248">
        <v>0</v>
      </c>
      <c r="AA40" s="248">
        <v>0</v>
      </c>
    </row>
    <row r="41" spans="16:27" ht="13">
      <c r="P41" s="245">
        <v>0.38</v>
      </c>
      <c r="Q41" s="246">
        <f t="array" ref="Q41:V41">(1-$P41)*TRANSPOSE($F$2:$F$7)</f>
        <v>0</v>
      </c>
      <c r="R41" s="246">
        <v>0</v>
      </c>
      <c r="S41" s="246">
        <v>0</v>
      </c>
      <c r="T41" s="246">
        <v>0</v>
      </c>
      <c r="U41" s="246">
        <v>0</v>
      </c>
      <c r="V41" s="246">
        <v>0</v>
      </c>
      <c r="W41" s="248">
        <f t="array" ref="W41:AA41">$P41*TRANSPOSE($F$8:$F$12)</f>
        <v>0</v>
      </c>
      <c r="X41" s="248">
        <v>0</v>
      </c>
      <c r="Y41" s="248">
        <v>0</v>
      </c>
      <c r="Z41" s="248">
        <v>0</v>
      </c>
      <c r="AA41" s="248">
        <v>0</v>
      </c>
    </row>
    <row r="42" spans="16:27" ht="13">
      <c r="P42" s="245">
        <v>0.39</v>
      </c>
      <c r="Q42" s="246">
        <f t="array" ref="Q42:V42">(1-$P42)*TRANSPOSE($F$2:$F$7)</f>
        <v>0</v>
      </c>
      <c r="R42" s="246">
        <v>0</v>
      </c>
      <c r="S42" s="246">
        <v>0</v>
      </c>
      <c r="T42" s="246">
        <v>0</v>
      </c>
      <c r="U42" s="246">
        <v>0</v>
      </c>
      <c r="V42" s="246">
        <v>0</v>
      </c>
      <c r="W42" s="248">
        <f t="array" ref="W42:AA42">$P42*TRANSPOSE($F$8:$F$12)</f>
        <v>0</v>
      </c>
      <c r="X42" s="248">
        <v>0</v>
      </c>
      <c r="Y42" s="248">
        <v>0</v>
      </c>
      <c r="Z42" s="248">
        <v>0</v>
      </c>
      <c r="AA42" s="248">
        <v>0</v>
      </c>
    </row>
    <row r="43" spans="16:27" ht="15.5">
      <c r="P43" s="263">
        <v>0.4</v>
      </c>
      <c r="Q43" s="264">
        <f t="array" ref="Q43:V43">(1-$P43)*TRANSPOSE($F$2:$F$7)</f>
        <v>0</v>
      </c>
      <c r="R43" s="264">
        <v>0</v>
      </c>
      <c r="S43" s="264">
        <v>0</v>
      </c>
      <c r="T43" s="264">
        <v>0</v>
      </c>
      <c r="U43" s="264">
        <v>0</v>
      </c>
      <c r="V43" s="264">
        <v>0</v>
      </c>
      <c r="W43" s="265">
        <f t="array" ref="W43:AA43">$P43*TRANSPOSE($F$8:$F$12)</f>
        <v>0</v>
      </c>
      <c r="X43" s="265">
        <v>0</v>
      </c>
      <c r="Y43" s="265">
        <v>0</v>
      </c>
      <c r="Z43" s="265">
        <v>0</v>
      </c>
      <c r="AA43" s="265">
        <v>0</v>
      </c>
    </row>
    <row r="44" spans="16:27" ht="13">
      <c r="P44" s="245">
        <v>0.41</v>
      </c>
      <c r="Q44" s="246">
        <f t="array" ref="Q44:V44">(1-$P44)*TRANSPOSE($F$2:$F$7)</f>
        <v>0</v>
      </c>
      <c r="R44" s="246">
        <v>0</v>
      </c>
      <c r="S44" s="246">
        <v>0</v>
      </c>
      <c r="T44" s="246">
        <v>0</v>
      </c>
      <c r="U44" s="246">
        <v>0</v>
      </c>
      <c r="V44" s="246">
        <v>0</v>
      </c>
      <c r="W44" s="248">
        <f t="array" ref="W44:AA44">$P44*TRANSPOSE($F$8:$F$12)</f>
        <v>0</v>
      </c>
      <c r="X44" s="248">
        <v>0</v>
      </c>
      <c r="Y44" s="248">
        <v>0</v>
      </c>
      <c r="Z44" s="248">
        <v>0</v>
      </c>
      <c r="AA44" s="248">
        <v>0</v>
      </c>
    </row>
    <row r="45" spans="16:27" ht="13">
      <c r="P45" s="245">
        <v>0.42</v>
      </c>
      <c r="Q45" s="246">
        <f t="array" ref="Q45:V45">(1-$P45)*TRANSPOSE($F$2:$F$7)</f>
        <v>0</v>
      </c>
      <c r="R45" s="246">
        <v>0</v>
      </c>
      <c r="S45" s="246">
        <v>0</v>
      </c>
      <c r="T45" s="246">
        <v>0</v>
      </c>
      <c r="U45" s="246">
        <v>0</v>
      </c>
      <c r="V45" s="246">
        <v>0</v>
      </c>
      <c r="W45" s="248">
        <f t="array" ref="W45:AA45">$P45*TRANSPOSE($F$8:$F$12)</f>
        <v>0</v>
      </c>
      <c r="X45" s="248">
        <v>0</v>
      </c>
      <c r="Y45" s="248">
        <v>0</v>
      </c>
      <c r="Z45" s="248">
        <v>0</v>
      </c>
      <c r="AA45" s="248">
        <v>0</v>
      </c>
    </row>
    <row r="46" spans="16:27" ht="13">
      <c r="P46" s="245">
        <v>0.43</v>
      </c>
      <c r="Q46" s="246">
        <f t="array" ref="Q46:V46">(1-$P46)*TRANSPOSE($F$2:$F$7)</f>
        <v>0</v>
      </c>
      <c r="R46" s="246">
        <v>0</v>
      </c>
      <c r="S46" s="246">
        <v>0</v>
      </c>
      <c r="T46" s="246">
        <v>0</v>
      </c>
      <c r="U46" s="246">
        <v>0</v>
      </c>
      <c r="V46" s="246">
        <v>0</v>
      </c>
      <c r="W46" s="248">
        <f t="array" ref="W46:AA46">$P46*TRANSPOSE($F$8:$F$12)</f>
        <v>0</v>
      </c>
      <c r="X46" s="248">
        <v>0</v>
      </c>
      <c r="Y46" s="248">
        <v>0</v>
      </c>
      <c r="Z46" s="248">
        <v>0</v>
      </c>
      <c r="AA46" s="248">
        <v>0</v>
      </c>
    </row>
    <row r="47" spans="16:27" ht="13">
      <c r="P47" s="245">
        <v>0.44</v>
      </c>
      <c r="Q47" s="246">
        <f t="array" ref="Q47:V47">(1-$P47)*TRANSPOSE($F$2:$F$7)</f>
        <v>0</v>
      </c>
      <c r="R47" s="246">
        <v>0</v>
      </c>
      <c r="S47" s="246">
        <v>0</v>
      </c>
      <c r="T47" s="246">
        <v>0</v>
      </c>
      <c r="U47" s="246">
        <v>0</v>
      </c>
      <c r="V47" s="246">
        <v>0</v>
      </c>
      <c r="W47" s="248">
        <f t="array" ref="W47:AA47">$P47*TRANSPOSE($F$8:$F$12)</f>
        <v>0</v>
      </c>
      <c r="X47" s="248">
        <v>0</v>
      </c>
      <c r="Y47" s="248">
        <v>0</v>
      </c>
      <c r="Z47" s="248">
        <v>0</v>
      </c>
      <c r="AA47" s="248">
        <v>0</v>
      </c>
    </row>
    <row r="48" spans="16:27" ht="13">
      <c r="P48" s="245">
        <v>0.45</v>
      </c>
      <c r="Q48" s="246">
        <f t="array" ref="Q48:V48">(1-$P48)*TRANSPOSE($F$2:$F$7)</f>
        <v>0</v>
      </c>
      <c r="R48" s="246">
        <v>0</v>
      </c>
      <c r="S48" s="246">
        <v>0</v>
      </c>
      <c r="T48" s="246">
        <v>0</v>
      </c>
      <c r="U48" s="246">
        <v>0</v>
      </c>
      <c r="V48" s="246">
        <v>0</v>
      </c>
      <c r="W48" s="248">
        <f t="array" ref="W48:AA48">$P48*TRANSPOSE($F$8:$F$12)</f>
        <v>0</v>
      </c>
      <c r="X48" s="248">
        <v>0</v>
      </c>
      <c r="Y48" s="248">
        <v>0</v>
      </c>
      <c r="Z48" s="248">
        <v>0</v>
      </c>
      <c r="AA48" s="248">
        <v>0</v>
      </c>
    </row>
    <row r="49" spans="16:27" ht="13">
      <c r="P49" s="245">
        <v>0.46</v>
      </c>
      <c r="Q49" s="246">
        <f t="array" ref="Q49:V49">(1-$P49)*TRANSPOSE($F$2:$F$7)</f>
        <v>0</v>
      </c>
      <c r="R49" s="246">
        <v>0</v>
      </c>
      <c r="S49" s="246">
        <v>0</v>
      </c>
      <c r="T49" s="246">
        <v>0</v>
      </c>
      <c r="U49" s="246">
        <v>0</v>
      </c>
      <c r="V49" s="246">
        <v>0</v>
      </c>
      <c r="W49" s="248">
        <f t="array" ref="W49:AA49">$P49*TRANSPOSE($F$8:$F$12)</f>
        <v>0</v>
      </c>
      <c r="X49" s="248">
        <v>0</v>
      </c>
      <c r="Y49" s="248">
        <v>0</v>
      </c>
      <c r="Z49" s="248">
        <v>0</v>
      </c>
      <c r="AA49" s="248">
        <v>0</v>
      </c>
    </row>
    <row r="50" spans="16:27" ht="13">
      <c r="P50" s="245">
        <v>0.47</v>
      </c>
      <c r="Q50" s="246">
        <f t="array" ref="Q50:V50">(1-$P50)*TRANSPOSE($F$2:$F$7)</f>
        <v>0</v>
      </c>
      <c r="R50" s="246">
        <v>0</v>
      </c>
      <c r="S50" s="246">
        <v>0</v>
      </c>
      <c r="T50" s="246">
        <v>0</v>
      </c>
      <c r="U50" s="246">
        <v>0</v>
      </c>
      <c r="V50" s="246">
        <v>0</v>
      </c>
      <c r="W50" s="248">
        <f t="array" ref="W50:AA50">$P50*TRANSPOSE($F$8:$F$12)</f>
        <v>0</v>
      </c>
      <c r="X50" s="248">
        <v>0</v>
      </c>
      <c r="Y50" s="248">
        <v>0</v>
      </c>
      <c r="Z50" s="248">
        <v>0</v>
      </c>
      <c r="AA50" s="248">
        <v>0</v>
      </c>
    </row>
    <row r="51" spans="16:27" ht="13">
      <c r="P51" s="245">
        <v>0.48</v>
      </c>
      <c r="Q51" s="246">
        <f t="array" ref="Q51:V51">(1-$P51)*TRANSPOSE($F$2:$F$7)</f>
        <v>0</v>
      </c>
      <c r="R51" s="246">
        <v>0</v>
      </c>
      <c r="S51" s="246">
        <v>0</v>
      </c>
      <c r="T51" s="246">
        <v>0</v>
      </c>
      <c r="U51" s="246">
        <v>0</v>
      </c>
      <c r="V51" s="246">
        <v>0</v>
      </c>
      <c r="W51" s="248">
        <f t="array" ref="W51:AA51">$P51*TRANSPOSE($F$8:$F$12)</f>
        <v>0</v>
      </c>
      <c r="X51" s="248">
        <v>0</v>
      </c>
      <c r="Y51" s="248">
        <v>0</v>
      </c>
      <c r="Z51" s="248">
        <v>0</v>
      </c>
      <c r="AA51" s="248">
        <v>0</v>
      </c>
    </row>
    <row r="52" spans="16:27" ht="13">
      <c r="P52" s="245">
        <v>0.49</v>
      </c>
      <c r="Q52" s="246">
        <f t="array" ref="Q52:V52">(1-$P52)*TRANSPOSE($F$2:$F$7)</f>
        <v>0</v>
      </c>
      <c r="R52" s="246">
        <v>0</v>
      </c>
      <c r="S52" s="246">
        <v>0</v>
      </c>
      <c r="T52" s="246">
        <v>0</v>
      </c>
      <c r="U52" s="246">
        <v>0</v>
      </c>
      <c r="V52" s="246">
        <v>0</v>
      </c>
      <c r="W52" s="248">
        <f t="array" ref="W52:AA52">$P52*TRANSPOSE($F$8:$F$12)</f>
        <v>0</v>
      </c>
      <c r="X52" s="248">
        <v>0</v>
      </c>
      <c r="Y52" s="248">
        <v>0</v>
      </c>
      <c r="Z52" s="248">
        <v>0</v>
      </c>
      <c r="AA52" s="248">
        <v>0</v>
      </c>
    </row>
    <row r="53" spans="16:27" ht="13">
      <c r="P53" s="245">
        <v>0.5</v>
      </c>
      <c r="Q53" s="246">
        <f t="array" ref="Q53:V53">(1-$P53)*TRANSPOSE($F$2:$F$7)</f>
        <v>0</v>
      </c>
      <c r="R53" s="246">
        <v>0</v>
      </c>
      <c r="S53" s="246">
        <v>0</v>
      </c>
      <c r="T53" s="246">
        <v>0</v>
      </c>
      <c r="U53" s="246">
        <v>0</v>
      </c>
      <c r="V53" s="246">
        <v>0</v>
      </c>
      <c r="W53" s="248">
        <f t="array" ref="W53:AA53">$P53*TRANSPOSE($F$8:$F$12)</f>
        <v>0</v>
      </c>
      <c r="X53" s="248">
        <v>0</v>
      </c>
      <c r="Y53" s="248">
        <v>0</v>
      </c>
      <c r="Z53" s="248">
        <v>0</v>
      </c>
      <c r="AA53" s="248">
        <v>0</v>
      </c>
    </row>
    <row r="54" spans="16:27" ht="13">
      <c r="P54" s="245">
        <v>0.51</v>
      </c>
      <c r="Q54" s="246">
        <f t="array" ref="Q54:V54">(1-$P54)*TRANSPOSE($F$2:$F$7)</f>
        <v>0</v>
      </c>
      <c r="R54" s="246">
        <v>0</v>
      </c>
      <c r="S54" s="246">
        <v>0</v>
      </c>
      <c r="T54" s="246">
        <v>0</v>
      </c>
      <c r="U54" s="246">
        <v>0</v>
      </c>
      <c r="V54" s="246">
        <v>0</v>
      </c>
      <c r="W54" s="248">
        <f t="array" ref="W54:AA54">$P54*TRANSPOSE($F$8:$F$12)</f>
        <v>0</v>
      </c>
      <c r="X54" s="248">
        <v>0</v>
      </c>
      <c r="Y54" s="248">
        <v>0</v>
      </c>
      <c r="Z54" s="248">
        <v>0</v>
      </c>
      <c r="AA54" s="248">
        <v>0</v>
      </c>
    </row>
    <row r="55" spans="16:27" ht="13">
      <c r="P55" s="245">
        <v>0.52</v>
      </c>
      <c r="Q55" s="246">
        <f t="array" ref="Q55:V55">(1-$P55)*TRANSPOSE($F$2:$F$7)</f>
        <v>0</v>
      </c>
      <c r="R55" s="246">
        <v>0</v>
      </c>
      <c r="S55" s="246">
        <v>0</v>
      </c>
      <c r="T55" s="246">
        <v>0</v>
      </c>
      <c r="U55" s="246">
        <v>0</v>
      </c>
      <c r="V55" s="246">
        <v>0</v>
      </c>
      <c r="W55" s="248">
        <f t="array" ref="W55:AA55">$P55*TRANSPOSE($F$8:$F$12)</f>
        <v>0</v>
      </c>
      <c r="X55" s="248">
        <v>0</v>
      </c>
      <c r="Y55" s="248">
        <v>0</v>
      </c>
      <c r="Z55" s="248">
        <v>0</v>
      </c>
      <c r="AA55" s="248">
        <v>0</v>
      </c>
    </row>
    <row r="56" spans="16:27" ht="13">
      <c r="P56" s="245">
        <v>0.53</v>
      </c>
      <c r="Q56" s="246">
        <f t="array" ref="Q56:V56">(1-$P56)*TRANSPOSE($F$2:$F$7)</f>
        <v>0</v>
      </c>
      <c r="R56" s="246">
        <v>0</v>
      </c>
      <c r="S56" s="246">
        <v>0</v>
      </c>
      <c r="T56" s="246">
        <v>0</v>
      </c>
      <c r="U56" s="246">
        <v>0</v>
      </c>
      <c r="V56" s="246">
        <v>0</v>
      </c>
      <c r="W56" s="248">
        <f t="array" ref="W56:AA56">$P56*TRANSPOSE($F$8:$F$12)</f>
        <v>0</v>
      </c>
      <c r="X56" s="248">
        <v>0</v>
      </c>
      <c r="Y56" s="248">
        <v>0</v>
      </c>
      <c r="Z56" s="248">
        <v>0</v>
      </c>
      <c r="AA56" s="248">
        <v>0</v>
      </c>
    </row>
    <row r="57" spans="16:27" ht="13">
      <c r="P57" s="245">
        <v>0.54</v>
      </c>
      <c r="Q57" s="246">
        <f t="array" ref="Q57:V57">(1-$P57)*TRANSPOSE($F$2:$F$7)</f>
        <v>0</v>
      </c>
      <c r="R57" s="246">
        <v>0</v>
      </c>
      <c r="S57" s="246">
        <v>0</v>
      </c>
      <c r="T57" s="246">
        <v>0</v>
      </c>
      <c r="U57" s="246">
        <v>0</v>
      </c>
      <c r="V57" s="246">
        <v>0</v>
      </c>
      <c r="W57" s="248">
        <f t="array" ref="W57:AA57">$P57*TRANSPOSE($F$8:$F$12)</f>
        <v>0</v>
      </c>
      <c r="X57" s="248">
        <v>0</v>
      </c>
      <c r="Y57" s="248">
        <v>0</v>
      </c>
      <c r="Z57" s="248">
        <v>0</v>
      </c>
      <c r="AA57" s="248">
        <v>0</v>
      </c>
    </row>
    <row r="58" spans="16:27" ht="13">
      <c r="P58" s="245">
        <v>0.55000000000000004</v>
      </c>
      <c r="Q58" s="246">
        <f t="array" ref="Q58:V58">(1-$P58)*TRANSPOSE($F$2:$F$7)</f>
        <v>0</v>
      </c>
      <c r="R58" s="246">
        <v>0</v>
      </c>
      <c r="S58" s="246">
        <v>0</v>
      </c>
      <c r="T58" s="246">
        <v>0</v>
      </c>
      <c r="U58" s="246">
        <v>0</v>
      </c>
      <c r="V58" s="246">
        <v>0</v>
      </c>
      <c r="W58" s="248">
        <f t="array" ref="W58:AA58">$P58*TRANSPOSE($F$8:$F$12)</f>
        <v>0</v>
      </c>
      <c r="X58" s="248">
        <v>0</v>
      </c>
      <c r="Y58" s="248">
        <v>0</v>
      </c>
      <c r="Z58" s="248">
        <v>0</v>
      </c>
      <c r="AA58" s="248">
        <v>0</v>
      </c>
    </row>
    <row r="59" spans="16:27" ht="13">
      <c r="P59" s="245">
        <v>0.56000000000000005</v>
      </c>
      <c r="Q59" s="246">
        <f t="array" ref="Q59:V59">(1-$P59)*TRANSPOSE($F$2:$F$7)</f>
        <v>0</v>
      </c>
      <c r="R59" s="246">
        <v>0</v>
      </c>
      <c r="S59" s="246">
        <v>0</v>
      </c>
      <c r="T59" s="246">
        <v>0</v>
      </c>
      <c r="U59" s="246">
        <v>0</v>
      </c>
      <c r="V59" s="246">
        <v>0</v>
      </c>
      <c r="W59" s="248">
        <f t="array" ref="W59:AA59">$P59*TRANSPOSE($F$8:$F$12)</f>
        <v>0</v>
      </c>
      <c r="X59" s="248">
        <v>0</v>
      </c>
      <c r="Y59" s="248">
        <v>0</v>
      </c>
      <c r="Z59" s="248">
        <v>0</v>
      </c>
      <c r="AA59" s="248">
        <v>0</v>
      </c>
    </row>
    <row r="60" spans="16:27" ht="13">
      <c r="P60" s="245">
        <v>0.56999999999999995</v>
      </c>
      <c r="Q60" s="246">
        <f t="array" ref="Q60:V60">(1-$P60)*TRANSPOSE($F$2:$F$7)</f>
        <v>0</v>
      </c>
      <c r="R60" s="246">
        <v>0</v>
      </c>
      <c r="S60" s="246">
        <v>0</v>
      </c>
      <c r="T60" s="246">
        <v>0</v>
      </c>
      <c r="U60" s="246">
        <v>0</v>
      </c>
      <c r="V60" s="246">
        <v>0</v>
      </c>
      <c r="W60" s="248">
        <f t="array" ref="W60:AA60">$P60*TRANSPOSE($F$8:$F$12)</f>
        <v>0</v>
      </c>
      <c r="X60" s="248">
        <v>0</v>
      </c>
      <c r="Y60" s="248">
        <v>0</v>
      </c>
      <c r="Z60" s="248">
        <v>0</v>
      </c>
      <c r="AA60" s="248">
        <v>0</v>
      </c>
    </row>
    <row r="61" spans="16:27" ht="13">
      <c r="P61" s="245">
        <v>0.57999999999999996</v>
      </c>
      <c r="Q61" s="246">
        <f t="array" ref="Q61:V61">(1-$P61)*TRANSPOSE($F$2:$F$7)</f>
        <v>0</v>
      </c>
      <c r="R61" s="246">
        <v>0</v>
      </c>
      <c r="S61" s="246">
        <v>0</v>
      </c>
      <c r="T61" s="246">
        <v>0</v>
      </c>
      <c r="U61" s="246">
        <v>0</v>
      </c>
      <c r="V61" s="246">
        <v>0</v>
      </c>
      <c r="W61" s="248">
        <f t="array" ref="W61:AA61">$P61*TRANSPOSE($F$8:$F$12)</f>
        <v>0</v>
      </c>
      <c r="X61" s="248">
        <v>0</v>
      </c>
      <c r="Y61" s="248">
        <v>0</v>
      </c>
      <c r="Z61" s="248">
        <v>0</v>
      </c>
      <c r="AA61" s="248">
        <v>0</v>
      </c>
    </row>
    <row r="62" spans="16:27" ht="13">
      <c r="P62" s="245">
        <v>0.59</v>
      </c>
      <c r="Q62" s="246">
        <f t="array" ref="Q62:V62">(1-$P62)*TRANSPOSE($F$2:$F$7)</f>
        <v>0</v>
      </c>
      <c r="R62" s="246">
        <v>0</v>
      </c>
      <c r="S62" s="246">
        <v>0</v>
      </c>
      <c r="T62" s="246">
        <v>0</v>
      </c>
      <c r="U62" s="246">
        <v>0</v>
      </c>
      <c r="V62" s="246">
        <v>0</v>
      </c>
      <c r="W62" s="248">
        <f t="array" ref="W62:AA62">$P62*TRANSPOSE($F$8:$F$12)</f>
        <v>0</v>
      </c>
      <c r="X62" s="248">
        <v>0</v>
      </c>
      <c r="Y62" s="248">
        <v>0</v>
      </c>
      <c r="Z62" s="248">
        <v>0</v>
      </c>
      <c r="AA62" s="248">
        <v>0</v>
      </c>
    </row>
    <row r="63" spans="16:27" ht="13">
      <c r="P63" s="245">
        <v>0.6</v>
      </c>
      <c r="Q63" s="246">
        <f t="array" ref="Q63:V63">(1-$P63)*TRANSPOSE($F$2:$F$7)</f>
        <v>0</v>
      </c>
      <c r="R63" s="246">
        <v>0</v>
      </c>
      <c r="S63" s="246">
        <v>0</v>
      </c>
      <c r="T63" s="246">
        <v>0</v>
      </c>
      <c r="U63" s="246">
        <v>0</v>
      </c>
      <c r="V63" s="246">
        <v>0</v>
      </c>
      <c r="W63" s="248">
        <f t="array" ref="W63:AA63">$P63*TRANSPOSE($F$8:$F$12)</f>
        <v>0</v>
      </c>
      <c r="X63" s="248">
        <v>0</v>
      </c>
      <c r="Y63" s="248">
        <v>0</v>
      </c>
      <c r="Z63" s="248">
        <v>0</v>
      </c>
      <c r="AA63" s="248">
        <v>0</v>
      </c>
    </row>
    <row r="64" spans="16:27" ht="13">
      <c r="P64" s="245">
        <v>0.61</v>
      </c>
      <c r="Q64" s="246">
        <f t="array" ref="Q64:V64">(1-$P64)*TRANSPOSE($F$2:$F$7)</f>
        <v>0</v>
      </c>
      <c r="R64" s="246">
        <v>0</v>
      </c>
      <c r="S64" s="246">
        <v>0</v>
      </c>
      <c r="T64" s="246">
        <v>0</v>
      </c>
      <c r="U64" s="246">
        <v>0</v>
      </c>
      <c r="V64" s="246">
        <v>0</v>
      </c>
      <c r="W64" s="248">
        <f t="array" ref="W64:AA64">$P64*TRANSPOSE($F$8:$F$12)</f>
        <v>0</v>
      </c>
      <c r="X64" s="248">
        <v>0</v>
      </c>
      <c r="Y64" s="248">
        <v>0</v>
      </c>
      <c r="Z64" s="248">
        <v>0</v>
      </c>
      <c r="AA64" s="248">
        <v>0</v>
      </c>
    </row>
    <row r="65" spans="16:27" ht="13">
      <c r="P65" s="245">
        <v>0.62</v>
      </c>
      <c r="Q65" s="246">
        <f t="array" ref="Q65:V65">(1-$P65)*TRANSPOSE($F$2:$F$7)</f>
        <v>0</v>
      </c>
      <c r="R65" s="246">
        <v>0</v>
      </c>
      <c r="S65" s="246">
        <v>0</v>
      </c>
      <c r="T65" s="246">
        <v>0</v>
      </c>
      <c r="U65" s="246">
        <v>0</v>
      </c>
      <c r="V65" s="246">
        <v>0</v>
      </c>
      <c r="W65" s="248">
        <f t="array" ref="W65:AA65">$P65*TRANSPOSE($F$8:$F$12)</f>
        <v>0</v>
      </c>
      <c r="X65" s="248">
        <v>0</v>
      </c>
      <c r="Y65" s="248">
        <v>0</v>
      </c>
      <c r="Z65" s="248">
        <v>0</v>
      </c>
      <c r="AA65" s="248">
        <v>0</v>
      </c>
    </row>
    <row r="66" spans="16:27" ht="13">
      <c r="P66" s="245">
        <v>0.63</v>
      </c>
      <c r="Q66" s="246">
        <f t="array" ref="Q66:V66">(1-$P66)*TRANSPOSE($F$2:$F$7)</f>
        <v>0</v>
      </c>
      <c r="R66" s="246">
        <v>0</v>
      </c>
      <c r="S66" s="246">
        <v>0</v>
      </c>
      <c r="T66" s="246">
        <v>0</v>
      </c>
      <c r="U66" s="246">
        <v>0</v>
      </c>
      <c r="V66" s="246">
        <v>0</v>
      </c>
      <c r="W66" s="248">
        <f t="array" ref="W66:AA66">$P66*TRANSPOSE($F$8:$F$12)</f>
        <v>0</v>
      </c>
      <c r="X66" s="248">
        <v>0</v>
      </c>
      <c r="Y66" s="248">
        <v>0</v>
      </c>
      <c r="Z66" s="248">
        <v>0</v>
      </c>
      <c r="AA66" s="248">
        <v>0</v>
      </c>
    </row>
    <row r="67" spans="16:27" ht="13">
      <c r="P67" s="245">
        <v>0.64</v>
      </c>
      <c r="Q67" s="246">
        <f t="array" ref="Q67:V67">(1-$P67)*TRANSPOSE($F$2:$F$7)</f>
        <v>0</v>
      </c>
      <c r="R67" s="246">
        <v>0</v>
      </c>
      <c r="S67" s="246">
        <v>0</v>
      </c>
      <c r="T67" s="246">
        <v>0</v>
      </c>
      <c r="U67" s="246">
        <v>0</v>
      </c>
      <c r="V67" s="246">
        <v>0</v>
      </c>
      <c r="W67" s="248">
        <f t="array" ref="W67:AA67">$P67*TRANSPOSE($F$8:$F$12)</f>
        <v>0</v>
      </c>
      <c r="X67" s="248">
        <v>0</v>
      </c>
      <c r="Y67" s="248">
        <v>0</v>
      </c>
      <c r="Z67" s="248">
        <v>0</v>
      </c>
      <c r="AA67" s="248">
        <v>0</v>
      </c>
    </row>
    <row r="68" spans="16:27" ht="13">
      <c r="P68" s="245">
        <v>0.65</v>
      </c>
      <c r="Q68" s="246">
        <f t="array" ref="Q68:V68">(1-$P68)*TRANSPOSE($F$2:$F$7)</f>
        <v>0</v>
      </c>
      <c r="R68" s="246">
        <v>0</v>
      </c>
      <c r="S68" s="246">
        <v>0</v>
      </c>
      <c r="T68" s="246">
        <v>0</v>
      </c>
      <c r="U68" s="246">
        <v>0</v>
      </c>
      <c r="V68" s="246">
        <v>0</v>
      </c>
      <c r="W68" s="248">
        <f t="array" ref="W68:AA68">$P68*TRANSPOSE($F$8:$F$12)</f>
        <v>0</v>
      </c>
      <c r="X68" s="248">
        <v>0</v>
      </c>
      <c r="Y68" s="248">
        <v>0</v>
      </c>
      <c r="Z68" s="248">
        <v>0</v>
      </c>
      <c r="AA68" s="248">
        <v>0</v>
      </c>
    </row>
    <row r="69" spans="16:27" ht="13">
      <c r="P69" s="245">
        <v>0.66</v>
      </c>
      <c r="Q69" s="246">
        <f t="array" ref="Q69:V69">(1-$P69)*TRANSPOSE($F$2:$F$7)</f>
        <v>0</v>
      </c>
      <c r="R69" s="246">
        <v>0</v>
      </c>
      <c r="S69" s="246">
        <v>0</v>
      </c>
      <c r="T69" s="246">
        <v>0</v>
      </c>
      <c r="U69" s="246">
        <v>0</v>
      </c>
      <c r="V69" s="246">
        <v>0</v>
      </c>
      <c r="W69" s="248">
        <f t="array" ref="W69:AA69">$P69*TRANSPOSE($F$8:$F$12)</f>
        <v>0</v>
      </c>
      <c r="X69" s="248">
        <v>0</v>
      </c>
      <c r="Y69" s="248">
        <v>0</v>
      </c>
      <c r="Z69" s="248">
        <v>0</v>
      </c>
      <c r="AA69" s="248">
        <v>0</v>
      </c>
    </row>
    <row r="70" spans="16:27" ht="13">
      <c r="P70" s="245">
        <v>0.67</v>
      </c>
      <c r="Q70" s="246">
        <f t="array" ref="Q70:V70">(1-$P70)*TRANSPOSE($F$2:$F$7)</f>
        <v>0</v>
      </c>
      <c r="R70" s="246">
        <v>0</v>
      </c>
      <c r="S70" s="246">
        <v>0</v>
      </c>
      <c r="T70" s="246">
        <v>0</v>
      </c>
      <c r="U70" s="246">
        <v>0</v>
      </c>
      <c r="V70" s="246">
        <v>0</v>
      </c>
      <c r="W70" s="248">
        <f t="array" ref="W70:AA70">$P70*TRANSPOSE($F$8:$F$12)</f>
        <v>0</v>
      </c>
      <c r="X70" s="248">
        <v>0</v>
      </c>
      <c r="Y70" s="248">
        <v>0</v>
      </c>
      <c r="Z70" s="248">
        <v>0</v>
      </c>
      <c r="AA70" s="248">
        <v>0</v>
      </c>
    </row>
    <row r="71" spans="16:27" ht="13">
      <c r="P71" s="245">
        <v>0.68</v>
      </c>
      <c r="Q71" s="246">
        <f t="array" ref="Q71:V71">(1-$P71)*TRANSPOSE($F$2:$F$7)</f>
        <v>0</v>
      </c>
      <c r="R71" s="246">
        <v>0</v>
      </c>
      <c r="S71" s="246">
        <v>0</v>
      </c>
      <c r="T71" s="246">
        <v>0</v>
      </c>
      <c r="U71" s="246">
        <v>0</v>
      </c>
      <c r="V71" s="246">
        <v>0</v>
      </c>
      <c r="W71" s="248">
        <f t="array" ref="W71:AA71">$P71*TRANSPOSE($F$8:$F$12)</f>
        <v>0</v>
      </c>
      <c r="X71" s="248">
        <v>0</v>
      </c>
      <c r="Y71" s="248">
        <v>0</v>
      </c>
      <c r="Z71" s="248">
        <v>0</v>
      </c>
      <c r="AA71" s="248">
        <v>0</v>
      </c>
    </row>
    <row r="72" spans="16:27" ht="13">
      <c r="P72" s="245">
        <v>0.69</v>
      </c>
      <c r="Q72" s="246">
        <f t="array" ref="Q72:V72">(1-$P72)*TRANSPOSE($F$2:$F$7)</f>
        <v>0</v>
      </c>
      <c r="R72" s="246">
        <v>0</v>
      </c>
      <c r="S72" s="246">
        <v>0</v>
      </c>
      <c r="T72" s="246">
        <v>0</v>
      </c>
      <c r="U72" s="246">
        <v>0</v>
      </c>
      <c r="V72" s="246">
        <v>0</v>
      </c>
      <c r="W72" s="248">
        <f t="array" ref="W72:AA72">$P72*TRANSPOSE($F$8:$F$12)</f>
        <v>0</v>
      </c>
      <c r="X72" s="248">
        <v>0</v>
      </c>
      <c r="Y72" s="248">
        <v>0</v>
      </c>
      <c r="Z72" s="248">
        <v>0</v>
      </c>
      <c r="AA72" s="248">
        <v>0</v>
      </c>
    </row>
    <row r="73" spans="16:27" ht="13">
      <c r="P73" s="245">
        <v>0.7</v>
      </c>
      <c r="Q73" s="246">
        <f t="array" ref="Q73:V73">(1-$P73)*TRANSPOSE($F$2:$F$7)</f>
        <v>0</v>
      </c>
      <c r="R73" s="246">
        <v>0</v>
      </c>
      <c r="S73" s="246">
        <v>0</v>
      </c>
      <c r="T73" s="246">
        <v>0</v>
      </c>
      <c r="U73" s="246">
        <v>0</v>
      </c>
      <c r="V73" s="246">
        <v>0</v>
      </c>
      <c r="W73" s="248">
        <f t="array" ref="W73:AA73">$P73*TRANSPOSE($F$8:$F$12)</f>
        <v>0</v>
      </c>
      <c r="X73" s="248">
        <v>0</v>
      </c>
      <c r="Y73" s="248">
        <v>0</v>
      </c>
      <c r="Z73" s="248">
        <v>0</v>
      </c>
      <c r="AA73" s="248">
        <v>0</v>
      </c>
    </row>
    <row r="74" spans="16:27" ht="13">
      <c r="P74" s="245">
        <v>0.71</v>
      </c>
      <c r="Q74" s="246">
        <f t="array" ref="Q74:V74">(1-$P74)*TRANSPOSE($F$2:$F$7)</f>
        <v>0</v>
      </c>
      <c r="R74" s="246">
        <v>0</v>
      </c>
      <c r="S74" s="246">
        <v>0</v>
      </c>
      <c r="T74" s="246">
        <v>0</v>
      </c>
      <c r="U74" s="246">
        <v>0</v>
      </c>
      <c r="V74" s="246">
        <v>0</v>
      </c>
      <c r="W74" s="248">
        <f t="array" ref="W74:AA74">$P74*TRANSPOSE($F$8:$F$12)</f>
        <v>0</v>
      </c>
      <c r="X74" s="248">
        <v>0</v>
      </c>
      <c r="Y74" s="248">
        <v>0</v>
      </c>
      <c r="Z74" s="248">
        <v>0</v>
      </c>
      <c r="AA74" s="248">
        <v>0</v>
      </c>
    </row>
    <row r="75" spans="16:27" ht="13">
      <c r="P75" s="245">
        <v>0.72</v>
      </c>
      <c r="Q75" s="246">
        <f t="array" ref="Q75:V75">(1-$P75)*TRANSPOSE($F$2:$F$7)</f>
        <v>0</v>
      </c>
      <c r="R75" s="246">
        <v>0</v>
      </c>
      <c r="S75" s="246">
        <v>0</v>
      </c>
      <c r="T75" s="246">
        <v>0</v>
      </c>
      <c r="U75" s="246">
        <v>0</v>
      </c>
      <c r="V75" s="246">
        <v>0</v>
      </c>
      <c r="W75" s="248">
        <f t="array" ref="W75:AA75">$P75*TRANSPOSE($F$8:$F$12)</f>
        <v>0</v>
      </c>
      <c r="X75" s="248">
        <v>0</v>
      </c>
      <c r="Y75" s="248">
        <v>0</v>
      </c>
      <c r="Z75" s="248">
        <v>0</v>
      </c>
      <c r="AA75" s="248">
        <v>0</v>
      </c>
    </row>
    <row r="76" spans="16:27" ht="13">
      <c r="P76" s="245">
        <v>0.73</v>
      </c>
      <c r="Q76" s="246">
        <f t="array" ref="Q76:V76">(1-$P76)*TRANSPOSE($F$2:$F$7)</f>
        <v>0</v>
      </c>
      <c r="R76" s="246">
        <v>0</v>
      </c>
      <c r="S76" s="246">
        <v>0</v>
      </c>
      <c r="T76" s="246">
        <v>0</v>
      </c>
      <c r="U76" s="246">
        <v>0</v>
      </c>
      <c r="V76" s="246">
        <v>0</v>
      </c>
      <c r="W76" s="248">
        <f t="array" ref="W76:AA76">$P76*TRANSPOSE($F$8:$F$12)</f>
        <v>0</v>
      </c>
      <c r="X76" s="248">
        <v>0</v>
      </c>
      <c r="Y76" s="248">
        <v>0</v>
      </c>
      <c r="Z76" s="248">
        <v>0</v>
      </c>
      <c r="AA76" s="248">
        <v>0</v>
      </c>
    </row>
    <row r="77" spans="16:27" ht="13">
      <c r="P77" s="245">
        <v>0.74</v>
      </c>
      <c r="Q77" s="246">
        <f t="array" ref="Q77:V77">(1-$P77)*TRANSPOSE($F$2:$F$7)</f>
        <v>0</v>
      </c>
      <c r="R77" s="246">
        <v>0</v>
      </c>
      <c r="S77" s="246">
        <v>0</v>
      </c>
      <c r="T77" s="246">
        <v>0</v>
      </c>
      <c r="U77" s="246">
        <v>0</v>
      </c>
      <c r="V77" s="246">
        <v>0</v>
      </c>
      <c r="W77" s="248">
        <f t="array" ref="W77:AA77">$P77*TRANSPOSE($F$8:$F$12)</f>
        <v>0</v>
      </c>
      <c r="X77" s="248">
        <v>0</v>
      </c>
      <c r="Y77" s="248">
        <v>0</v>
      </c>
      <c r="Z77" s="248">
        <v>0</v>
      </c>
      <c r="AA77" s="248">
        <v>0</v>
      </c>
    </row>
    <row r="78" spans="16:27" ht="13">
      <c r="P78" s="245">
        <v>0.75</v>
      </c>
      <c r="Q78" s="246">
        <f t="array" ref="Q78:V78">(1-$P78)*TRANSPOSE($F$2:$F$7)</f>
        <v>0</v>
      </c>
      <c r="R78" s="246">
        <v>0</v>
      </c>
      <c r="S78" s="246">
        <v>0</v>
      </c>
      <c r="T78" s="246">
        <v>0</v>
      </c>
      <c r="U78" s="246">
        <v>0</v>
      </c>
      <c r="V78" s="246">
        <v>0</v>
      </c>
      <c r="W78" s="248">
        <f t="array" ref="W78:AA78">$P78*TRANSPOSE($F$8:$F$12)</f>
        <v>0</v>
      </c>
      <c r="X78" s="248">
        <v>0</v>
      </c>
      <c r="Y78" s="248">
        <v>0</v>
      </c>
      <c r="Z78" s="248">
        <v>0</v>
      </c>
      <c r="AA78" s="248">
        <v>0</v>
      </c>
    </row>
    <row r="79" spans="16:27" ht="13">
      <c r="P79" s="245">
        <v>0.76</v>
      </c>
      <c r="Q79" s="246">
        <f t="array" ref="Q79:V79">(1-$P79)*TRANSPOSE($F$2:$F$7)</f>
        <v>0</v>
      </c>
      <c r="R79" s="246">
        <v>0</v>
      </c>
      <c r="S79" s="246">
        <v>0</v>
      </c>
      <c r="T79" s="246">
        <v>0</v>
      </c>
      <c r="U79" s="246">
        <v>0</v>
      </c>
      <c r="V79" s="246">
        <v>0</v>
      </c>
      <c r="W79" s="248">
        <f t="array" ref="W79:AA79">$P79*TRANSPOSE($F$8:$F$12)</f>
        <v>0</v>
      </c>
      <c r="X79" s="248">
        <v>0</v>
      </c>
      <c r="Y79" s="248">
        <v>0</v>
      </c>
      <c r="Z79" s="248">
        <v>0</v>
      </c>
      <c r="AA79" s="248">
        <v>0</v>
      </c>
    </row>
    <row r="80" spans="16:27" ht="13">
      <c r="P80" s="245">
        <v>0.77</v>
      </c>
      <c r="Q80" s="246">
        <f t="array" ref="Q80:V80">(1-$P80)*TRANSPOSE($F$2:$F$7)</f>
        <v>0</v>
      </c>
      <c r="R80" s="246">
        <v>0</v>
      </c>
      <c r="S80" s="246">
        <v>0</v>
      </c>
      <c r="T80" s="246">
        <v>0</v>
      </c>
      <c r="U80" s="246">
        <v>0</v>
      </c>
      <c r="V80" s="246">
        <v>0</v>
      </c>
      <c r="W80" s="248">
        <f t="array" ref="W80:AA80">$P80*TRANSPOSE($F$8:$F$12)</f>
        <v>0</v>
      </c>
      <c r="X80" s="248">
        <v>0</v>
      </c>
      <c r="Y80" s="248">
        <v>0</v>
      </c>
      <c r="Z80" s="248">
        <v>0</v>
      </c>
      <c r="AA80" s="248">
        <v>0</v>
      </c>
    </row>
    <row r="81" spans="16:27" ht="13">
      <c r="P81" s="245">
        <v>0.78</v>
      </c>
      <c r="Q81" s="246">
        <f t="array" ref="Q81:V81">(1-$P81)*TRANSPOSE($F$2:$F$7)</f>
        <v>0</v>
      </c>
      <c r="R81" s="246">
        <v>0</v>
      </c>
      <c r="S81" s="246">
        <v>0</v>
      </c>
      <c r="T81" s="246">
        <v>0</v>
      </c>
      <c r="U81" s="246">
        <v>0</v>
      </c>
      <c r="V81" s="246">
        <v>0</v>
      </c>
      <c r="W81" s="248">
        <f t="array" ref="W81:AA81">$P81*TRANSPOSE($F$8:$F$12)</f>
        <v>0</v>
      </c>
      <c r="X81" s="248">
        <v>0</v>
      </c>
      <c r="Y81" s="248">
        <v>0</v>
      </c>
      <c r="Z81" s="248">
        <v>0</v>
      </c>
      <c r="AA81" s="248">
        <v>0</v>
      </c>
    </row>
    <row r="82" spans="16:27" ht="13">
      <c r="P82" s="245">
        <v>0.79</v>
      </c>
      <c r="Q82" s="246">
        <f t="array" ref="Q82:V82">(1-$P82)*TRANSPOSE($F$2:$F$7)</f>
        <v>0</v>
      </c>
      <c r="R82" s="246">
        <v>0</v>
      </c>
      <c r="S82" s="246">
        <v>0</v>
      </c>
      <c r="T82" s="246">
        <v>0</v>
      </c>
      <c r="U82" s="246">
        <v>0</v>
      </c>
      <c r="V82" s="246">
        <v>0</v>
      </c>
      <c r="W82" s="248">
        <f t="array" ref="W82:AA82">$P82*TRANSPOSE($F$8:$F$12)</f>
        <v>0</v>
      </c>
      <c r="X82" s="248">
        <v>0</v>
      </c>
      <c r="Y82" s="248">
        <v>0</v>
      </c>
      <c r="Z82" s="248">
        <v>0</v>
      </c>
      <c r="AA82" s="248">
        <v>0</v>
      </c>
    </row>
    <row r="83" spans="16:27" ht="13">
      <c r="P83" s="245">
        <v>0.8</v>
      </c>
      <c r="Q83" s="246">
        <f t="array" ref="Q83:V83">(1-$P83)*TRANSPOSE($F$2:$F$7)</f>
        <v>0</v>
      </c>
      <c r="R83" s="246">
        <v>0</v>
      </c>
      <c r="S83" s="246">
        <v>0</v>
      </c>
      <c r="T83" s="246">
        <v>0</v>
      </c>
      <c r="U83" s="246">
        <v>0</v>
      </c>
      <c r="V83" s="246">
        <v>0</v>
      </c>
      <c r="W83" s="248">
        <f t="array" ref="W83:AA83">$P83*TRANSPOSE($F$8:$F$12)</f>
        <v>0</v>
      </c>
      <c r="X83" s="248">
        <v>0</v>
      </c>
      <c r="Y83" s="248">
        <v>0</v>
      </c>
      <c r="Z83" s="248">
        <v>0</v>
      </c>
      <c r="AA83" s="248">
        <v>0</v>
      </c>
    </row>
    <row r="84" spans="16:27" ht="13">
      <c r="P84" s="245">
        <v>0.81</v>
      </c>
      <c r="Q84" s="246">
        <f t="array" ref="Q84:V84">(1-$P84)*TRANSPOSE($F$2:$F$7)</f>
        <v>0</v>
      </c>
      <c r="R84" s="246">
        <v>0</v>
      </c>
      <c r="S84" s="246">
        <v>0</v>
      </c>
      <c r="T84" s="246">
        <v>0</v>
      </c>
      <c r="U84" s="246">
        <v>0</v>
      </c>
      <c r="V84" s="246">
        <v>0</v>
      </c>
      <c r="W84" s="248">
        <f t="array" ref="W84:AA84">$P84*TRANSPOSE($F$8:$F$12)</f>
        <v>0</v>
      </c>
      <c r="X84" s="248">
        <v>0</v>
      </c>
      <c r="Y84" s="248">
        <v>0</v>
      </c>
      <c r="Z84" s="248">
        <v>0</v>
      </c>
      <c r="AA84" s="248">
        <v>0</v>
      </c>
    </row>
    <row r="85" spans="16:27" ht="13">
      <c r="P85" s="245">
        <v>0.82</v>
      </c>
      <c r="Q85" s="246">
        <f t="array" ref="Q85:V85">(1-$P85)*TRANSPOSE($F$2:$F$7)</f>
        <v>0</v>
      </c>
      <c r="R85" s="246">
        <v>0</v>
      </c>
      <c r="S85" s="246">
        <v>0</v>
      </c>
      <c r="T85" s="246">
        <v>0</v>
      </c>
      <c r="U85" s="246">
        <v>0</v>
      </c>
      <c r="V85" s="246">
        <v>0</v>
      </c>
      <c r="W85" s="248">
        <f t="array" ref="W85:AA85">$P85*TRANSPOSE($F$8:$F$12)</f>
        <v>0</v>
      </c>
      <c r="X85" s="248">
        <v>0</v>
      </c>
      <c r="Y85" s="248">
        <v>0</v>
      </c>
      <c r="Z85" s="248">
        <v>0</v>
      </c>
      <c r="AA85" s="248">
        <v>0</v>
      </c>
    </row>
    <row r="86" spans="16:27" ht="13">
      <c r="P86" s="245">
        <v>0.83</v>
      </c>
      <c r="Q86" s="246">
        <f t="array" ref="Q86:V86">(1-$P86)*TRANSPOSE($F$2:$F$7)</f>
        <v>0</v>
      </c>
      <c r="R86" s="246">
        <v>0</v>
      </c>
      <c r="S86" s="246">
        <v>0</v>
      </c>
      <c r="T86" s="246">
        <v>0</v>
      </c>
      <c r="U86" s="246">
        <v>0</v>
      </c>
      <c r="V86" s="246">
        <v>0</v>
      </c>
      <c r="W86" s="248">
        <f t="array" ref="W86:AA86">$P86*TRANSPOSE($F$8:$F$12)</f>
        <v>0</v>
      </c>
      <c r="X86" s="248">
        <v>0</v>
      </c>
      <c r="Y86" s="248">
        <v>0</v>
      </c>
      <c r="Z86" s="248">
        <v>0</v>
      </c>
      <c r="AA86" s="248">
        <v>0</v>
      </c>
    </row>
    <row r="87" spans="16:27" ht="13">
      <c r="P87" s="245">
        <v>0.84</v>
      </c>
      <c r="Q87" s="246">
        <f t="array" ref="Q87:V87">(1-$P87)*TRANSPOSE($F$2:$F$7)</f>
        <v>0</v>
      </c>
      <c r="R87" s="246">
        <v>0</v>
      </c>
      <c r="S87" s="246">
        <v>0</v>
      </c>
      <c r="T87" s="246">
        <v>0</v>
      </c>
      <c r="U87" s="246">
        <v>0</v>
      </c>
      <c r="V87" s="246">
        <v>0</v>
      </c>
      <c r="W87" s="248">
        <f t="array" ref="W87:AA87">$P87*TRANSPOSE($F$8:$F$12)</f>
        <v>0</v>
      </c>
      <c r="X87" s="248">
        <v>0</v>
      </c>
      <c r="Y87" s="248">
        <v>0</v>
      </c>
      <c r="Z87" s="248">
        <v>0</v>
      </c>
      <c r="AA87" s="248">
        <v>0</v>
      </c>
    </row>
    <row r="88" spans="16:27" ht="13">
      <c r="P88" s="245">
        <v>0.85</v>
      </c>
      <c r="Q88" s="246">
        <f t="array" ref="Q88:V88">(1-$P88)*TRANSPOSE($F$2:$F$7)</f>
        <v>0</v>
      </c>
      <c r="R88" s="246">
        <v>0</v>
      </c>
      <c r="S88" s="246">
        <v>0</v>
      </c>
      <c r="T88" s="246">
        <v>0</v>
      </c>
      <c r="U88" s="246">
        <v>0</v>
      </c>
      <c r="V88" s="246">
        <v>0</v>
      </c>
      <c r="W88" s="248">
        <f t="array" ref="W88:AA88">$P88*TRANSPOSE($F$8:$F$12)</f>
        <v>0</v>
      </c>
      <c r="X88" s="248">
        <v>0</v>
      </c>
      <c r="Y88" s="248">
        <v>0</v>
      </c>
      <c r="Z88" s="248">
        <v>0</v>
      </c>
      <c r="AA88" s="248">
        <v>0</v>
      </c>
    </row>
    <row r="89" spans="16:27" ht="13">
      <c r="P89" s="245">
        <v>0.86</v>
      </c>
      <c r="Q89" s="246">
        <f t="array" ref="Q89:V89">(1-$P89)*TRANSPOSE($F$2:$F$7)</f>
        <v>0</v>
      </c>
      <c r="R89" s="246">
        <v>0</v>
      </c>
      <c r="S89" s="246">
        <v>0</v>
      </c>
      <c r="T89" s="246">
        <v>0</v>
      </c>
      <c r="U89" s="246">
        <v>0</v>
      </c>
      <c r="V89" s="246">
        <v>0</v>
      </c>
      <c r="W89" s="248">
        <f t="array" ref="W89:AA89">$P89*TRANSPOSE($F$8:$F$12)</f>
        <v>0</v>
      </c>
      <c r="X89" s="248">
        <v>0</v>
      </c>
      <c r="Y89" s="248">
        <v>0</v>
      </c>
      <c r="Z89" s="248">
        <v>0</v>
      </c>
      <c r="AA89" s="248">
        <v>0</v>
      </c>
    </row>
    <row r="90" spans="16:27" ht="13">
      <c r="P90" s="245">
        <v>0.87</v>
      </c>
      <c r="Q90" s="246">
        <f t="array" ref="Q90:V90">(1-$P90)*TRANSPOSE($F$2:$F$7)</f>
        <v>0</v>
      </c>
      <c r="R90" s="246">
        <v>0</v>
      </c>
      <c r="S90" s="246">
        <v>0</v>
      </c>
      <c r="T90" s="246">
        <v>0</v>
      </c>
      <c r="U90" s="246">
        <v>0</v>
      </c>
      <c r="V90" s="246">
        <v>0</v>
      </c>
      <c r="W90" s="248">
        <f t="array" ref="W90:AA90">$P90*TRANSPOSE($F$8:$F$12)</f>
        <v>0</v>
      </c>
      <c r="X90" s="248">
        <v>0</v>
      </c>
      <c r="Y90" s="248">
        <v>0</v>
      </c>
      <c r="Z90" s="248">
        <v>0</v>
      </c>
      <c r="AA90" s="248">
        <v>0</v>
      </c>
    </row>
    <row r="91" spans="16:27" ht="13">
      <c r="P91" s="245">
        <v>0.88</v>
      </c>
      <c r="Q91" s="246">
        <f t="array" ref="Q91:V91">(1-$P91)*TRANSPOSE($F$2:$F$7)</f>
        <v>0</v>
      </c>
      <c r="R91" s="246">
        <v>0</v>
      </c>
      <c r="S91" s="246">
        <v>0</v>
      </c>
      <c r="T91" s="246">
        <v>0</v>
      </c>
      <c r="U91" s="246">
        <v>0</v>
      </c>
      <c r="V91" s="246">
        <v>0</v>
      </c>
      <c r="W91" s="248">
        <f t="array" ref="W91:AA91">$P91*TRANSPOSE($F$8:$F$12)</f>
        <v>0</v>
      </c>
      <c r="X91" s="248">
        <v>0</v>
      </c>
      <c r="Y91" s="248">
        <v>0</v>
      </c>
      <c r="Z91" s="248">
        <v>0</v>
      </c>
      <c r="AA91" s="248">
        <v>0</v>
      </c>
    </row>
    <row r="92" spans="16:27" ht="13">
      <c r="P92" s="245">
        <v>0.89</v>
      </c>
      <c r="Q92" s="246">
        <f t="array" ref="Q92:V92">(1-$P92)*TRANSPOSE($F$2:$F$7)</f>
        <v>0</v>
      </c>
      <c r="R92" s="246">
        <v>0</v>
      </c>
      <c r="S92" s="246">
        <v>0</v>
      </c>
      <c r="T92" s="246">
        <v>0</v>
      </c>
      <c r="U92" s="246">
        <v>0</v>
      </c>
      <c r="V92" s="246">
        <v>0</v>
      </c>
      <c r="W92" s="248">
        <f t="array" ref="W92:AA92">$P92*TRANSPOSE($F$8:$F$12)</f>
        <v>0</v>
      </c>
      <c r="X92" s="248">
        <v>0</v>
      </c>
      <c r="Y92" s="248">
        <v>0</v>
      </c>
      <c r="Z92" s="248">
        <v>0</v>
      </c>
      <c r="AA92" s="248">
        <v>0</v>
      </c>
    </row>
    <row r="93" spans="16:27" ht="13">
      <c r="P93" s="245">
        <v>0.9</v>
      </c>
      <c r="Q93" s="246">
        <f t="array" ref="Q93:V93">(1-$P93)*TRANSPOSE($F$2:$F$7)</f>
        <v>0</v>
      </c>
      <c r="R93" s="246">
        <v>0</v>
      </c>
      <c r="S93" s="246">
        <v>0</v>
      </c>
      <c r="T93" s="246">
        <v>0</v>
      </c>
      <c r="U93" s="246">
        <v>0</v>
      </c>
      <c r="V93" s="246">
        <v>0</v>
      </c>
      <c r="W93" s="248">
        <f t="array" ref="W93:AA93">$P93*TRANSPOSE($F$8:$F$12)</f>
        <v>0</v>
      </c>
      <c r="X93" s="248">
        <v>0</v>
      </c>
      <c r="Y93" s="248">
        <v>0</v>
      </c>
      <c r="Z93" s="248">
        <v>0</v>
      </c>
      <c r="AA93" s="248">
        <v>0</v>
      </c>
    </row>
    <row r="94" spans="16:27" ht="13">
      <c r="P94" s="245">
        <v>0.91</v>
      </c>
      <c r="Q94" s="246">
        <f t="array" ref="Q94:V94">(1-$P94)*TRANSPOSE($F$2:$F$7)</f>
        <v>0</v>
      </c>
      <c r="R94" s="246">
        <v>0</v>
      </c>
      <c r="S94" s="246">
        <v>0</v>
      </c>
      <c r="T94" s="246">
        <v>0</v>
      </c>
      <c r="U94" s="246">
        <v>0</v>
      </c>
      <c r="V94" s="246">
        <v>0</v>
      </c>
      <c r="W94" s="248">
        <f t="array" ref="W94:AA94">$P94*TRANSPOSE($F$8:$F$12)</f>
        <v>0</v>
      </c>
      <c r="X94" s="248">
        <v>0</v>
      </c>
      <c r="Y94" s="248">
        <v>0</v>
      </c>
      <c r="Z94" s="248">
        <v>0</v>
      </c>
      <c r="AA94" s="248">
        <v>0</v>
      </c>
    </row>
    <row r="95" spans="16:27" ht="13">
      <c r="P95" s="245">
        <v>0.92</v>
      </c>
      <c r="Q95" s="246">
        <f t="array" ref="Q95:V95">(1-$P95)*TRANSPOSE($F$2:$F$7)</f>
        <v>0</v>
      </c>
      <c r="R95" s="246">
        <v>0</v>
      </c>
      <c r="S95" s="246">
        <v>0</v>
      </c>
      <c r="T95" s="246">
        <v>0</v>
      </c>
      <c r="U95" s="246">
        <v>0</v>
      </c>
      <c r="V95" s="246">
        <v>0</v>
      </c>
      <c r="W95" s="248">
        <f t="array" ref="W95:AA95">$P95*TRANSPOSE($F$8:$F$12)</f>
        <v>0</v>
      </c>
      <c r="X95" s="248">
        <v>0</v>
      </c>
      <c r="Y95" s="248">
        <v>0</v>
      </c>
      <c r="Z95" s="248">
        <v>0</v>
      </c>
      <c r="AA95" s="248">
        <v>0</v>
      </c>
    </row>
    <row r="96" spans="16:27" ht="13">
      <c r="P96" s="245">
        <v>0.93</v>
      </c>
      <c r="Q96" s="246">
        <f t="array" ref="Q96:V96">(1-$P96)*TRANSPOSE($F$2:$F$7)</f>
        <v>0</v>
      </c>
      <c r="R96" s="246">
        <v>0</v>
      </c>
      <c r="S96" s="246">
        <v>0</v>
      </c>
      <c r="T96" s="246">
        <v>0</v>
      </c>
      <c r="U96" s="246">
        <v>0</v>
      </c>
      <c r="V96" s="246">
        <v>0</v>
      </c>
      <c r="W96" s="248">
        <f t="array" ref="W96:AA96">$P96*TRANSPOSE($F$8:$F$12)</f>
        <v>0</v>
      </c>
      <c r="X96" s="248">
        <v>0</v>
      </c>
      <c r="Y96" s="248">
        <v>0</v>
      </c>
      <c r="Z96" s="248">
        <v>0</v>
      </c>
      <c r="AA96" s="248">
        <v>0</v>
      </c>
    </row>
    <row r="97" spans="16:27" ht="13">
      <c r="P97" s="245">
        <v>0.94</v>
      </c>
      <c r="Q97" s="246">
        <f t="array" ref="Q97:V97">(1-$P97)*TRANSPOSE($F$2:$F$7)</f>
        <v>0</v>
      </c>
      <c r="R97" s="246">
        <v>0</v>
      </c>
      <c r="S97" s="246">
        <v>0</v>
      </c>
      <c r="T97" s="246">
        <v>0</v>
      </c>
      <c r="U97" s="246">
        <v>0</v>
      </c>
      <c r="V97" s="246">
        <v>0</v>
      </c>
      <c r="W97" s="248">
        <f t="array" ref="W97:AA97">$P97*TRANSPOSE($F$8:$F$12)</f>
        <v>0</v>
      </c>
      <c r="X97" s="248">
        <v>0</v>
      </c>
      <c r="Y97" s="248">
        <v>0</v>
      </c>
      <c r="Z97" s="248">
        <v>0</v>
      </c>
      <c r="AA97" s="248">
        <v>0</v>
      </c>
    </row>
    <row r="98" spans="16:27" ht="13">
      <c r="P98" s="245">
        <v>0.95</v>
      </c>
      <c r="Q98" s="246">
        <f t="array" ref="Q98:V98">(1-$P98)*TRANSPOSE($F$2:$F$7)</f>
        <v>0</v>
      </c>
      <c r="R98" s="246">
        <v>0</v>
      </c>
      <c r="S98" s="246">
        <v>0</v>
      </c>
      <c r="T98" s="246">
        <v>0</v>
      </c>
      <c r="U98" s="246">
        <v>0</v>
      </c>
      <c r="V98" s="246">
        <v>0</v>
      </c>
      <c r="W98" s="248">
        <f t="array" ref="W98:AA98">$P98*TRANSPOSE($F$8:$F$12)</f>
        <v>0</v>
      </c>
      <c r="X98" s="248">
        <v>0</v>
      </c>
      <c r="Y98" s="248">
        <v>0</v>
      </c>
      <c r="Z98" s="248">
        <v>0</v>
      </c>
      <c r="AA98" s="248">
        <v>0</v>
      </c>
    </row>
    <row r="99" spans="16:27" ht="13">
      <c r="P99" s="245">
        <v>0.96</v>
      </c>
      <c r="Q99" s="246">
        <f t="array" ref="Q99:V99">(1-$P99)*TRANSPOSE($F$2:$F$7)</f>
        <v>0</v>
      </c>
      <c r="R99" s="246">
        <v>0</v>
      </c>
      <c r="S99" s="246">
        <v>0</v>
      </c>
      <c r="T99" s="246">
        <v>0</v>
      </c>
      <c r="U99" s="246">
        <v>0</v>
      </c>
      <c r="V99" s="246">
        <v>0</v>
      </c>
      <c r="W99" s="248">
        <f t="array" ref="W99:AA99">$P99*TRANSPOSE($F$8:$F$12)</f>
        <v>0</v>
      </c>
      <c r="X99" s="248">
        <v>0</v>
      </c>
      <c r="Y99" s="248">
        <v>0</v>
      </c>
      <c r="Z99" s="248">
        <v>0</v>
      </c>
      <c r="AA99" s="248">
        <v>0</v>
      </c>
    </row>
    <row r="100" spans="16:27" ht="13">
      <c r="P100" s="245">
        <v>0.97</v>
      </c>
      <c r="Q100" s="246">
        <f t="array" ref="Q100:V100">(1-$P100)*TRANSPOSE($F$2:$F$7)</f>
        <v>0</v>
      </c>
      <c r="R100" s="246">
        <v>0</v>
      </c>
      <c r="S100" s="246">
        <v>0</v>
      </c>
      <c r="T100" s="246">
        <v>0</v>
      </c>
      <c r="U100" s="246">
        <v>0</v>
      </c>
      <c r="V100" s="246">
        <v>0</v>
      </c>
      <c r="W100" s="248">
        <f t="array" ref="W100:AA100">$P100*TRANSPOSE($F$8:$F$12)</f>
        <v>0</v>
      </c>
      <c r="X100" s="248">
        <v>0</v>
      </c>
      <c r="Y100" s="248">
        <v>0</v>
      </c>
      <c r="Z100" s="248">
        <v>0</v>
      </c>
      <c r="AA100" s="248">
        <v>0</v>
      </c>
    </row>
    <row r="101" spans="16:27" ht="13">
      <c r="P101" s="245">
        <v>0.98</v>
      </c>
      <c r="Q101" s="246">
        <f t="array" ref="Q101:V101">(1-$P101)*TRANSPOSE($F$2:$F$7)</f>
        <v>0</v>
      </c>
      <c r="R101" s="246">
        <v>0</v>
      </c>
      <c r="S101" s="246">
        <v>0</v>
      </c>
      <c r="T101" s="246">
        <v>0</v>
      </c>
      <c r="U101" s="246">
        <v>0</v>
      </c>
      <c r="V101" s="246">
        <v>0</v>
      </c>
      <c r="W101" s="248">
        <f t="array" ref="W101:AA101">$P101*TRANSPOSE($F$8:$F$12)</f>
        <v>0</v>
      </c>
      <c r="X101" s="248">
        <v>0</v>
      </c>
      <c r="Y101" s="248">
        <v>0</v>
      </c>
      <c r="Z101" s="248">
        <v>0</v>
      </c>
      <c r="AA101" s="248">
        <v>0</v>
      </c>
    </row>
    <row r="102" spans="16:27" ht="13">
      <c r="P102" s="245">
        <v>0.99</v>
      </c>
      <c r="Q102" s="246">
        <f t="array" ref="Q102:V102">(1-$P102)*TRANSPOSE($F$2:$F$7)</f>
        <v>0</v>
      </c>
      <c r="R102" s="246">
        <v>0</v>
      </c>
      <c r="S102" s="246">
        <v>0</v>
      </c>
      <c r="T102" s="246">
        <v>0</v>
      </c>
      <c r="U102" s="246">
        <v>0</v>
      </c>
      <c r="V102" s="246">
        <v>0</v>
      </c>
      <c r="W102" s="248">
        <f t="array" ref="W102:AA102">$P102*TRANSPOSE($F$8:$F$12)</f>
        <v>0</v>
      </c>
      <c r="X102" s="248">
        <v>0</v>
      </c>
      <c r="Y102" s="248">
        <v>0</v>
      </c>
      <c r="Z102" s="248">
        <v>0</v>
      </c>
      <c r="AA102" s="248">
        <v>0</v>
      </c>
    </row>
    <row r="103" spans="16:27" ht="13">
      <c r="P103" s="245">
        <v>1</v>
      </c>
      <c r="Q103" s="246">
        <f t="array" ref="Q103:V103">(1-$P103)*TRANSPOSE($F$2:$F$7)</f>
        <v>0</v>
      </c>
      <c r="R103" s="246">
        <v>0</v>
      </c>
      <c r="S103" s="246">
        <v>0</v>
      </c>
      <c r="T103" s="246">
        <v>0</v>
      </c>
      <c r="U103" s="246">
        <v>0</v>
      </c>
      <c r="V103" s="246">
        <v>0</v>
      </c>
      <c r="W103" s="248">
        <f t="array" ref="W103:AA103">$P103*TRANSPOSE($F$8:$F$12)</f>
        <v>0</v>
      </c>
      <c r="X103" s="248">
        <v>0</v>
      </c>
      <c r="Y103" s="248">
        <v>0</v>
      </c>
      <c r="Z103" s="248">
        <v>0</v>
      </c>
      <c r="AA103" s="248">
        <v>0</v>
      </c>
    </row>
  </sheetData>
  <mergeCells count="3">
    <mergeCell ref="P1:AA1"/>
    <mergeCell ref="E2:E7"/>
    <mergeCell ref="E8:E12"/>
  </mergeCells>
  <pageMargins left="0.7" right="0.7" top="0.75" bottom="0.75" header="0.3" footer="0.3"/>
  <pageSetup orientation="portrait" verticalDpi="9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59999389629810485"/>
  </sheetPr>
  <dimension ref="A1:E16"/>
  <sheetViews>
    <sheetView zoomScale="160" zoomScaleNormal="160" workbookViewId="0">
      <selection activeCell="A10" sqref="A10"/>
    </sheetView>
  </sheetViews>
  <sheetFormatPr defaultColWidth="8.90625" defaultRowHeight="14.5"/>
  <cols>
    <col min="1" max="1" width="37.1796875" style="232" customWidth="1"/>
    <col min="2" max="2" width="22.36328125" style="232" customWidth="1"/>
    <col min="3" max="16384" width="8.90625" style="232"/>
  </cols>
  <sheetData>
    <row r="1" spans="1:5" ht="29">
      <c r="A1" s="231" t="s">
        <v>7532</v>
      </c>
      <c r="B1" s="231" t="s">
        <v>7595</v>
      </c>
    </row>
    <row r="2" spans="1:5" ht="12.9" customHeight="1">
      <c r="A2" s="235" t="s">
        <v>7582</v>
      </c>
      <c r="B2" s="233">
        <v>2.642170071558669E-4</v>
      </c>
      <c r="D2" s="234"/>
    </row>
    <row r="3" spans="1:5" ht="12.9" customHeight="1">
      <c r="A3" s="235" t="s">
        <v>7583</v>
      </c>
      <c r="B3" s="233">
        <v>1.9636320124467692E-2</v>
      </c>
      <c r="D3" s="234"/>
    </row>
    <row r="4" spans="1:5" ht="12.9" customHeight="1">
      <c r="A4" s="235" t="s">
        <v>7584</v>
      </c>
      <c r="B4" s="233">
        <v>0.32344320827265149</v>
      </c>
    </row>
    <row r="5" spans="1:5" ht="12.9" customHeight="1">
      <c r="A5" s="235" t="s">
        <v>7585</v>
      </c>
      <c r="B5" s="233">
        <v>5.4352288058420697E-2</v>
      </c>
    </row>
    <row r="6" spans="1:5" ht="12.9" customHeight="1">
      <c r="A6" s="235" t="s">
        <v>7586</v>
      </c>
      <c r="B6" s="233">
        <v>7.6320392640520471E-2</v>
      </c>
    </row>
    <row r="7" spans="1:5" ht="12.9" customHeight="1">
      <c r="A7" s="235" t="s">
        <v>7587</v>
      </c>
      <c r="B7" s="233">
        <v>7.315794628056615E-3</v>
      </c>
    </row>
    <row r="8" spans="1:5" ht="12.9" customHeight="1">
      <c r="A8" s="235" t="s">
        <v>7588</v>
      </c>
      <c r="B8" s="233">
        <v>5.422642264970242E-2</v>
      </c>
    </row>
    <row r="9" spans="1:5" ht="12.9" customHeight="1">
      <c r="A9" s="235" t="s">
        <v>7589</v>
      </c>
      <c r="B9" s="233">
        <v>6.5554188801427382E-2</v>
      </c>
      <c r="D9" s="234"/>
    </row>
    <row r="10" spans="1:5" ht="12.9" customHeight="1">
      <c r="A10" s="235" t="s">
        <v>7590</v>
      </c>
      <c r="B10" s="233">
        <v>5.7108941488582081E-2</v>
      </c>
    </row>
    <row r="11" spans="1:5" ht="12.9" customHeight="1">
      <c r="A11" s="235" t="s">
        <v>7591</v>
      </c>
      <c r="B11" s="233">
        <v>1.4467570006269324E-2</v>
      </c>
    </row>
    <row r="12" spans="1:5" ht="12.9" customHeight="1">
      <c r="A12" s="235" t="s">
        <v>7592</v>
      </c>
      <c r="B12" s="233">
        <v>3.4012546021253892E-2</v>
      </c>
    </row>
    <row r="13" spans="1:5" ht="12.9" customHeight="1">
      <c r="A13" s="235" t="s">
        <v>7571</v>
      </c>
      <c r="B13" s="233">
        <v>1.87861352736245E-2</v>
      </c>
      <c r="D13" s="234"/>
      <c r="E13" s="234"/>
    </row>
    <row r="14" spans="1:5" ht="12.9" customHeight="1">
      <c r="A14" s="235" t="s">
        <v>7593</v>
      </c>
      <c r="B14" s="233">
        <v>0.21498953650842081</v>
      </c>
      <c r="E14" s="234"/>
    </row>
    <row r="15" spans="1:5" ht="12.9" customHeight="1">
      <c r="A15" s="235" t="s">
        <v>7594</v>
      </c>
      <c r="B15" s="233">
        <v>5.9522438519446774E-2</v>
      </c>
      <c r="E15" s="234"/>
    </row>
    <row r="16" spans="1:5">
      <c r="B16" s="249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50"/>
  </sheetPr>
  <dimension ref="A1:R24"/>
  <sheetViews>
    <sheetView zoomScale="150" zoomScaleNormal="150" workbookViewId="0"/>
  </sheetViews>
  <sheetFormatPr defaultColWidth="9.1796875" defaultRowHeight="12.5"/>
  <cols>
    <col min="1" max="1" width="25" style="7" customWidth="1"/>
    <col min="2" max="3" width="10.54296875" style="7" bestFit="1" customWidth="1"/>
    <col min="4" max="6" width="9.1796875" style="7"/>
    <col min="7" max="7" width="10.453125" style="7" customWidth="1"/>
    <col min="8" max="18" width="6.08984375" style="7" customWidth="1"/>
    <col min="19" max="16384" width="9.1796875" style="7"/>
  </cols>
  <sheetData>
    <row r="1" spans="1:18" ht="13">
      <c r="A1" s="15" t="s">
        <v>5</v>
      </c>
      <c r="B1" s="15" t="s">
        <v>9</v>
      </c>
      <c r="C1" s="16" t="s">
        <v>10</v>
      </c>
      <c r="D1" s="174" t="s">
        <v>7535</v>
      </c>
      <c r="G1" s="179" t="s">
        <v>7556</v>
      </c>
      <c r="H1" s="165" t="s">
        <v>7554</v>
      </c>
      <c r="I1" s="165" t="s">
        <v>7562</v>
      </c>
      <c r="J1" s="165" t="s">
        <v>7557</v>
      </c>
      <c r="K1" s="165" t="s">
        <v>7558</v>
      </c>
      <c r="L1" s="165" t="s">
        <v>1</v>
      </c>
      <c r="M1" s="165" t="s">
        <v>7555</v>
      </c>
      <c r="N1" s="165" t="s">
        <v>2</v>
      </c>
      <c r="O1" s="165" t="s">
        <v>3</v>
      </c>
      <c r="P1" s="165" t="s">
        <v>4</v>
      </c>
      <c r="Q1" s="165" t="s">
        <v>0</v>
      </c>
      <c r="R1" s="165" t="s">
        <v>7571</v>
      </c>
    </row>
    <row r="2" spans="1:18">
      <c r="A2" s="224" t="s">
        <v>7554</v>
      </c>
      <c r="B2" s="256">
        <v>1.9999999999999997E-2</v>
      </c>
      <c r="C2" s="14">
        <v>8.6802841878564838E-3</v>
      </c>
      <c r="D2" s="8"/>
      <c r="E2" s="9"/>
      <c r="G2" s="176" t="str">
        <f>A2</f>
        <v>Bofa ML Euro 0-1 anni</v>
      </c>
      <c r="H2" s="180">
        <f>$C2^2</f>
        <v>7.5347333581951296E-5</v>
      </c>
      <c r="I2" s="162">
        <v>8.4124644276232838E-5</v>
      </c>
      <c r="J2" s="162">
        <v>8.3378227761587219E-5</v>
      </c>
      <c r="K2" s="162">
        <v>7.1342984811048989E-5</v>
      </c>
      <c r="L2" s="162">
        <v>-1.7397430539505484E-4</v>
      </c>
      <c r="M2" s="162">
        <v>-6.1542754415924508E-5</v>
      </c>
      <c r="N2" s="162">
        <v>-3.320709539120861E-4</v>
      </c>
      <c r="O2" s="162">
        <v>-3.9257830681723089E-4</v>
      </c>
      <c r="P2" s="162">
        <v>-3.4189093623460018E-4</v>
      </c>
      <c r="Q2" s="162">
        <v>-3.3686116151572867E-4</v>
      </c>
      <c r="R2" s="162">
        <v>-2.6083403824869684E-4</v>
      </c>
    </row>
    <row r="3" spans="1:18">
      <c r="A3" s="224" t="s">
        <v>7562</v>
      </c>
      <c r="B3" s="256">
        <v>2.8999999999999998E-2</v>
      </c>
      <c r="C3" s="14">
        <v>1.6887831256428492E-2</v>
      </c>
      <c r="D3" s="8"/>
      <c r="E3" s="9"/>
      <c r="G3" s="176" t="str">
        <f t="shared" ref="G3:G12" si="0">A3</f>
        <v>Bofa ML Bond Euro 1-3 Y</v>
      </c>
      <c r="H3" s="162">
        <v>8.4124644276232838E-5</v>
      </c>
      <c r="I3" s="180">
        <f>$C3^2</f>
        <v>2.8519884454560312E-4</v>
      </c>
      <c r="J3" s="162">
        <v>5.2850668755217978E-4</v>
      </c>
      <c r="K3" s="162">
        <v>3.01066000602934E-4</v>
      </c>
      <c r="L3" s="162">
        <v>-1.9639821666575289E-6</v>
      </c>
      <c r="M3" s="162">
        <v>7.8226155743988811E-5</v>
      </c>
      <c r="N3" s="162">
        <v>-4.4277804605657772E-4</v>
      </c>
      <c r="O3" s="162">
        <v>-5.7545911297979539E-4</v>
      </c>
      <c r="P3" s="162">
        <v>-2.6389479667858002E-4</v>
      </c>
      <c r="Q3" s="162">
        <v>-5.1360835774285382E-4</v>
      </c>
      <c r="R3" s="162">
        <v>-5.485201342118151E-4</v>
      </c>
    </row>
    <row r="4" spans="1:18">
      <c r="A4" s="224" t="s">
        <v>7557</v>
      </c>
      <c r="B4" s="256">
        <v>3.2549999999999996E-2</v>
      </c>
      <c r="C4" s="14">
        <v>4.1687909670150132E-2</v>
      </c>
      <c r="D4" s="8"/>
      <c r="E4" s="9"/>
      <c r="G4" s="176" t="str">
        <f t="shared" si="0"/>
        <v>Bofa ML Obbl. Euro</v>
      </c>
      <c r="H4" s="162">
        <v>8.3378227761587219E-5</v>
      </c>
      <c r="I4" s="162">
        <v>5.2850668755217978E-4</v>
      </c>
      <c r="J4" s="180">
        <f>$C4^2</f>
        <v>1.7378818126665969E-3</v>
      </c>
      <c r="K4" s="162">
        <v>1.2112773431940916E-3</v>
      </c>
      <c r="L4" s="162">
        <v>4.3922155169080985E-4</v>
      </c>
      <c r="M4" s="162">
        <v>8.264597837064425E-4</v>
      </c>
      <c r="N4" s="162">
        <v>-3.6330969338229182E-4</v>
      </c>
      <c r="O4" s="162">
        <v>-3.3697726878285927E-4</v>
      </c>
      <c r="P4" s="162">
        <v>-2.3877627810028296E-4</v>
      </c>
      <c r="Q4" s="162">
        <v>-4.3200990416061765E-4</v>
      </c>
      <c r="R4" s="162">
        <v>-6.683191590757348E-4</v>
      </c>
    </row>
    <row r="5" spans="1:18">
      <c r="A5" s="224" t="s">
        <v>7558</v>
      </c>
      <c r="B5" s="256">
        <v>3.0122243259483601E-2</v>
      </c>
      <c r="C5" s="14">
        <v>6.9174632105611367E-2</v>
      </c>
      <c r="D5" s="8"/>
      <c r="E5" s="9"/>
      <c r="G5" s="176" t="str">
        <f t="shared" si="0"/>
        <v>Bofa ML Obbl. Globale</v>
      </c>
      <c r="H5" s="162">
        <v>7.1342984811048989E-5</v>
      </c>
      <c r="I5" s="162">
        <v>3.01066000602934E-4</v>
      </c>
      <c r="J5" s="162">
        <v>1.2112773431940916E-3</v>
      </c>
      <c r="K5" s="180">
        <f>$C5^2</f>
        <v>4.785129726946679E-3</v>
      </c>
      <c r="L5" s="162">
        <v>2.3664839029573343E-3</v>
      </c>
      <c r="M5" s="162">
        <v>2.5755328331092484E-3</v>
      </c>
      <c r="N5" s="162">
        <v>-2.3069931421341996E-3</v>
      </c>
      <c r="O5" s="162">
        <v>8.906134966288168E-4</v>
      </c>
      <c r="P5" s="162">
        <v>2.8093601501943477E-4</v>
      </c>
      <c r="Q5" s="162">
        <v>-1.945600832064914E-3</v>
      </c>
      <c r="R5" s="162">
        <v>-5.5598841386380465E-4</v>
      </c>
    </row>
    <row r="6" spans="1:18">
      <c r="A6" s="224" t="s">
        <v>1</v>
      </c>
      <c r="B6" s="256">
        <v>7.2999999999999995E-2</v>
      </c>
      <c r="C6" s="14">
        <v>0.11065840623996889</v>
      </c>
      <c r="D6" s="8"/>
      <c r="E6" s="9"/>
      <c r="G6" s="176" t="str">
        <f t="shared" si="0"/>
        <v>ML Global HY</v>
      </c>
      <c r="H6" s="162">
        <v>-1.7397430539505484E-4</v>
      </c>
      <c r="I6" s="162">
        <v>-1.9639821666575289E-6</v>
      </c>
      <c r="J6" s="162">
        <v>4.3922155169080985E-4</v>
      </c>
      <c r="K6" s="162">
        <v>2.3664839029573343E-3</v>
      </c>
      <c r="L6" s="180">
        <f>$C6^2</f>
        <v>1.2245282871569986E-2</v>
      </c>
      <c r="M6" s="162">
        <v>9.8359200393650717E-3</v>
      </c>
      <c r="N6" s="162">
        <v>1.0775571097061967E-2</v>
      </c>
      <c r="O6" s="162">
        <v>1.2850415910903659E-2</v>
      </c>
      <c r="P6" s="162">
        <v>1.094485755960278E-2</v>
      </c>
      <c r="Q6" s="162">
        <v>1.4937819936021265E-2</v>
      </c>
      <c r="R6" s="162">
        <v>1.1378504663431628E-2</v>
      </c>
    </row>
    <row r="7" spans="1:18">
      <c r="A7" s="224" t="s">
        <v>7555</v>
      </c>
      <c r="B7" s="256">
        <v>0.06</v>
      </c>
      <c r="C7" s="14">
        <v>0.12718801650172173</v>
      </c>
      <c r="D7" s="8"/>
      <c r="E7" s="9"/>
      <c r="G7" s="176" t="str">
        <f t="shared" si="0"/>
        <v>Bofa ML Obbl Emergente</v>
      </c>
      <c r="H7" s="162">
        <v>-6.1542754415924508E-5</v>
      </c>
      <c r="I7" s="162">
        <v>7.8226155743988811E-5</v>
      </c>
      <c r="J7" s="162">
        <v>8.264597837064425E-4</v>
      </c>
      <c r="K7" s="162">
        <v>2.5755328331092484E-3</v>
      </c>
      <c r="L7" s="162">
        <v>9.8359200393650717E-3</v>
      </c>
      <c r="M7" s="180">
        <f>$C7^2</f>
        <v>1.6176791541642241E-2</v>
      </c>
      <c r="N7" s="162">
        <v>1.0983251729850228E-2</v>
      </c>
      <c r="O7" s="162">
        <v>1.3100393081417432E-2</v>
      </c>
      <c r="P7" s="162">
        <v>1.2511455247571617E-2</v>
      </c>
      <c r="Q7" s="162">
        <v>1.917919563628943E-2</v>
      </c>
      <c r="R7" s="162">
        <v>1.1104224062434411E-2</v>
      </c>
    </row>
    <row r="8" spans="1:18">
      <c r="A8" s="224" t="s">
        <v>2</v>
      </c>
      <c r="B8" s="256">
        <v>6.5000000000000002E-2</v>
      </c>
      <c r="C8" s="14">
        <v>0.17527256607355868</v>
      </c>
      <c r="D8" s="8"/>
      <c r="E8" s="9"/>
      <c r="G8" s="176" t="str">
        <f t="shared" si="0"/>
        <v>MSCI Europe</v>
      </c>
      <c r="H8" s="162">
        <v>-3.320709539120861E-4</v>
      </c>
      <c r="I8" s="162">
        <v>-4.4277804605657772E-4</v>
      </c>
      <c r="J8" s="162">
        <v>-3.6330969338229182E-4</v>
      </c>
      <c r="K8" s="162">
        <v>-2.3069931421341996E-3</v>
      </c>
      <c r="L8" s="162">
        <v>1.0775571097061967E-2</v>
      </c>
      <c r="M8" s="162">
        <v>1.0983251729850228E-2</v>
      </c>
      <c r="N8" s="180">
        <f>$C8^2</f>
        <v>3.0720472418009993E-2</v>
      </c>
      <c r="O8" s="162">
        <v>2.4597741561789316E-2</v>
      </c>
      <c r="P8" s="162">
        <v>2.2749367235346356E-2</v>
      </c>
      <c r="Q8" s="162">
        <v>3.0464165948787418E-2</v>
      </c>
      <c r="R8" s="162">
        <v>2.2943713385354617E-2</v>
      </c>
    </row>
    <row r="9" spans="1:18">
      <c r="A9" s="224" t="s">
        <v>3</v>
      </c>
      <c r="B9" s="256">
        <v>7.4999999999999997E-2</v>
      </c>
      <c r="C9" s="14">
        <v>0.17799999999999999</v>
      </c>
      <c r="D9" s="8"/>
      <c r="E9" s="9"/>
      <c r="G9" s="176" t="str">
        <f t="shared" si="0"/>
        <v>MSCI North America</v>
      </c>
      <c r="H9" s="162">
        <v>-3.9257830681723089E-4</v>
      </c>
      <c r="I9" s="162">
        <v>-5.7545911297979539E-4</v>
      </c>
      <c r="J9" s="162">
        <v>-3.3697726878285927E-4</v>
      </c>
      <c r="K9" s="162">
        <v>8.906134966288168E-4</v>
      </c>
      <c r="L9" s="162">
        <v>1.2850415910903659E-2</v>
      </c>
      <c r="M9" s="162">
        <v>1.3100393081417432E-2</v>
      </c>
      <c r="N9" s="162">
        <v>2.4597741561789316E-2</v>
      </c>
      <c r="O9" s="180">
        <f>$C9^2</f>
        <v>3.1683999999999997E-2</v>
      </c>
      <c r="P9" s="162">
        <v>2.2144246119366447E-2</v>
      </c>
      <c r="Q9" s="162">
        <v>2.8532455096904802E-2</v>
      </c>
      <c r="R9" s="162">
        <v>2.3753384206700121E-2</v>
      </c>
    </row>
    <row r="10" spans="1:18">
      <c r="A10" s="224" t="s">
        <v>4</v>
      </c>
      <c r="B10" s="256">
        <v>6.8068267301912344E-2</v>
      </c>
      <c r="C10" s="14">
        <v>0.18555431278396339</v>
      </c>
      <c r="D10" s="8"/>
      <c r="E10" s="9"/>
      <c r="G10" s="176" t="str">
        <f t="shared" si="0"/>
        <v>MSCI Pacific</v>
      </c>
      <c r="H10" s="162">
        <v>-3.4189093623460018E-4</v>
      </c>
      <c r="I10" s="162">
        <v>-2.6389479667858002E-4</v>
      </c>
      <c r="J10" s="162">
        <v>-2.3877627810028296E-4</v>
      </c>
      <c r="K10" s="162">
        <v>2.8093601501943477E-4</v>
      </c>
      <c r="L10" s="162">
        <v>1.094485755960278E-2</v>
      </c>
      <c r="M10" s="162">
        <v>1.2511455247571617E-2</v>
      </c>
      <c r="N10" s="162">
        <v>2.2749367235346356E-2</v>
      </c>
      <c r="O10" s="162">
        <v>2.2144246119366447E-2</v>
      </c>
      <c r="P10" s="180">
        <f>$C10^2</f>
        <v>3.4430402992728919E-2</v>
      </c>
      <c r="Q10" s="162">
        <v>3.4107686374334353E-2</v>
      </c>
      <c r="R10" s="162">
        <v>2.1696130281675507E-2</v>
      </c>
    </row>
    <row r="11" spans="1:18">
      <c r="A11" s="224" t="s">
        <v>0</v>
      </c>
      <c r="B11" s="256">
        <v>8.3775785944966055E-2</v>
      </c>
      <c r="C11" s="14">
        <v>0.23692682926992498</v>
      </c>
      <c r="D11" s="8"/>
      <c r="G11" s="176" t="str">
        <f t="shared" si="0"/>
        <v>MSCI Emerging Markets</v>
      </c>
      <c r="H11" s="162">
        <v>-3.3686116151572867E-4</v>
      </c>
      <c r="I11" s="162">
        <v>-5.1360835774285382E-4</v>
      </c>
      <c r="J11" s="162">
        <v>-4.3200990416061765E-4</v>
      </c>
      <c r="K11" s="162">
        <v>-1.945600832064914E-3</v>
      </c>
      <c r="L11" s="162">
        <v>1.4937819936021265E-2</v>
      </c>
      <c r="M11" s="162">
        <v>1.917919563628943E-2</v>
      </c>
      <c r="N11" s="162">
        <v>3.0464165948787418E-2</v>
      </c>
      <c r="O11" s="162">
        <v>2.8532455096904802E-2</v>
      </c>
      <c r="P11" s="162">
        <v>3.4107686374334353E-2</v>
      </c>
      <c r="Q11" s="180">
        <f>$C11^2</f>
        <v>5.6134322427900181E-2</v>
      </c>
      <c r="R11" s="162">
        <v>2.8302038321144467E-2</v>
      </c>
    </row>
    <row r="12" spans="1:18">
      <c r="A12" s="224" t="s">
        <v>7571</v>
      </c>
      <c r="B12" s="256">
        <v>6.8743755604525794E-2</v>
      </c>
      <c r="C12" s="14">
        <v>0.15358286759823325</v>
      </c>
      <c r="D12" s="8"/>
      <c r="G12" s="176" t="str">
        <f t="shared" si="0"/>
        <v>Opportunities</v>
      </c>
      <c r="H12" s="162">
        <v>-2.6083403824869684E-4</v>
      </c>
      <c r="I12" s="162">
        <v>-5.485201342118151E-4</v>
      </c>
      <c r="J12" s="162">
        <v>-6.683191590757348E-4</v>
      </c>
      <c r="K12" s="162">
        <v>-5.5598841386380465E-4</v>
      </c>
      <c r="L12" s="162">
        <v>1.1378504663431628E-2</v>
      </c>
      <c r="M12" s="162">
        <v>1.1104224062434411E-2</v>
      </c>
      <c r="N12" s="162">
        <v>2.2943713385354617E-2</v>
      </c>
      <c r="O12" s="162">
        <v>2.3753384206700121E-2</v>
      </c>
      <c r="P12" s="162">
        <v>2.1696130281675507E-2</v>
      </c>
      <c r="Q12" s="162">
        <v>2.8302038321144467E-2</v>
      </c>
      <c r="R12" s="180">
        <f>$C12^2</f>
        <v>2.3587697219696446E-2</v>
      </c>
    </row>
    <row r="13" spans="1:18">
      <c r="A13" s="10" t="s">
        <v>7528</v>
      </c>
      <c r="B13" s="11"/>
      <c r="C13" s="11"/>
      <c r="D13" s="12"/>
    </row>
    <row r="14" spans="1:18" ht="13" thickBot="1">
      <c r="G14" s="10" t="s">
        <v>7561</v>
      </c>
      <c r="H14" s="160">
        <v>1</v>
      </c>
      <c r="I14" s="161">
        <v>0.57387250284982938</v>
      </c>
      <c r="J14" s="161">
        <v>0.23041385850644933</v>
      </c>
      <c r="K14" s="161">
        <v>0.11881478134154423</v>
      </c>
      <c r="L14" s="161">
        <v>-0.18112014460786677</v>
      </c>
      <c r="M14" s="161">
        <v>-5.5743828282855443E-2</v>
      </c>
      <c r="N14" s="161">
        <v>-0.21826444766958006</v>
      </c>
      <c r="O14" s="161">
        <v>-0.26406300728126558</v>
      </c>
      <c r="P14" s="161">
        <v>-0.21226705304987697</v>
      </c>
      <c r="Q14" s="161">
        <v>-0.16379579768514768</v>
      </c>
      <c r="R14" s="161">
        <v>-0.19565346744328835</v>
      </c>
    </row>
    <row r="15" spans="1:18" ht="13">
      <c r="A15" s="209"/>
      <c r="H15" s="161">
        <v>0.57387250284982938</v>
      </c>
      <c r="I15" s="160">
        <v>1</v>
      </c>
      <c r="J15" s="161">
        <v>0.75070012318765411</v>
      </c>
      <c r="K15" s="161">
        <v>0.25771575812121483</v>
      </c>
      <c r="L15" s="161">
        <v>-1.0509432088975496E-3</v>
      </c>
      <c r="M15" s="161">
        <v>3.6419326731157768E-2</v>
      </c>
      <c r="N15" s="161">
        <v>-0.14958851594616507</v>
      </c>
      <c r="O15" s="161">
        <v>-0.19895543265421839</v>
      </c>
      <c r="P15" s="161">
        <v>-8.4214309740649557E-2</v>
      </c>
      <c r="Q15" s="161">
        <v>-0.12836421195410644</v>
      </c>
      <c r="R15" s="161">
        <v>-0.21148322307138459</v>
      </c>
    </row>
    <row r="16" spans="1:18" ht="13.5" thickBot="1">
      <c r="A16" s="210" t="s">
        <v>7602</v>
      </c>
      <c r="H16" s="161">
        <v>0.23041385850644933</v>
      </c>
      <c r="I16" s="161">
        <v>0.75070012318765411</v>
      </c>
      <c r="J16" s="160">
        <v>1</v>
      </c>
      <c r="K16" s="161">
        <v>0.42003609923802299</v>
      </c>
      <c r="L16" s="161">
        <v>9.5211435221597127E-2</v>
      </c>
      <c r="M16" s="161">
        <v>0.15587103227315391</v>
      </c>
      <c r="N16" s="161">
        <v>-4.9722495968265459E-2</v>
      </c>
      <c r="O16" s="161">
        <v>-4.719605496018775E-2</v>
      </c>
      <c r="P16" s="161">
        <v>-3.0868107660181367E-2</v>
      </c>
      <c r="Q16" s="161">
        <v>-4.3739049584158973E-2</v>
      </c>
      <c r="R16" s="161">
        <v>-0.10438329940299369</v>
      </c>
    </row>
    <row r="17" spans="8:18">
      <c r="H17" s="161">
        <v>0.11881478134154423</v>
      </c>
      <c r="I17" s="161">
        <v>0.25771575812121483</v>
      </c>
      <c r="J17" s="161">
        <v>0.42003609923802299</v>
      </c>
      <c r="K17" s="160">
        <v>1</v>
      </c>
      <c r="L17" s="161">
        <v>0.30915216030360737</v>
      </c>
      <c r="M17" s="161">
        <v>0.29273458704649385</v>
      </c>
      <c r="N17" s="161">
        <v>-0.19027665166131486</v>
      </c>
      <c r="O17" s="161">
        <v>7.5172263171490769E-2</v>
      </c>
      <c r="P17" s="161">
        <v>2.1887164738440833E-2</v>
      </c>
      <c r="Q17" s="161">
        <v>-0.11871145904989742</v>
      </c>
      <c r="R17" s="161">
        <v>-5.2333057809406544E-2</v>
      </c>
    </row>
    <row r="18" spans="8:18">
      <c r="H18" s="161">
        <v>-0.18112014460786677</v>
      </c>
      <c r="I18" s="161">
        <v>-1.0509432088975496E-3</v>
      </c>
      <c r="J18" s="161">
        <v>9.5211435221597127E-2</v>
      </c>
      <c r="K18" s="161">
        <v>0.30915216030360737</v>
      </c>
      <c r="L18" s="160">
        <v>1</v>
      </c>
      <c r="M18" s="161">
        <v>0.69885066694111042</v>
      </c>
      <c r="N18" s="161">
        <v>0.55557403519486814</v>
      </c>
      <c r="O18" s="161">
        <v>0.67802855495330183</v>
      </c>
      <c r="P18" s="161">
        <v>0.53303367864621454</v>
      </c>
      <c r="Q18" s="161">
        <v>0.56975555301056613</v>
      </c>
      <c r="R18" s="161">
        <v>0.66951144990351408</v>
      </c>
    </row>
    <row r="19" spans="8:18">
      <c r="H19" s="161">
        <v>-5.5743828282855443E-2</v>
      </c>
      <c r="I19" s="161">
        <v>3.6419326731157768E-2</v>
      </c>
      <c r="J19" s="161">
        <v>0.15587103227315391</v>
      </c>
      <c r="K19" s="161">
        <v>0.29273458704649385</v>
      </c>
      <c r="L19" s="161">
        <v>0.69885066694111042</v>
      </c>
      <c r="M19" s="160">
        <v>1</v>
      </c>
      <c r="N19" s="161">
        <v>0.49268665375994725</v>
      </c>
      <c r="O19" s="161">
        <v>0.60138604165197251</v>
      </c>
      <c r="P19" s="161">
        <v>0.53014000676330697</v>
      </c>
      <c r="Q19" s="161">
        <v>0.63645829669617204</v>
      </c>
      <c r="R19" s="161">
        <v>0.56845913477435539</v>
      </c>
    </row>
    <row r="20" spans="8:18">
      <c r="H20" s="161">
        <v>-0.21826444766958006</v>
      </c>
      <c r="I20" s="161">
        <v>-0.14958851594616507</v>
      </c>
      <c r="J20" s="161">
        <v>-4.9722495968265459E-2</v>
      </c>
      <c r="K20" s="161">
        <v>-0.19027665166131486</v>
      </c>
      <c r="L20" s="161">
        <v>0.55557403519486814</v>
      </c>
      <c r="M20" s="161">
        <v>0.49268665375994725</v>
      </c>
      <c r="N20" s="160">
        <v>1</v>
      </c>
      <c r="O20" s="161">
        <v>0.81940102068175402</v>
      </c>
      <c r="P20" s="161">
        <v>0.69949453125368544</v>
      </c>
      <c r="Q20" s="161">
        <v>0.73360301078457868</v>
      </c>
      <c r="R20" s="161">
        <v>0.85232846283623298</v>
      </c>
    </row>
    <row r="21" spans="8:18">
      <c r="H21" s="161">
        <v>-0.26406300728126558</v>
      </c>
      <c r="I21" s="161">
        <v>-0.19895543265421839</v>
      </c>
      <c r="J21" s="161">
        <v>-4.719605496018775E-2</v>
      </c>
      <c r="K21" s="161">
        <v>7.5172263171490769E-2</v>
      </c>
      <c r="L21" s="161">
        <v>0.67802855495330183</v>
      </c>
      <c r="M21" s="161">
        <v>0.60138604165197251</v>
      </c>
      <c r="N21" s="161">
        <v>0.81940102068175402</v>
      </c>
      <c r="O21" s="160">
        <v>1</v>
      </c>
      <c r="P21" s="161">
        <v>0.69679505202730552</v>
      </c>
      <c r="Q21" s="161">
        <v>0.70313725854449738</v>
      </c>
      <c r="R21" s="161">
        <v>0.90302117157012673</v>
      </c>
    </row>
    <row r="22" spans="8:18">
      <c r="H22" s="161">
        <v>-0.21226705304987697</v>
      </c>
      <c r="I22" s="161">
        <v>-8.4214309740649557E-2</v>
      </c>
      <c r="J22" s="161">
        <v>-3.0868107660181367E-2</v>
      </c>
      <c r="K22" s="161">
        <v>2.1887164738440833E-2</v>
      </c>
      <c r="L22" s="161">
        <v>0.53303367864621454</v>
      </c>
      <c r="M22" s="161">
        <v>0.53014000676330697</v>
      </c>
      <c r="N22" s="161">
        <v>0.69949453125368544</v>
      </c>
      <c r="O22" s="161">
        <v>0.69679505202730552</v>
      </c>
      <c r="P22" s="160">
        <v>1</v>
      </c>
      <c r="Q22" s="161">
        <v>0.77583070834706302</v>
      </c>
      <c r="R22" s="161">
        <v>0.76132213158940065</v>
      </c>
    </row>
    <row r="23" spans="8:18">
      <c r="H23" s="161">
        <v>-0.16379579768514768</v>
      </c>
      <c r="I23" s="161">
        <v>-0.12836421195410644</v>
      </c>
      <c r="J23" s="161">
        <v>-4.3739049584158973E-2</v>
      </c>
      <c r="K23" s="161">
        <v>-0.11871145904989742</v>
      </c>
      <c r="L23" s="161">
        <v>0.56975555301056613</v>
      </c>
      <c r="M23" s="161">
        <v>0.63645829669617204</v>
      </c>
      <c r="N23" s="161">
        <v>0.73360301078457868</v>
      </c>
      <c r="O23" s="161">
        <v>0.70313725854449738</v>
      </c>
      <c r="P23" s="161">
        <v>0.77583070834706302</v>
      </c>
      <c r="Q23" s="160">
        <v>1</v>
      </c>
      <c r="R23" s="161">
        <v>0.77778703585691733</v>
      </c>
    </row>
    <row r="24" spans="8:18">
      <c r="H24" s="161">
        <v>-0.19565346744328835</v>
      </c>
      <c r="I24" s="161">
        <v>-0.21148322307138459</v>
      </c>
      <c r="J24" s="161">
        <v>-0.10438329940299369</v>
      </c>
      <c r="K24" s="161">
        <v>-5.2333057809406544E-2</v>
      </c>
      <c r="L24" s="161">
        <v>0.66951144990351408</v>
      </c>
      <c r="M24" s="161">
        <v>0.56845913477435539</v>
      </c>
      <c r="N24" s="161">
        <v>0.85232846283623298</v>
      </c>
      <c r="O24" s="161">
        <v>0.90302117157012673</v>
      </c>
      <c r="P24" s="161">
        <v>0.76132213158940065</v>
      </c>
      <c r="Q24" s="161">
        <v>0.77778703585691733</v>
      </c>
      <c r="R24" s="160">
        <v>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50"/>
  </sheetPr>
  <dimension ref="A1:AA41"/>
  <sheetViews>
    <sheetView zoomScale="140" zoomScaleNormal="140" workbookViewId="0"/>
  </sheetViews>
  <sheetFormatPr defaultColWidth="9.1796875" defaultRowHeight="12.5"/>
  <cols>
    <col min="1" max="1" width="21.81640625" style="7" bestFit="1" customWidth="1"/>
    <col min="2" max="2" width="10.54296875" style="7" bestFit="1" customWidth="1"/>
    <col min="3" max="3" width="9.08984375" style="7" customWidth="1"/>
    <col min="4" max="4" width="9.1796875" style="7"/>
    <col min="5" max="5" width="3.7265625" style="7" customWidth="1"/>
    <col min="6" max="6" width="3.36328125" style="7" customWidth="1"/>
    <col min="7" max="7" width="12.54296875" style="7" customWidth="1"/>
    <col min="8" max="20" width="9.1796875" style="7"/>
    <col min="21" max="21" width="19.26953125" style="7" bestFit="1" customWidth="1"/>
    <col min="22" max="22" width="13.81640625" style="7" bestFit="1" customWidth="1"/>
    <col min="23" max="23" width="13.6328125" style="7" bestFit="1" customWidth="1"/>
    <col min="24" max="26" width="9.1796875" style="7"/>
    <col min="27" max="27" width="11.7265625" style="7" bestFit="1" customWidth="1"/>
    <col min="28" max="16384" width="9.1796875" style="7"/>
  </cols>
  <sheetData>
    <row r="1" spans="1:27" ht="13">
      <c r="A1" s="205" t="s">
        <v>5</v>
      </c>
      <c r="B1" s="15" t="s">
        <v>9</v>
      </c>
      <c r="C1" s="16" t="s">
        <v>10</v>
      </c>
      <c r="D1" s="205" t="s">
        <v>11</v>
      </c>
      <c r="G1" s="204" t="s">
        <v>7615</v>
      </c>
      <c r="H1" s="225" t="str">
        <f t="array" ref="H1:R1">TRANSPOSE(G2:G12)</f>
        <v>Bofa ML Euro 0-1 anni</v>
      </c>
      <c r="I1" s="225" t="str">
        <v>Bofa ML Bond Euro 1-3 Y</v>
      </c>
      <c r="J1" s="225" t="str">
        <v>Bofa ML Obbl. Euro</v>
      </c>
      <c r="K1" s="225" t="str">
        <v>Bofa ML Obbl. Globale</v>
      </c>
      <c r="L1" s="225" t="str">
        <v>ML Global HY</v>
      </c>
      <c r="M1" s="225" t="str">
        <v>Bofa ML Obbl Emergente</v>
      </c>
      <c r="N1" s="225" t="str">
        <v>MSCI Europe</v>
      </c>
      <c r="O1" s="225" t="str">
        <v>MSCI North America</v>
      </c>
      <c r="P1" s="225" t="str">
        <v>MSCI Pacific</v>
      </c>
      <c r="Q1" s="225" t="str">
        <v>MSCI Emerging Markets</v>
      </c>
      <c r="R1" s="225" t="str">
        <v>Opportunities</v>
      </c>
      <c r="U1" s="230" t="s">
        <v>5</v>
      </c>
      <c r="V1" s="230" t="s">
        <v>7614</v>
      </c>
      <c r="W1" s="230" t="s">
        <v>7613</v>
      </c>
    </row>
    <row r="2" spans="1:27" ht="13">
      <c r="A2" s="252" t="str">
        <f>'Mark opt'!A2</f>
        <v>Bofa ML Euro 0-1 anni</v>
      </c>
      <c r="B2" s="13">
        <f>'Mark opt'!B2</f>
        <v>1.9999999999999997E-2</v>
      </c>
      <c r="C2" s="223">
        <f>'Mark opt'!C2</f>
        <v>8.6802841878564838E-3</v>
      </c>
      <c r="D2" s="167">
        <f t="shared" ref="D2:D12" si="0">1/11</f>
        <v>9.0909090909090912E-2</v>
      </c>
      <c r="E2" s="9"/>
      <c r="F2" s="228"/>
      <c r="G2" s="85" t="str">
        <f t="shared" ref="G2:G12" si="1">A2</f>
        <v>Bofa ML Euro 0-1 anni</v>
      </c>
      <c r="H2" s="189">
        <f>'Mark opt'!H2</f>
        <v>7.5347333581951296E-5</v>
      </c>
      <c r="I2" s="184">
        <f>'Mark opt'!I2</f>
        <v>8.4124644276232838E-5</v>
      </c>
      <c r="J2" s="184">
        <f>'Mark opt'!J2</f>
        <v>8.3378227761587219E-5</v>
      </c>
      <c r="K2" s="184">
        <f>'Mark opt'!K2</f>
        <v>7.1342984811048989E-5</v>
      </c>
      <c r="L2" s="184">
        <f>'Mark opt'!L2</f>
        <v>-1.7397430539505484E-4</v>
      </c>
      <c r="M2" s="184">
        <f>'Mark opt'!M2</f>
        <v>-6.1542754415924508E-5</v>
      </c>
      <c r="N2" s="184">
        <f>'Mark opt'!N2</f>
        <v>-3.320709539120861E-4</v>
      </c>
      <c r="O2" s="184">
        <f>'Mark opt'!O2</f>
        <v>-3.9257830681723089E-4</v>
      </c>
      <c r="P2" s="184">
        <f>'Mark opt'!P2</f>
        <v>-3.4189093623460018E-4</v>
      </c>
      <c r="Q2" s="184">
        <f>'Mark opt'!Q2</f>
        <v>-3.3686116151572867E-4</v>
      </c>
      <c r="R2" s="184">
        <f>'Mark opt'!R2</f>
        <v>-2.6083403824869684E-4</v>
      </c>
      <c r="U2" s="224" t="s">
        <v>7612</v>
      </c>
      <c r="V2" s="229">
        <v>0</v>
      </c>
      <c r="W2" s="229">
        <v>1</v>
      </c>
      <c r="AA2" s="217"/>
    </row>
    <row r="3" spans="1:27" ht="13">
      <c r="A3" s="252" t="str">
        <f>'Mark opt'!A3</f>
        <v>Bofa ML Bond Euro 1-3 Y</v>
      </c>
      <c r="B3" s="13">
        <f>'Mark opt'!B3</f>
        <v>2.8999999999999998E-2</v>
      </c>
      <c r="C3" s="223">
        <f>'Mark opt'!C3</f>
        <v>1.6887831256428492E-2</v>
      </c>
      <c r="D3" s="167">
        <f t="shared" si="0"/>
        <v>9.0909090909090912E-2</v>
      </c>
      <c r="E3" s="9"/>
      <c r="F3" s="227"/>
      <c r="G3" s="85" t="str">
        <f t="shared" si="1"/>
        <v>Bofa ML Bond Euro 1-3 Y</v>
      </c>
      <c r="H3" s="184">
        <f>'Mark opt'!H3</f>
        <v>8.4124644276232838E-5</v>
      </c>
      <c r="I3" s="189">
        <f>'Mark opt'!I3</f>
        <v>2.8519884454560312E-4</v>
      </c>
      <c r="J3" s="184">
        <f>'Mark opt'!J3</f>
        <v>5.2850668755217978E-4</v>
      </c>
      <c r="K3" s="184">
        <f>'Mark opt'!K3</f>
        <v>3.01066000602934E-4</v>
      </c>
      <c r="L3" s="184">
        <f>'Mark opt'!L3</f>
        <v>-1.9639821666575289E-6</v>
      </c>
      <c r="M3" s="184">
        <f>'Mark opt'!M3</f>
        <v>7.8226155743988811E-5</v>
      </c>
      <c r="N3" s="184">
        <f>'Mark opt'!N3</f>
        <v>-4.4277804605657772E-4</v>
      </c>
      <c r="O3" s="184">
        <f>'Mark opt'!O3</f>
        <v>-5.7545911297979539E-4</v>
      </c>
      <c r="P3" s="184">
        <f>'Mark opt'!P3</f>
        <v>-2.6389479667858002E-4</v>
      </c>
      <c r="Q3" s="184">
        <f>'Mark opt'!Q3</f>
        <v>-5.1360835774285382E-4</v>
      </c>
      <c r="R3" s="184">
        <f>'Mark opt'!R3</f>
        <v>-5.485201342118151E-4</v>
      </c>
      <c r="U3" s="224" t="s">
        <v>7611</v>
      </c>
      <c r="V3" s="229">
        <v>0</v>
      </c>
      <c r="W3" s="229">
        <v>1</v>
      </c>
      <c r="AA3" s="217"/>
    </row>
    <row r="4" spans="1:27" ht="13">
      <c r="A4" s="252" t="str">
        <f>'Mark opt'!A4</f>
        <v>Bofa ML Obbl. Euro</v>
      </c>
      <c r="B4" s="13">
        <f>'Mark opt'!B4</f>
        <v>3.2549999999999996E-2</v>
      </c>
      <c r="C4" s="223">
        <f>'Mark opt'!C4</f>
        <v>4.1687909670150132E-2</v>
      </c>
      <c r="D4" s="167">
        <f t="shared" si="0"/>
        <v>9.0909090909090912E-2</v>
      </c>
      <c r="E4" s="9"/>
      <c r="F4" s="227"/>
      <c r="G4" s="85" t="str">
        <f t="shared" si="1"/>
        <v>Bofa ML Obbl. Euro</v>
      </c>
      <c r="H4" s="184">
        <f>'Mark opt'!H4</f>
        <v>8.3378227761587219E-5</v>
      </c>
      <c r="I4" s="184">
        <f>'Mark opt'!I4</f>
        <v>5.2850668755217978E-4</v>
      </c>
      <c r="J4" s="189">
        <f>'Mark opt'!J4</f>
        <v>1.7378818126665969E-3</v>
      </c>
      <c r="K4" s="184">
        <f>'Mark opt'!K4</f>
        <v>1.2112773431940916E-3</v>
      </c>
      <c r="L4" s="184">
        <f>'Mark opt'!L4</f>
        <v>4.3922155169080985E-4</v>
      </c>
      <c r="M4" s="184">
        <f>'Mark opt'!M4</f>
        <v>8.264597837064425E-4</v>
      </c>
      <c r="N4" s="184">
        <f>'Mark opt'!N4</f>
        <v>-3.6330969338229182E-4</v>
      </c>
      <c r="O4" s="184">
        <f>'Mark opt'!O4</f>
        <v>-3.3697726878285927E-4</v>
      </c>
      <c r="P4" s="184">
        <f>'Mark opt'!P4</f>
        <v>-2.3877627810028296E-4</v>
      </c>
      <c r="Q4" s="184">
        <f>'Mark opt'!Q4</f>
        <v>-4.3200990416061765E-4</v>
      </c>
      <c r="R4" s="184">
        <f>'Mark opt'!R4</f>
        <v>-6.683191590757348E-4</v>
      </c>
      <c r="U4" s="224" t="s">
        <v>7610</v>
      </c>
      <c r="V4" s="229">
        <v>0</v>
      </c>
      <c r="W4" s="229">
        <v>1</v>
      </c>
      <c r="AA4" s="217"/>
    </row>
    <row r="5" spans="1:27" ht="13">
      <c r="A5" s="252" t="str">
        <f>'Mark opt'!A5</f>
        <v>Bofa ML Obbl. Globale</v>
      </c>
      <c r="B5" s="13">
        <f>'Mark opt'!B5</f>
        <v>3.0122243259483601E-2</v>
      </c>
      <c r="C5" s="223">
        <f>'Mark opt'!C5</f>
        <v>6.9174632105611367E-2</v>
      </c>
      <c r="D5" s="167">
        <f t="shared" si="0"/>
        <v>9.0909090909090912E-2</v>
      </c>
      <c r="E5" s="9"/>
      <c r="G5" s="85" t="str">
        <f t="shared" si="1"/>
        <v>Bofa ML Obbl. Globale</v>
      </c>
      <c r="H5" s="184">
        <f>'Mark opt'!H5</f>
        <v>7.1342984811048989E-5</v>
      </c>
      <c r="I5" s="184">
        <f>'Mark opt'!I5</f>
        <v>3.01066000602934E-4</v>
      </c>
      <c r="J5" s="184">
        <f>'Mark opt'!J5</f>
        <v>1.2112773431940916E-3</v>
      </c>
      <c r="K5" s="189">
        <f>'Mark opt'!K5</f>
        <v>4.785129726946679E-3</v>
      </c>
      <c r="L5" s="184">
        <f>'Mark opt'!L5</f>
        <v>2.3664839029573343E-3</v>
      </c>
      <c r="M5" s="184">
        <f>'Mark opt'!M5</f>
        <v>2.5755328331092484E-3</v>
      </c>
      <c r="N5" s="184">
        <f>'Mark opt'!N5</f>
        <v>-2.3069931421341996E-3</v>
      </c>
      <c r="O5" s="184">
        <f>'Mark opt'!O5</f>
        <v>8.906134966288168E-4</v>
      </c>
      <c r="P5" s="184">
        <f>'Mark opt'!P5</f>
        <v>2.8093601501943477E-4</v>
      </c>
      <c r="Q5" s="184">
        <f>'Mark opt'!Q5</f>
        <v>-1.945600832064914E-3</v>
      </c>
      <c r="R5" s="184">
        <f>'Mark opt'!R5</f>
        <v>-5.5598841386380465E-4</v>
      </c>
      <c r="U5" s="224" t="s">
        <v>7568</v>
      </c>
      <c r="V5" s="229">
        <v>0</v>
      </c>
      <c r="W5" s="229">
        <v>1</v>
      </c>
      <c r="AA5" s="217"/>
    </row>
    <row r="6" spans="1:27" ht="13">
      <c r="A6" s="252" t="str">
        <f>'Mark opt'!A6</f>
        <v>ML Global HY</v>
      </c>
      <c r="B6" s="13">
        <f>'Mark opt'!B6</f>
        <v>7.2999999999999995E-2</v>
      </c>
      <c r="C6" s="223">
        <f>'Mark opt'!C6</f>
        <v>0.11065840623996889</v>
      </c>
      <c r="D6" s="167">
        <f t="shared" si="0"/>
        <v>9.0909090909090912E-2</v>
      </c>
      <c r="E6" s="9"/>
      <c r="G6" s="85" t="str">
        <f t="shared" si="1"/>
        <v>ML Global HY</v>
      </c>
      <c r="H6" s="184">
        <f>'Mark opt'!H6</f>
        <v>-1.7397430539505484E-4</v>
      </c>
      <c r="I6" s="184">
        <f>'Mark opt'!I6</f>
        <v>-1.9639821666575289E-6</v>
      </c>
      <c r="J6" s="184">
        <f>'Mark opt'!J6</f>
        <v>4.3922155169080985E-4</v>
      </c>
      <c r="K6" s="184">
        <f>'Mark opt'!K6</f>
        <v>2.3664839029573343E-3</v>
      </c>
      <c r="L6" s="189">
        <f>'Mark opt'!L6</f>
        <v>1.2245282871569986E-2</v>
      </c>
      <c r="M6" s="184">
        <f>'Mark opt'!M6</f>
        <v>9.8359200393650717E-3</v>
      </c>
      <c r="N6" s="184">
        <f>'Mark opt'!N6</f>
        <v>1.0775571097061967E-2</v>
      </c>
      <c r="O6" s="184">
        <f>'Mark opt'!O6</f>
        <v>1.2850415910903659E-2</v>
      </c>
      <c r="P6" s="184">
        <f>'Mark opt'!P6</f>
        <v>1.094485755960278E-2</v>
      </c>
      <c r="Q6" s="184">
        <f>'Mark opt'!Q6</f>
        <v>1.4937819936021265E-2</v>
      </c>
      <c r="R6" s="184">
        <f>'Mark opt'!R6</f>
        <v>1.1378504663431628E-2</v>
      </c>
      <c r="U6" s="224" t="s">
        <v>7609</v>
      </c>
      <c r="V6" s="229">
        <v>0</v>
      </c>
      <c r="W6" s="229">
        <v>1</v>
      </c>
      <c r="AA6" s="217"/>
    </row>
    <row r="7" spans="1:27" ht="13">
      <c r="A7" s="252" t="str">
        <f>'Mark opt'!A7</f>
        <v>Bofa ML Obbl Emergente</v>
      </c>
      <c r="B7" s="13">
        <f>'Mark opt'!B7</f>
        <v>0.06</v>
      </c>
      <c r="C7" s="223">
        <f>'Mark opt'!C7</f>
        <v>0.12718801650172173</v>
      </c>
      <c r="D7" s="167">
        <f t="shared" si="0"/>
        <v>9.0909090909090912E-2</v>
      </c>
      <c r="E7" s="9"/>
      <c r="G7" s="85" t="str">
        <f t="shared" si="1"/>
        <v>Bofa ML Obbl Emergente</v>
      </c>
      <c r="H7" s="184">
        <f>'Mark opt'!H7</f>
        <v>-6.1542754415924508E-5</v>
      </c>
      <c r="I7" s="184">
        <f>'Mark opt'!I7</f>
        <v>7.8226155743988811E-5</v>
      </c>
      <c r="J7" s="184">
        <f>'Mark opt'!J7</f>
        <v>8.264597837064425E-4</v>
      </c>
      <c r="K7" s="184">
        <f>'Mark opt'!K7</f>
        <v>2.5755328331092484E-3</v>
      </c>
      <c r="L7" s="184">
        <f>'Mark opt'!L7</f>
        <v>9.8359200393650717E-3</v>
      </c>
      <c r="M7" s="189">
        <f>'Mark opt'!M7</f>
        <v>1.6176791541642241E-2</v>
      </c>
      <c r="N7" s="184">
        <f>'Mark opt'!N7</f>
        <v>1.0983251729850228E-2</v>
      </c>
      <c r="O7" s="184">
        <f>'Mark opt'!O7</f>
        <v>1.3100393081417432E-2</v>
      </c>
      <c r="P7" s="184">
        <f>'Mark opt'!P7</f>
        <v>1.2511455247571617E-2</v>
      </c>
      <c r="Q7" s="184">
        <f>'Mark opt'!Q7</f>
        <v>1.917919563628943E-2</v>
      </c>
      <c r="R7" s="184">
        <f>'Mark opt'!R7</f>
        <v>1.1104224062434411E-2</v>
      </c>
      <c r="U7" s="224" t="s">
        <v>7608</v>
      </c>
      <c r="V7" s="229">
        <v>0</v>
      </c>
      <c r="W7" s="229">
        <v>1</v>
      </c>
      <c r="AA7" s="217"/>
    </row>
    <row r="8" spans="1:27" ht="13">
      <c r="A8" s="252" t="str">
        <f>'Mark opt'!A8</f>
        <v>MSCI Europe</v>
      </c>
      <c r="B8" s="13">
        <f>'Mark opt'!B8</f>
        <v>6.5000000000000002E-2</v>
      </c>
      <c r="C8" s="223">
        <f>'Mark opt'!C8</f>
        <v>0.17527256607355868</v>
      </c>
      <c r="D8" s="167">
        <f t="shared" si="0"/>
        <v>9.0909090909090912E-2</v>
      </c>
      <c r="E8" s="9"/>
      <c r="G8" s="85" t="str">
        <f t="shared" si="1"/>
        <v>MSCI Europe</v>
      </c>
      <c r="H8" s="184">
        <f>'Mark opt'!H8</f>
        <v>-3.320709539120861E-4</v>
      </c>
      <c r="I8" s="184">
        <f>'Mark opt'!I8</f>
        <v>-4.4277804605657772E-4</v>
      </c>
      <c r="J8" s="184">
        <f>'Mark opt'!J8</f>
        <v>-3.6330969338229182E-4</v>
      </c>
      <c r="K8" s="184">
        <f>'Mark opt'!K8</f>
        <v>-2.3069931421341996E-3</v>
      </c>
      <c r="L8" s="184">
        <f>'Mark opt'!L8</f>
        <v>1.0775571097061967E-2</v>
      </c>
      <c r="M8" s="184">
        <f>'Mark opt'!M8</f>
        <v>1.0983251729850228E-2</v>
      </c>
      <c r="N8" s="189">
        <f>'Mark opt'!N8</f>
        <v>3.0720472418009993E-2</v>
      </c>
      <c r="O8" s="184">
        <f>'Mark opt'!O8</f>
        <v>2.4597741561789316E-2</v>
      </c>
      <c r="P8" s="184">
        <f>'Mark opt'!P8</f>
        <v>2.2749367235346356E-2</v>
      </c>
      <c r="Q8" s="184">
        <f>'Mark opt'!Q8</f>
        <v>3.0464165948787418E-2</v>
      </c>
      <c r="R8" s="184">
        <f>'Mark opt'!R8</f>
        <v>2.2943713385354617E-2</v>
      </c>
      <c r="U8" s="224" t="s">
        <v>7607</v>
      </c>
      <c r="V8" s="229">
        <v>0</v>
      </c>
      <c r="W8" s="229">
        <v>1</v>
      </c>
      <c r="AA8" s="217"/>
    </row>
    <row r="9" spans="1:27" ht="13">
      <c r="A9" s="252" t="str">
        <f>'Mark opt'!A9</f>
        <v>MSCI North America</v>
      </c>
      <c r="B9" s="13">
        <f>'Mark opt'!B9</f>
        <v>7.4999999999999997E-2</v>
      </c>
      <c r="C9" s="223">
        <f>'Mark opt'!C9</f>
        <v>0.17799999999999999</v>
      </c>
      <c r="D9" s="167">
        <f t="shared" si="0"/>
        <v>9.0909090909090912E-2</v>
      </c>
      <c r="E9" s="9"/>
      <c r="G9" s="85" t="str">
        <f t="shared" si="1"/>
        <v>MSCI North America</v>
      </c>
      <c r="H9" s="184">
        <f>'Mark opt'!H9</f>
        <v>-3.9257830681723089E-4</v>
      </c>
      <c r="I9" s="184">
        <f>'Mark opt'!I9</f>
        <v>-5.7545911297979539E-4</v>
      </c>
      <c r="J9" s="184">
        <f>'Mark opt'!J9</f>
        <v>-3.3697726878285927E-4</v>
      </c>
      <c r="K9" s="184">
        <f>'Mark opt'!K9</f>
        <v>8.906134966288168E-4</v>
      </c>
      <c r="L9" s="184">
        <f>'Mark opt'!L9</f>
        <v>1.2850415910903659E-2</v>
      </c>
      <c r="M9" s="184">
        <f>'Mark opt'!M9</f>
        <v>1.3100393081417432E-2</v>
      </c>
      <c r="N9" s="184">
        <f>'Mark opt'!N9</f>
        <v>2.4597741561789316E-2</v>
      </c>
      <c r="O9" s="189">
        <f>'Mark opt'!O9</f>
        <v>3.1683999999999997E-2</v>
      </c>
      <c r="P9" s="184">
        <f>'Mark opt'!P9</f>
        <v>2.2144246119366447E-2</v>
      </c>
      <c r="Q9" s="184">
        <f>'Mark opt'!Q9</f>
        <v>2.8532455096904802E-2</v>
      </c>
      <c r="R9" s="184">
        <f>'Mark opt'!R9</f>
        <v>2.3753384206700121E-2</v>
      </c>
      <c r="U9" s="224" t="s">
        <v>7606</v>
      </c>
      <c r="V9" s="229">
        <v>0</v>
      </c>
      <c r="W9" s="229">
        <v>1</v>
      </c>
      <c r="AA9" s="217"/>
    </row>
    <row r="10" spans="1:27" ht="13">
      <c r="A10" s="252" t="str">
        <f>'Mark opt'!A10</f>
        <v>MSCI Pacific</v>
      </c>
      <c r="B10" s="13">
        <f>'Mark opt'!B10</f>
        <v>6.8068267301912344E-2</v>
      </c>
      <c r="C10" s="223">
        <f>'Mark opt'!C10</f>
        <v>0.18555431278396339</v>
      </c>
      <c r="D10" s="167">
        <f t="shared" si="0"/>
        <v>9.0909090909090912E-2</v>
      </c>
      <c r="E10" s="9"/>
      <c r="G10" s="85" t="str">
        <f t="shared" si="1"/>
        <v>MSCI Pacific</v>
      </c>
      <c r="H10" s="184">
        <f>'Mark opt'!H10</f>
        <v>-3.4189093623460018E-4</v>
      </c>
      <c r="I10" s="184">
        <f>'Mark opt'!I10</f>
        <v>-2.6389479667858002E-4</v>
      </c>
      <c r="J10" s="184">
        <f>'Mark opt'!J10</f>
        <v>-2.3877627810028296E-4</v>
      </c>
      <c r="K10" s="184">
        <f>'Mark opt'!K10</f>
        <v>2.8093601501943477E-4</v>
      </c>
      <c r="L10" s="184">
        <f>'Mark opt'!L10</f>
        <v>1.094485755960278E-2</v>
      </c>
      <c r="M10" s="184">
        <f>'Mark opt'!M10</f>
        <v>1.2511455247571617E-2</v>
      </c>
      <c r="N10" s="184">
        <f>'Mark opt'!N10</f>
        <v>2.2749367235346356E-2</v>
      </c>
      <c r="O10" s="184">
        <f>'Mark opt'!O10</f>
        <v>2.2144246119366447E-2</v>
      </c>
      <c r="P10" s="189">
        <f>'Mark opt'!P10</f>
        <v>3.4430402992728919E-2</v>
      </c>
      <c r="Q10" s="184">
        <f>'Mark opt'!Q10</f>
        <v>3.4107686374334353E-2</v>
      </c>
      <c r="R10" s="184">
        <f>'Mark opt'!R10</f>
        <v>2.1696130281675507E-2</v>
      </c>
      <c r="U10" s="224" t="s">
        <v>7605</v>
      </c>
      <c r="V10" s="229">
        <v>0</v>
      </c>
      <c r="W10" s="229">
        <v>1</v>
      </c>
      <c r="AA10" s="217"/>
    </row>
    <row r="11" spans="1:27" ht="13">
      <c r="A11" s="252" t="str">
        <f>'Mark opt'!A11</f>
        <v>MSCI Emerging Markets</v>
      </c>
      <c r="B11" s="13">
        <f>'Mark opt'!B11</f>
        <v>8.3775785944966055E-2</v>
      </c>
      <c r="C11" s="223">
        <f>'Mark opt'!C11</f>
        <v>0.23692682926992498</v>
      </c>
      <c r="D11" s="167">
        <f t="shared" si="0"/>
        <v>9.0909090909090912E-2</v>
      </c>
      <c r="E11" s="9"/>
      <c r="G11" s="85" t="str">
        <f t="shared" si="1"/>
        <v>MSCI Emerging Markets</v>
      </c>
      <c r="H11" s="184">
        <f>'Mark opt'!H11</f>
        <v>-3.3686116151572867E-4</v>
      </c>
      <c r="I11" s="184">
        <f>'Mark opt'!I11</f>
        <v>-5.1360835774285382E-4</v>
      </c>
      <c r="J11" s="184">
        <f>'Mark opt'!J11</f>
        <v>-4.3200990416061765E-4</v>
      </c>
      <c r="K11" s="184">
        <f>'Mark opt'!K11</f>
        <v>-1.945600832064914E-3</v>
      </c>
      <c r="L11" s="184">
        <f>'Mark opt'!L11</f>
        <v>1.4937819936021265E-2</v>
      </c>
      <c r="M11" s="184">
        <f>'Mark opt'!M11</f>
        <v>1.917919563628943E-2</v>
      </c>
      <c r="N11" s="184">
        <f>'Mark opt'!N11</f>
        <v>3.0464165948787418E-2</v>
      </c>
      <c r="O11" s="184">
        <f>'Mark opt'!O11</f>
        <v>2.8532455096904802E-2</v>
      </c>
      <c r="P11" s="184">
        <f>'Mark opt'!P11</f>
        <v>3.4107686374334353E-2</v>
      </c>
      <c r="Q11" s="189">
        <f>'Mark opt'!Q11</f>
        <v>5.6134322427900181E-2</v>
      </c>
      <c r="R11" s="184">
        <f>'Mark opt'!R11</f>
        <v>2.8302038321144467E-2</v>
      </c>
      <c r="U11" s="224" t="s">
        <v>7604</v>
      </c>
      <c r="V11" s="229">
        <v>0</v>
      </c>
      <c r="W11" s="229">
        <v>1</v>
      </c>
      <c r="AA11" s="217"/>
    </row>
    <row r="12" spans="1:27" ht="13">
      <c r="A12" s="252" t="str">
        <f>'Mark opt'!A12</f>
        <v>Opportunities</v>
      </c>
      <c r="B12" s="13">
        <f>'Mark opt'!B12</f>
        <v>6.8743755604525794E-2</v>
      </c>
      <c r="C12" s="223">
        <f>'Mark opt'!C12</f>
        <v>0.15358286759823325</v>
      </c>
      <c r="D12" s="167">
        <f t="shared" si="0"/>
        <v>9.0909090909090912E-2</v>
      </c>
      <c r="E12" s="9"/>
      <c r="G12" s="85" t="str">
        <f t="shared" si="1"/>
        <v>Opportunities</v>
      </c>
      <c r="H12" s="184">
        <f>'Mark opt'!H12</f>
        <v>-2.6083403824869684E-4</v>
      </c>
      <c r="I12" s="184">
        <f>'Mark opt'!I12</f>
        <v>-5.485201342118151E-4</v>
      </c>
      <c r="J12" s="184">
        <f>'Mark opt'!J12</f>
        <v>-6.683191590757348E-4</v>
      </c>
      <c r="K12" s="184">
        <f>'Mark opt'!K12</f>
        <v>-5.5598841386380465E-4</v>
      </c>
      <c r="L12" s="184">
        <f>'Mark opt'!L12</f>
        <v>1.1378504663431628E-2</v>
      </c>
      <c r="M12" s="184">
        <f>'Mark opt'!M12</f>
        <v>1.1104224062434411E-2</v>
      </c>
      <c r="N12" s="184">
        <f>'Mark opt'!N12</f>
        <v>2.2943713385354617E-2</v>
      </c>
      <c r="O12" s="184">
        <f>'Mark opt'!O12</f>
        <v>2.3753384206700121E-2</v>
      </c>
      <c r="P12" s="184">
        <f>'Mark opt'!P12</f>
        <v>2.1696130281675507E-2</v>
      </c>
      <c r="Q12" s="184">
        <f>'Mark opt'!Q12</f>
        <v>2.8302038321144467E-2</v>
      </c>
      <c r="R12" s="189">
        <f>'Mark opt'!R12</f>
        <v>2.3587697219696446E-2</v>
      </c>
      <c r="U12" s="224" t="s">
        <v>7571</v>
      </c>
      <c r="V12" s="229">
        <v>0</v>
      </c>
      <c r="W12" s="229">
        <v>1</v>
      </c>
      <c r="AA12" s="217"/>
    </row>
    <row r="13" spans="1:27" ht="13">
      <c r="A13" s="116" t="s">
        <v>7603</v>
      </c>
      <c r="B13" s="23">
        <f t="array" ref="B13">MMULT(TRANSPOSE(D2:D12),B2:B12)</f>
        <v>5.5023641100989805E-2</v>
      </c>
      <c r="C13" s="23">
        <f t="array" ref="C13">SQRT(MMULT(MMULT(TRANSPOSE(D2:D12),H2:R12),D2:D12))</f>
        <v>9.1042358603842188E-2</v>
      </c>
      <c r="D13" s="251">
        <f>SUM(D2:D12)</f>
        <v>1.0000000000000002</v>
      </c>
    </row>
    <row r="14" spans="1:27" ht="13.5" thickBot="1">
      <c r="D14" s="226"/>
    </row>
    <row r="15" spans="1:27" ht="13">
      <c r="A15" s="209"/>
    </row>
    <row r="16" spans="1:27" ht="13.5" thickBot="1">
      <c r="A16" s="210" t="s">
        <v>7602</v>
      </c>
    </row>
    <row r="27" spans="1:18" ht="13">
      <c r="H27" s="309" t="s">
        <v>11</v>
      </c>
      <c r="I27" s="310"/>
      <c r="J27" s="310"/>
      <c r="K27" s="310"/>
      <c r="L27" s="310"/>
      <c r="M27" s="310"/>
      <c r="N27" s="310"/>
      <c r="O27" s="310"/>
      <c r="P27" s="310"/>
      <c r="Q27" s="310"/>
      <c r="R27" s="311"/>
    </row>
    <row r="28" spans="1:18" ht="13">
      <c r="A28" s="16" t="s">
        <v>10</v>
      </c>
      <c r="B28" s="15" t="s">
        <v>9</v>
      </c>
      <c r="H28" s="250">
        <f t="shared" ref="H28:R28" si="2">H14</f>
        <v>0</v>
      </c>
      <c r="I28" s="250">
        <f t="shared" si="2"/>
        <v>0</v>
      </c>
      <c r="J28" s="250">
        <f t="shared" si="2"/>
        <v>0</v>
      </c>
      <c r="K28" s="250">
        <f t="shared" si="2"/>
        <v>0</v>
      </c>
      <c r="L28" s="250">
        <f t="shared" si="2"/>
        <v>0</v>
      </c>
      <c r="M28" s="250">
        <f t="shared" si="2"/>
        <v>0</v>
      </c>
      <c r="N28" s="250">
        <f t="shared" si="2"/>
        <v>0</v>
      </c>
      <c r="O28" s="250">
        <f t="shared" si="2"/>
        <v>0</v>
      </c>
      <c r="P28" s="250">
        <f t="shared" si="2"/>
        <v>0</v>
      </c>
      <c r="Q28" s="250">
        <f t="shared" si="2"/>
        <v>0</v>
      </c>
      <c r="R28" s="250">
        <f t="shared" si="2"/>
        <v>0</v>
      </c>
    </row>
    <row r="29" spans="1:18">
      <c r="A29" s="13"/>
      <c r="B29" s="223">
        <v>1.7989000847901319E-3</v>
      </c>
      <c r="H29" s="167"/>
      <c r="I29" s="167"/>
      <c r="J29" s="167"/>
      <c r="K29" s="167"/>
      <c r="L29" s="167"/>
      <c r="M29" s="167"/>
      <c r="N29" s="167"/>
      <c r="O29" s="167"/>
      <c r="P29" s="167"/>
      <c r="Q29" s="167"/>
      <c r="R29" s="167"/>
    </row>
    <row r="30" spans="1:18">
      <c r="A30" s="13"/>
      <c r="B30" s="223">
        <v>5.0000000000000001E-3</v>
      </c>
      <c r="H30" s="167"/>
      <c r="I30" s="167"/>
      <c r="J30" s="167"/>
      <c r="K30" s="167"/>
      <c r="L30" s="167"/>
      <c r="M30" s="167"/>
      <c r="N30" s="167"/>
      <c r="O30" s="167"/>
      <c r="P30" s="167"/>
      <c r="Q30" s="167"/>
      <c r="R30" s="167"/>
    </row>
    <row r="31" spans="1:18">
      <c r="A31" s="13"/>
      <c r="B31" s="223">
        <v>0.01</v>
      </c>
      <c r="H31" s="167"/>
      <c r="I31" s="167"/>
      <c r="J31" s="167"/>
      <c r="K31" s="167"/>
      <c r="L31" s="167"/>
      <c r="M31" s="167"/>
      <c r="N31" s="167"/>
      <c r="O31" s="167"/>
      <c r="P31" s="167"/>
      <c r="Q31" s="167"/>
      <c r="R31" s="167"/>
    </row>
    <row r="32" spans="1:18">
      <c r="A32" s="13"/>
      <c r="B32" s="223">
        <v>1.4999999999999999E-2</v>
      </c>
      <c r="H32" s="167"/>
      <c r="I32" s="167"/>
      <c r="J32" s="167"/>
      <c r="K32" s="167"/>
      <c r="L32" s="167"/>
      <c r="M32" s="167"/>
      <c r="N32" s="167"/>
      <c r="O32" s="167"/>
      <c r="P32" s="167"/>
      <c r="Q32" s="167"/>
      <c r="R32" s="167"/>
    </row>
    <row r="33" spans="1:18">
      <c r="A33" s="13"/>
      <c r="B33" s="223">
        <v>0.02</v>
      </c>
      <c r="H33" s="167"/>
      <c r="I33" s="167"/>
      <c r="J33" s="167"/>
      <c r="K33" s="167"/>
      <c r="L33" s="167"/>
      <c r="M33" s="167"/>
      <c r="N33" s="167"/>
      <c r="O33" s="167"/>
      <c r="P33" s="167"/>
      <c r="Q33" s="167"/>
      <c r="R33" s="167"/>
    </row>
    <row r="34" spans="1:18">
      <c r="A34" s="13"/>
      <c r="B34" s="223">
        <v>2.5000000000000001E-2</v>
      </c>
      <c r="H34" s="167"/>
      <c r="I34" s="167"/>
      <c r="J34" s="167"/>
      <c r="K34" s="167"/>
      <c r="L34" s="167"/>
      <c r="M34" s="167"/>
      <c r="N34" s="167"/>
      <c r="O34" s="167"/>
      <c r="P34" s="167"/>
      <c r="Q34" s="167"/>
      <c r="R34" s="167"/>
    </row>
    <row r="35" spans="1:18">
      <c r="A35" s="13"/>
      <c r="B35" s="223">
        <v>0.03</v>
      </c>
      <c r="H35" s="167"/>
      <c r="I35" s="167"/>
      <c r="J35" s="167"/>
      <c r="K35" s="167"/>
      <c r="L35" s="167"/>
      <c r="M35" s="167"/>
      <c r="N35" s="167"/>
      <c r="O35" s="167"/>
      <c r="P35" s="167"/>
      <c r="Q35" s="167"/>
      <c r="R35" s="167"/>
    </row>
    <row r="36" spans="1:18">
      <c r="A36" s="13"/>
      <c r="B36" s="223">
        <v>3.5000000000000003E-2</v>
      </c>
      <c r="H36" s="167"/>
      <c r="I36" s="167"/>
      <c r="J36" s="167"/>
      <c r="K36" s="167"/>
      <c r="L36" s="167"/>
      <c r="M36" s="167"/>
      <c r="N36" s="167"/>
      <c r="O36" s="167"/>
      <c r="P36" s="167"/>
      <c r="Q36" s="167"/>
      <c r="R36" s="167"/>
    </row>
    <row r="37" spans="1:18">
      <c r="A37" s="13"/>
      <c r="B37" s="223">
        <v>0.04</v>
      </c>
      <c r="H37" s="167"/>
      <c r="I37" s="167"/>
      <c r="J37" s="167"/>
      <c r="K37" s="167"/>
      <c r="L37" s="167"/>
      <c r="M37" s="167"/>
      <c r="N37" s="167"/>
      <c r="O37" s="167"/>
      <c r="P37" s="167"/>
      <c r="Q37" s="167"/>
      <c r="R37" s="167"/>
    </row>
    <row r="38" spans="1:18">
      <c r="A38" s="13"/>
      <c r="B38" s="223">
        <v>0.05</v>
      </c>
      <c r="H38" s="167"/>
      <c r="I38" s="167"/>
      <c r="J38" s="167"/>
      <c r="K38" s="167"/>
      <c r="L38" s="167"/>
      <c r="M38" s="167"/>
      <c r="N38" s="167"/>
      <c r="O38" s="167"/>
      <c r="P38" s="167"/>
      <c r="Q38" s="167"/>
      <c r="R38" s="167"/>
    </row>
    <row r="39" spans="1:18">
      <c r="A39" s="13"/>
      <c r="B39" s="223">
        <v>0.06</v>
      </c>
      <c r="H39" s="167"/>
      <c r="I39" s="167"/>
      <c r="J39" s="167"/>
      <c r="K39" s="167"/>
      <c r="L39" s="167"/>
      <c r="M39" s="167"/>
      <c r="N39" s="167"/>
      <c r="O39" s="167"/>
      <c r="P39" s="167"/>
      <c r="Q39" s="167"/>
      <c r="R39" s="167"/>
    </row>
    <row r="40" spans="1:18">
      <c r="A40" s="13"/>
      <c r="B40" s="223">
        <v>7.0000000000000007E-2</v>
      </c>
      <c r="H40" s="167"/>
      <c r="I40" s="167"/>
      <c r="J40" s="167"/>
      <c r="K40" s="167"/>
      <c r="L40" s="167"/>
      <c r="M40" s="167"/>
      <c r="N40" s="167"/>
      <c r="O40" s="167"/>
      <c r="P40" s="167"/>
      <c r="Q40" s="167"/>
      <c r="R40" s="167"/>
    </row>
    <row r="41" spans="1:18">
      <c r="A41" s="13"/>
      <c r="B41" s="223">
        <v>8.0096941214363906E-2</v>
      </c>
      <c r="H41" s="167"/>
      <c r="I41" s="167"/>
      <c r="J41" s="167"/>
      <c r="K41" s="167"/>
      <c r="L41" s="167"/>
      <c r="M41" s="167"/>
      <c r="N41" s="167"/>
      <c r="O41" s="167"/>
      <c r="P41" s="167"/>
      <c r="Q41" s="167"/>
      <c r="R41" s="167"/>
    </row>
  </sheetData>
  <mergeCells count="1">
    <mergeCell ref="H27:R2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B050"/>
  </sheetPr>
  <dimension ref="A1:AH38"/>
  <sheetViews>
    <sheetView zoomScale="140" zoomScaleNormal="140" workbookViewId="0">
      <selection sqref="A1:XFD1048576"/>
    </sheetView>
  </sheetViews>
  <sheetFormatPr defaultColWidth="9.1796875" defaultRowHeight="12.5"/>
  <cols>
    <col min="1" max="1" width="21.81640625" style="7" bestFit="1" customWidth="1"/>
    <col min="2" max="2" width="10.54296875" style="7" bestFit="1" customWidth="1"/>
    <col min="3" max="3" width="10.26953125" style="7" bestFit="1" customWidth="1"/>
    <col min="4" max="19" width="9.1796875" style="7"/>
    <col min="20" max="20" width="23" style="7" bestFit="1" customWidth="1"/>
    <col min="21" max="21" width="11.453125" style="7" customWidth="1"/>
    <col min="22" max="22" width="12.81640625" style="7" customWidth="1"/>
    <col min="23" max="16384" width="9.1796875" style="7"/>
  </cols>
  <sheetData>
    <row r="1" spans="1:34" ht="13">
      <c r="A1" s="211" t="s">
        <v>7532</v>
      </c>
      <c r="B1" s="15" t="s">
        <v>9</v>
      </c>
      <c r="C1" s="16" t="s">
        <v>10</v>
      </c>
      <c r="D1" s="174" t="s">
        <v>7535</v>
      </c>
      <c r="G1" s="204" t="s">
        <v>7556</v>
      </c>
      <c r="H1" s="225" t="s">
        <v>7554</v>
      </c>
      <c r="I1" s="225" t="s">
        <v>7562</v>
      </c>
      <c r="J1" s="225" t="s">
        <v>7557</v>
      </c>
      <c r="K1" s="225" t="s">
        <v>7558</v>
      </c>
      <c r="L1" s="225" t="s">
        <v>1</v>
      </c>
      <c r="M1" s="225" t="s">
        <v>7555</v>
      </c>
      <c r="N1" s="225" t="s">
        <v>2</v>
      </c>
      <c r="O1" s="225" t="s">
        <v>3</v>
      </c>
      <c r="P1" s="225" t="s">
        <v>4</v>
      </c>
      <c r="Q1" s="225" t="s">
        <v>0</v>
      </c>
      <c r="R1" s="225" t="s">
        <v>7571</v>
      </c>
      <c r="T1" s="7" t="s">
        <v>5</v>
      </c>
      <c r="U1" s="115" t="s">
        <v>7559</v>
      </c>
      <c r="V1" s="190" t="s">
        <v>7600</v>
      </c>
      <c r="W1" s="115" t="s">
        <v>7560</v>
      </c>
    </row>
    <row r="2" spans="1:34" ht="15.5">
      <c r="A2" s="7" t="str">
        <f>'Mark opt'!A2</f>
        <v>Bofa ML Euro 0-1 anni</v>
      </c>
      <c r="B2" s="13">
        <f>'Mark opt'!B2</f>
        <v>1.9999999999999997E-2</v>
      </c>
      <c r="C2" s="13">
        <f>'Mark opt'!C2</f>
        <v>8.6802841878564838E-3</v>
      </c>
      <c r="D2" s="187">
        <f>1/11</f>
        <v>9.0909090909090912E-2</v>
      </c>
      <c r="E2" s="9"/>
      <c r="G2" s="85" t="str">
        <f>A2</f>
        <v>Bofa ML Euro 0-1 anni</v>
      </c>
      <c r="H2" s="189">
        <f>'Mark opt'!H2</f>
        <v>7.5347333581951296E-5</v>
      </c>
      <c r="I2" s="184">
        <f>'Mark opt'!I2</f>
        <v>8.4124644276232838E-5</v>
      </c>
      <c r="J2" s="184">
        <f>'Mark opt'!J2</f>
        <v>8.3378227761587219E-5</v>
      </c>
      <c r="K2" s="184">
        <f>'Mark opt'!K2</f>
        <v>7.1342984811048989E-5</v>
      </c>
      <c r="L2" s="184">
        <f>'Mark opt'!L2</f>
        <v>-1.7397430539505484E-4</v>
      </c>
      <c r="M2" s="184">
        <f>'Mark opt'!M2</f>
        <v>-6.1542754415924508E-5</v>
      </c>
      <c r="N2" s="184">
        <f>'Mark opt'!N2</f>
        <v>-3.320709539120861E-4</v>
      </c>
      <c r="O2" s="184">
        <f>'Mark opt'!O2</f>
        <v>-3.9257830681723089E-4</v>
      </c>
      <c r="P2" s="184">
        <f>'Mark opt'!P2</f>
        <v>-3.4189093623460018E-4</v>
      </c>
      <c r="Q2" s="184">
        <f>'Mark opt'!Q2</f>
        <v>-3.3686116151572867E-4</v>
      </c>
      <c r="R2" s="184">
        <f>'Mark opt'!R2</f>
        <v>-2.6083403824869684E-4</v>
      </c>
      <c r="S2" s="9"/>
      <c r="T2" s="96" t="str">
        <f t="shared" ref="T2:T12" si="0">A2</f>
        <v>Bofa ML Euro 0-1 anni</v>
      </c>
      <c r="U2" s="5"/>
      <c r="V2" s="19"/>
      <c r="W2" s="5"/>
      <c r="X2" s="9"/>
      <c r="Y2" s="9"/>
      <c r="Z2" s="5"/>
      <c r="AA2" s="9"/>
    </row>
    <row r="3" spans="1:34" ht="15.5">
      <c r="A3" s="7" t="str">
        <f>'Mark opt'!A3</f>
        <v>Bofa ML Bond Euro 1-3 Y</v>
      </c>
      <c r="B3" s="13">
        <f>'Mark opt'!B3</f>
        <v>2.8999999999999998E-2</v>
      </c>
      <c r="C3" s="13">
        <f>'Mark opt'!C3</f>
        <v>1.6887831256428492E-2</v>
      </c>
      <c r="D3" s="187">
        <f t="shared" ref="D3:D11" si="1">1/11</f>
        <v>9.0909090909090912E-2</v>
      </c>
      <c r="E3" s="9"/>
      <c r="G3" s="85" t="str">
        <f t="shared" ref="G3:G12" si="2">A3</f>
        <v>Bofa ML Bond Euro 1-3 Y</v>
      </c>
      <c r="H3" s="184">
        <f>'Mark opt'!H3</f>
        <v>8.4124644276232838E-5</v>
      </c>
      <c r="I3" s="189">
        <f>'Mark opt'!I3</f>
        <v>2.8519884454560312E-4</v>
      </c>
      <c r="J3" s="184">
        <f>'Mark opt'!J3</f>
        <v>5.2850668755217978E-4</v>
      </c>
      <c r="K3" s="184">
        <f>'Mark opt'!K3</f>
        <v>3.01066000602934E-4</v>
      </c>
      <c r="L3" s="184">
        <f>'Mark opt'!L3</f>
        <v>-1.9639821666575289E-6</v>
      </c>
      <c r="M3" s="184">
        <f>'Mark opt'!M3</f>
        <v>7.8226155743988811E-5</v>
      </c>
      <c r="N3" s="184">
        <f>'Mark opt'!N3</f>
        <v>-4.4277804605657772E-4</v>
      </c>
      <c r="O3" s="184">
        <f>'Mark opt'!O3</f>
        <v>-5.7545911297979539E-4</v>
      </c>
      <c r="P3" s="184">
        <f>'Mark opt'!P3</f>
        <v>-2.6389479667858002E-4</v>
      </c>
      <c r="Q3" s="184">
        <f>'Mark opt'!Q3</f>
        <v>-5.1360835774285382E-4</v>
      </c>
      <c r="R3" s="184">
        <f>'Mark opt'!R3</f>
        <v>-5.485201342118151E-4</v>
      </c>
      <c r="S3" s="9"/>
      <c r="T3" s="96" t="str">
        <f t="shared" si="0"/>
        <v>Bofa ML Bond Euro 1-3 Y</v>
      </c>
      <c r="U3" s="5"/>
      <c r="V3" s="19"/>
      <c r="W3" s="5"/>
      <c r="X3" s="9"/>
      <c r="Y3" s="9"/>
      <c r="Z3" s="5"/>
      <c r="AA3" s="9"/>
    </row>
    <row r="4" spans="1:34" ht="15.5">
      <c r="A4" s="7" t="str">
        <f>'Mark opt'!A4</f>
        <v>Bofa ML Obbl. Euro</v>
      </c>
      <c r="B4" s="13">
        <f>'Mark opt'!B4</f>
        <v>3.2549999999999996E-2</v>
      </c>
      <c r="C4" s="13">
        <f>'Mark opt'!C4</f>
        <v>4.1687909670150132E-2</v>
      </c>
      <c r="D4" s="187">
        <f t="shared" si="1"/>
        <v>9.0909090909090912E-2</v>
      </c>
      <c r="E4" s="9"/>
      <c r="G4" s="85" t="str">
        <f t="shared" si="2"/>
        <v>Bofa ML Obbl. Euro</v>
      </c>
      <c r="H4" s="184">
        <f>'Mark opt'!H4</f>
        <v>8.3378227761587219E-5</v>
      </c>
      <c r="I4" s="184">
        <f>'Mark opt'!I4</f>
        <v>5.2850668755217978E-4</v>
      </c>
      <c r="J4" s="189">
        <f>'Mark opt'!J4</f>
        <v>1.7378818126665969E-3</v>
      </c>
      <c r="K4" s="184">
        <f>'Mark opt'!K4</f>
        <v>1.2112773431940916E-3</v>
      </c>
      <c r="L4" s="184">
        <f>'Mark opt'!L4</f>
        <v>4.3922155169080985E-4</v>
      </c>
      <c r="M4" s="184">
        <f>'Mark opt'!M4</f>
        <v>8.264597837064425E-4</v>
      </c>
      <c r="N4" s="184">
        <f>'Mark opt'!N4</f>
        <v>-3.6330969338229182E-4</v>
      </c>
      <c r="O4" s="184">
        <f>'Mark opt'!O4</f>
        <v>-3.3697726878285927E-4</v>
      </c>
      <c r="P4" s="184">
        <f>'Mark opt'!P4</f>
        <v>-2.3877627810028296E-4</v>
      </c>
      <c r="Q4" s="184">
        <f>'Mark opt'!Q4</f>
        <v>-4.3200990416061765E-4</v>
      </c>
      <c r="R4" s="184">
        <f>'Mark opt'!R4</f>
        <v>-6.683191590757348E-4</v>
      </c>
      <c r="S4" s="9"/>
      <c r="T4" s="96" t="str">
        <f t="shared" si="0"/>
        <v>Bofa ML Obbl. Euro</v>
      </c>
      <c r="U4" s="5"/>
      <c r="V4" s="19"/>
      <c r="W4" s="5"/>
      <c r="X4" s="9"/>
      <c r="Y4" s="9"/>
      <c r="Z4" s="5"/>
      <c r="AA4" s="9"/>
    </row>
    <row r="5" spans="1:34" ht="15.5">
      <c r="A5" s="7" t="str">
        <f>'Mark opt'!A5</f>
        <v>Bofa ML Obbl. Globale</v>
      </c>
      <c r="B5" s="13">
        <f>'Mark opt'!B5</f>
        <v>3.0122243259483601E-2</v>
      </c>
      <c r="C5" s="13">
        <f>'Mark opt'!C5</f>
        <v>6.9174632105611367E-2</v>
      </c>
      <c r="D5" s="187">
        <f t="shared" si="1"/>
        <v>9.0909090909090912E-2</v>
      </c>
      <c r="E5" s="9"/>
      <c r="G5" s="85" t="str">
        <f t="shared" si="2"/>
        <v>Bofa ML Obbl. Globale</v>
      </c>
      <c r="H5" s="184">
        <f>'Mark opt'!H5</f>
        <v>7.1342984811048989E-5</v>
      </c>
      <c r="I5" s="184">
        <f>'Mark opt'!I5</f>
        <v>3.01066000602934E-4</v>
      </c>
      <c r="J5" s="184">
        <f>'Mark opt'!J5</f>
        <v>1.2112773431940916E-3</v>
      </c>
      <c r="K5" s="189">
        <f>'Mark opt'!K5</f>
        <v>4.785129726946679E-3</v>
      </c>
      <c r="L5" s="184">
        <f>'Mark opt'!L5</f>
        <v>2.3664839029573343E-3</v>
      </c>
      <c r="M5" s="184">
        <f>'Mark opt'!M5</f>
        <v>2.5755328331092484E-3</v>
      </c>
      <c r="N5" s="184">
        <f>'Mark opt'!N5</f>
        <v>-2.3069931421341996E-3</v>
      </c>
      <c r="O5" s="184">
        <f>'Mark opt'!O5</f>
        <v>8.906134966288168E-4</v>
      </c>
      <c r="P5" s="184">
        <f>'Mark opt'!P5</f>
        <v>2.8093601501943477E-4</v>
      </c>
      <c r="Q5" s="184">
        <f>'Mark opt'!Q5</f>
        <v>-1.945600832064914E-3</v>
      </c>
      <c r="R5" s="184">
        <f>'Mark opt'!R5</f>
        <v>-5.5598841386380465E-4</v>
      </c>
      <c r="S5" s="9"/>
      <c r="T5" s="96" t="str">
        <f t="shared" si="0"/>
        <v>Bofa ML Obbl. Globale</v>
      </c>
      <c r="U5" s="5"/>
      <c r="V5" s="19"/>
      <c r="W5" s="5"/>
      <c r="X5" s="9"/>
      <c r="Y5" s="9"/>
      <c r="Z5" s="5"/>
      <c r="AA5" s="9"/>
    </row>
    <row r="6" spans="1:34" ht="15.5">
      <c r="A6" s="7" t="str">
        <f>'Mark opt'!A6</f>
        <v>ML Global HY</v>
      </c>
      <c r="B6" s="13">
        <f>'Mark opt'!B6</f>
        <v>7.2999999999999995E-2</v>
      </c>
      <c r="C6" s="13">
        <f>'Mark opt'!C6</f>
        <v>0.11065840623996889</v>
      </c>
      <c r="D6" s="187">
        <f t="shared" si="1"/>
        <v>9.0909090909090912E-2</v>
      </c>
      <c r="E6" s="9"/>
      <c r="G6" s="85" t="str">
        <f t="shared" si="2"/>
        <v>ML Global HY</v>
      </c>
      <c r="H6" s="184">
        <f>'Mark opt'!H6</f>
        <v>-1.7397430539505484E-4</v>
      </c>
      <c r="I6" s="184">
        <f>'Mark opt'!I6</f>
        <v>-1.9639821666575289E-6</v>
      </c>
      <c r="J6" s="184">
        <f>'Mark opt'!J6</f>
        <v>4.3922155169080985E-4</v>
      </c>
      <c r="K6" s="184">
        <f>'Mark opt'!K6</f>
        <v>2.3664839029573343E-3</v>
      </c>
      <c r="L6" s="189">
        <f>'Mark opt'!L6</f>
        <v>1.2245282871569986E-2</v>
      </c>
      <c r="M6" s="184">
        <f>'Mark opt'!M6</f>
        <v>9.8359200393650717E-3</v>
      </c>
      <c r="N6" s="184">
        <f>'Mark opt'!N6</f>
        <v>1.0775571097061967E-2</v>
      </c>
      <c r="O6" s="184">
        <f>'Mark opt'!O6</f>
        <v>1.2850415910903659E-2</v>
      </c>
      <c r="P6" s="184">
        <f>'Mark opt'!P6</f>
        <v>1.094485755960278E-2</v>
      </c>
      <c r="Q6" s="184">
        <f>'Mark opt'!Q6</f>
        <v>1.4937819936021265E-2</v>
      </c>
      <c r="R6" s="184">
        <f>'Mark opt'!R6</f>
        <v>1.1378504663431628E-2</v>
      </c>
      <c r="S6" s="9"/>
      <c r="T6" s="96" t="str">
        <f t="shared" si="0"/>
        <v>ML Global HY</v>
      </c>
      <c r="U6" s="5"/>
      <c r="V6" s="19"/>
      <c r="W6" s="5"/>
      <c r="X6" s="9"/>
      <c r="Y6" s="9"/>
      <c r="Z6" s="5"/>
      <c r="AA6" s="9"/>
    </row>
    <row r="7" spans="1:34" ht="15.5">
      <c r="A7" s="7" t="str">
        <f>'Mark opt'!A7</f>
        <v>Bofa ML Obbl Emergente</v>
      </c>
      <c r="B7" s="13">
        <f>'Mark opt'!B7</f>
        <v>0.06</v>
      </c>
      <c r="C7" s="13">
        <f>'Mark opt'!C7</f>
        <v>0.12718801650172173</v>
      </c>
      <c r="D7" s="187">
        <f t="shared" si="1"/>
        <v>9.0909090909090912E-2</v>
      </c>
      <c r="E7" s="9"/>
      <c r="G7" s="85" t="str">
        <f t="shared" si="2"/>
        <v>Bofa ML Obbl Emergente</v>
      </c>
      <c r="H7" s="184">
        <f>'Mark opt'!H7</f>
        <v>-6.1542754415924508E-5</v>
      </c>
      <c r="I7" s="184">
        <f>'Mark opt'!I7</f>
        <v>7.8226155743988811E-5</v>
      </c>
      <c r="J7" s="184">
        <f>'Mark opt'!J7</f>
        <v>8.264597837064425E-4</v>
      </c>
      <c r="K7" s="184">
        <f>'Mark opt'!K7</f>
        <v>2.5755328331092484E-3</v>
      </c>
      <c r="L7" s="184">
        <f>'Mark opt'!L7</f>
        <v>9.8359200393650717E-3</v>
      </c>
      <c r="M7" s="189">
        <f>'Mark opt'!M7</f>
        <v>1.6176791541642241E-2</v>
      </c>
      <c r="N7" s="184">
        <f>'Mark opt'!N7</f>
        <v>1.0983251729850228E-2</v>
      </c>
      <c r="O7" s="184">
        <f>'Mark opt'!O7</f>
        <v>1.3100393081417432E-2</v>
      </c>
      <c r="P7" s="184">
        <f>'Mark opt'!P7</f>
        <v>1.2511455247571617E-2</v>
      </c>
      <c r="Q7" s="184">
        <f>'Mark opt'!Q7</f>
        <v>1.917919563628943E-2</v>
      </c>
      <c r="R7" s="184">
        <f>'Mark opt'!R7</f>
        <v>1.1104224062434411E-2</v>
      </c>
      <c r="S7" s="9"/>
      <c r="T7" s="96" t="str">
        <f t="shared" si="0"/>
        <v>Bofa ML Obbl Emergente</v>
      </c>
      <c r="U7" s="5"/>
      <c r="V7" s="19"/>
      <c r="W7" s="5"/>
      <c r="X7" s="9"/>
      <c r="Y7" s="9"/>
      <c r="Z7" s="5"/>
      <c r="AA7" s="9"/>
    </row>
    <row r="8" spans="1:34" ht="15.5">
      <c r="A8" s="7" t="str">
        <f>'Mark opt'!A8</f>
        <v>MSCI Europe</v>
      </c>
      <c r="B8" s="13">
        <f>'Mark opt'!B8</f>
        <v>6.5000000000000002E-2</v>
      </c>
      <c r="C8" s="13">
        <f>'Mark opt'!C8</f>
        <v>0.17527256607355868</v>
      </c>
      <c r="D8" s="187">
        <f t="shared" si="1"/>
        <v>9.0909090909090912E-2</v>
      </c>
      <c r="E8" s="9"/>
      <c r="G8" s="85" t="str">
        <f t="shared" si="2"/>
        <v>MSCI Europe</v>
      </c>
      <c r="H8" s="184">
        <f>'Mark opt'!H8</f>
        <v>-3.320709539120861E-4</v>
      </c>
      <c r="I8" s="184">
        <f>'Mark opt'!I8</f>
        <v>-4.4277804605657772E-4</v>
      </c>
      <c r="J8" s="184">
        <f>'Mark opt'!J8</f>
        <v>-3.6330969338229182E-4</v>
      </c>
      <c r="K8" s="184">
        <f>'Mark opt'!K8</f>
        <v>-2.3069931421341996E-3</v>
      </c>
      <c r="L8" s="184">
        <f>'Mark opt'!L8</f>
        <v>1.0775571097061967E-2</v>
      </c>
      <c r="M8" s="184">
        <f>'Mark opt'!M8</f>
        <v>1.0983251729850228E-2</v>
      </c>
      <c r="N8" s="189">
        <f>'Mark opt'!N8</f>
        <v>3.0720472418009993E-2</v>
      </c>
      <c r="O8" s="184">
        <f>'Mark opt'!O8</f>
        <v>2.4597741561789316E-2</v>
      </c>
      <c r="P8" s="184">
        <f>'Mark opt'!P8</f>
        <v>2.2749367235346356E-2</v>
      </c>
      <c r="Q8" s="184">
        <f>'Mark opt'!Q8</f>
        <v>3.0464165948787418E-2</v>
      </c>
      <c r="R8" s="184">
        <f>'Mark opt'!R8</f>
        <v>2.2943713385354617E-2</v>
      </c>
      <c r="S8" s="9"/>
      <c r="T8" s="122" t="str">
        <f t="shared" si="0"/>
        <v>MSCI Europe</v>
      </c>
      <c r="U8" s="123"/>
      <c r="V8" s="124"/>
      <c r="W8" s="123"/>
      <c r="X8" s="9"/>
      <c r="Y8" s="9"/>
      <c r="Z8" s="123"/>
      <c r="AA8" s="9"/>
      <c r="AF8" s="20"/>
      <c r="AG8" s="21"/>
      <c r="AH8" s="20"/>
    </row>
    <row r="9" spans="1:34" ht="15.5">
      <c r="A9" s="7" t="str">
        <f>'Mark opt'!A9</f>
        <v>MSCI North America</v>
      </c>
      <c r="B9" s="13">
        <f>'Mark opt'!B9</f>
        <v>7.4999999999999997E-2</v>
      </c>
      <c r="C9" s="13">
        <f>'Mark opt'!C9</f>
        <v>0.17799999999999999</v>
      </c>
      <c r="D9" s="187">
        <f t="shared" si="1"/>
        <v>9.0909090909090912E-2</v>
      </c>
      <c r="E9" s="9"/>
      <c r="G9" s="85" t="str">
        <f t="shared" si="2"/>
        <v>MSCI North America</v>
      </c>
      <c r="H9" s="184">
        <f>'Mark opt'!H9</f>
        <v>-3.9257830681723089E-4</v>
      </c>
      <c r="I9" s="184">
        <f>'Mark opt'!I9</f>
        <v>-5.7545911297979539E-4</v>
      </c>
      <c r="J9" s="184">
        <f>'Mark opt'!J9</f>
        <v>-3.3697726878285927E-4</v>
      </c>
      <c r="K9" s="184">
        <f>'Mark opt'!K9</f>
        <v>8.906134966288168E-4</v>
      </c>
      <c r="L9" s="184">
        <f>'Mark opt'!L9</f>
        <v>1.2850415910903659E-2</v>
      </c>
      <c r="M9" s="184">
        <f>'Mark opt'!M9</f>
        <v>1.3100393081417432E-2</v>
      </c>
      <c r="N9" s="184">
        <f>'Mark opt'!N9</f>
        <v>2.4597741561789316E-2</v>
      </c>
      <c r="O9" s="189">
        <f>'Mark opt'!O9</f>
        <v>3.1683999999999997E-2</v>
      </c>
      <c r="P9" s="184">
        <f>'Mark opt'!P9</f>
        <v>2.2144246119366447E-2</v>
      </c>
      <c r="Q9" s="184">
        <f>'Mark opt'!Q9</f>
        <v>2.8532455096904802E-2</v>
      </c>
      <c r="R9" s="184">
        <f>'Mark opt'!R9</f>
        <v>2.3753384206700121E-2</v>
      </c>
      <c r="S9" s="9"/>
      <c r="T9" s="122" t="str">
        <f t="shared" si="0"/>
        <v>MSCI North America</v>
      </c>
      <c r="U9" s="123"/>
      <c r="V9" s="124"/>
      <c r="W9" s="123"/>
      <c r="X9" s="9"/>
      <c r="Y9" s="9"/>
      <c r="Z9" s="123"/>
      <c r="AA9" s="9"/>
      <c r="AF9" s="20"/>
      <c r="AG9" s="21"/>
      <c r="AH9" s="20"/>
    </row>
    <row r="10" spans="1:34" ht="15.5">
      <c r="A10" s="7" t="str">
        <f>'Mark opt'!A10</f>
        <v>MSCI Pacific</v>
      </c>
      <c r="B10" s="13">
        <f>'Mark opt'!B10</f>
        <v>6.8068267301912344E-2</v>
      </c>
      <c r="C10" s="13">
        <f>'Mark opt'!C10</f>
        <v>0.18555431278396339</v>
      </c>
      <c r="D10" s="187">
        <f t="shared" si="1"/>
        <v>9.0909090909090912E-2</v>
      </c>
      <c r="E10" s="9"/>
      <c r="G10" s="85" t="str">
        <f t="shared" si="2"/>
        <v>MSCI Pacific</v>
      </c>
      <c r="H10" s="184">
        <f>'Mark opt'!H10</f>
        <v>-3.4189093623460018E-4</v>
      </c>
      <c r="I10" s="184">
        <f>'Mark opt'!I10</f>
        <v>-2.6389479667858002E-4</v>
      </c>
      <c r="J10" s="184">
        <f>'Mark opt'!J10</f>
        <v>-2.3877627810028296E-4</v>
      </c>
      <c r="K10" s="184">
        <f>'Mark opt'!K10</f>
        <v>2.8093601501943477E-4</v>
      </c>
      <c r="L10" s="184">
        <f>'Mark opt'!L10</f>
        <v>1.094485755960278E-2</v>
      </c>
      <c r="M10" s="184">
        <f>'Mark opt'!M10</f>
        <v>1.2511455247571617E-2</v>
      </c>
      <c r="N10" s="184">
        <f>'Mark opt'!N10</f>
        <v>2.2749367235346356E-2</v>
      </c>
      <c r="O10" s="184">
        <f>'Mark opt'!O10</f>
        <v>2.2144246119366447E-2</v>
      </c>
      <c r="P10" s="189">
        <f>'Mark opt'!P10</f>
        <v>3.4430402992728919E-2</v>
      </c>
      <c r="Q10" s="184">
        <f>'Mark opt'!Q10</f>
        <v>3.4107686374334353E-2</v>
      </c>
      <c r="R10" s="184">
        <f>'Mark opt'!R10</f>
        <v>2.1696130281675507E-2</v>
      </c>
      <c r="S10" s="9"/>
      <c r="T10" s="122" t="str">
        <f t="shared" si="0"/>
        <v>MSCI Pacific</v>
      </c>
      <c r="U10" s="123"/>
      <c r="V10" s="124"/>
      <c r="W10" s="123"/>
      <c r="X10" s="9"/>
      <c r="Y10" s="9"/>
      <c r="Z10" s="123"/>
      <c r="AA10" s="9"/>
      <c r="AF10" s="20"/>
      <c r="AG10" s="21"/>
      <c r="AH10" s="20"/>
    </row>
    <row r="11" spans="1:34" ht="15.5">
      <c r="A11" s="7" t="str">
        <f>'Mark opt'!A11</f>
        <v>MSCI Emerging Markets</v>
      </c>
      <c r="B11" s="13">
        <f>'Mark opt'!B11</f>
        <v>8.3775785944966055E-2</v>
      </c>
      <c r="C11" s="13">
        <f>'Mark opt'!C11</f>
        <v>0.23692682926992498</v>
      </c>
      <c r="D11" s="187">
        <f t="shared" si="1"/>
        <v>9.0909090909090912E-2</v>
      </c>
      <c r="G11" s="85" t="str">
        <f t="shared" si="2"/>
        <v>MSCI Emerging Markets</v>
      </c>
      <c r="H11" s="184">
        <f>'Mark opt'!H11</f>
        <v>-3.3686116151572867E-4</v>
      </c>
      <c r="I11" s="184">
        <f>'Mark opt'!I11</f>
        <v>-5.1360835774285382E-4</v>
      </c>
      <c r="J11" s="184">
        <f>'Mark opt'!J11</f>
        <v>-4.3200990416061765E-4</v>
      </c>
      <c r="K11" s="184">
        <f>'Mark opt'!K11</f>
        <v>-1.945600832064914E-3</v>
      </c>
      <c r="L11" s="184">
        <f>'Mark opt'!L11</f>
        <v>1.4937819936021265E-2</v>
      </c>
      <c r="M11" s="184">
        <f>'Mark opt'!M11</f>
        <v>1.917919563628943E-2</v>
      </c>
      <c r="N11" s="184">
        <f>'Mark opt'!N11</f>
        <v>3.0464165948787418E-2</v>
      </c>
      <c r="O11" s="184">
        <f>'Mark opt'!O11</f>
        <v>2.8532455096904802E-2</v>
      </c>
      <c r="P11" s="184">
        <f>'Mark opt'!P11</f>
        <v>3.4107686374334353E-2</v>
      </c>
      <c r="Q11" s="189">
        <f>'Mark opt'!Q11</f>
        <v>5.6134322427900181E-2</v>
      </c>
      <c r="R11" s="184">
        <f>'Mark opt'!R11</f>
        <v>2.8302038321144467E-2</v>
      </c>
      <c r="T11" s="122" t="str">
        <f t="shared" si="0"/>
        <v>MSCI Emerging Markets</v>
      </c>
      <c r="U11" s="123"/>
      <c r="V11" s="124"/>
      <c r="W11" s="123"/>
      <c r="X11" s="9"/>
      <c r="Y11" s="9"/>
      <c r="Z11" s="123"/>
      <c r="AF11" s="20"/>
      <c r="AG11" s="21"/>
      <c r="AH11" s="20"/>
    </row>
    <row r="12" spans="1:34" ht="15.5">
      <c r="A12" s="7" t="str">
        <f>'Mark opt'!A12</f>
        <v>Opportunities</v>
      </c>
      <c r="B12" s="13">
        <f>'Mark opt'!B12</f>
        <v>6.8743755604525794E-2</v>
      </c>
      <c r="C12" s="13">
        <f>'Mark opt'!C12</f>
        <v>0.15358286759823325</v>
      </c>
      <c r="D12" s="187">
        <f>1/11</f>
        <v>9.0909090909090912E-2</v>
      </c>
      <c r="G12" s="85" t="str">
        <f t="shared" si="2"/>
        <v>Opportunities</v>
      </c>
      <c r="H12" s="184">
        <f>'Mark opt'!H12</f>
        <v>-2.6083403824869684E-4</v>
      </c>
      <c r="I12" s="184">
        <f>'Mark opt'!I12</f>
        <v>-5.485201342118151E-4</v>
      </c>
      <c r="J12" s="184">
        <f>'Mark opt'!J12</f>
        <v>-6.683191590757348E-4</v>
      </c>
      <c r="K12" s="184">
        <f>'Mark opt'!K12</f>
        <v>-5.5598841386380465E-4</v>
      </c>
      <c r="L12" s="184">
        <f>'Mark opt'!L12</f>
        <v>1.1378504663431628E-2</v>
      </c>
      <c r="M12" s="184">
        <f>'Mark opt'!M12</f>
        <v>1.1104224062434411E-2</v>
      </c>
      <c r="N12" s="184">
        <f>'Mark opt'!N12</f>
        <v>2.2943713385354617E-2</v>
      </c>
      <c r="O12" s="184">
        <f>'Mark opt'!O12</f>
        <v>2.3753384206700121E-2</v>
      </c>
      <c r="P12" s="184">
        <f>'Mark opt'!P12</f>
        <v>2.1696130281675507E-2</v>
      </c>
      <c r="Q12" s="184">
        <f>'Mark opt'!Q12</f>
        <v>2.8302038321144467E-2</v>
      </c>
      <c r="R12" s="189">
        <f>'Mark opt'!R12</f>
        <v>2.3587697219696446E-2</v>
      </c>
      <c r="T12" s="122" t="str">
        <f t="shared" si="0"/>
        <v>Opportunities</v>
      </c>
      <c r="U12" s="123"/>
      <c r="V12" s="124"/>
      <c r="W12" s="123"/>
      <c r="X12" s="9"/>
      <c r="Y12" s="9"/>
      <c r="Z12" s="123"/>
      <c r="AF12" s="20"/>
      <c r="AG12" s="21"/>
      <c r="AH12" s="20"/>
    </row>
    <row r="13" spans="1:34" ht="13">
      <c r="A13" s="116" t="s">
        <v>12</v>
      </c>
      <c r="B13" s="23">
        <f t="array" ref="B13">MMULT(TRANSPOSE(D2:D12),B2:B12)</f>
        <v>5.5023641100989805E-2</v>
      </c>
      <c r="C13" s="23">
        <f t="array" ref="C13">SQRT(MMULT(MMULT(TRANSPOSE(D2:D12),H2:R12),D2:D12))</f>
        <v>9.1042358603842188E-2</v>
      </c>
      <c r="D13" s="206">
        <f>SUM(D2:D12)</f>
        <v>1.0000000000000002</v>
      </c>
    </row>
    <row r="14" spans="1:34" ht="13" thickBot="1"/>
    <row r="15" spans="1:34" ht="13">
      <c r="A15" s="209"/>
    </row>
    <row r="16" spans="1:34" ht="13.5" thickBot="1">
      <c r="A16" s="210" t="s">
        <v>7602</v>
      </c>
    </row>
    <row r="24" spans="17:30">
      <c r="Q24" s="22"/>
      <c r="R24" s="22"/>
      <c r="S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</row>
    <row r="25" spans="17:30">
      <c r="Q25" s="22"/>
      <c r="R25" s="22"/>
      <c r="S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</row>
    <row r="26" spans="17:30">
      <c r="Q26" s="22"/>
      <c r="R26" s="22"/>
      <c r="S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</row>
    <row r="27" spans="17:30">
      <c r="Q27" s="22"/>
      <c r="R27" s="22"/>
      <c r="S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</row>
    <row r="28" spans="17:30">
      <c r="Q28" s="22"/>
      <c r="R28" s="22"/>
      <c r="S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</row>
    <row r="29" spans="17:30">
      <c r="Q29" s="22"/>
      <c r="R29" s="22"/>
      <c r="S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</row>
    <row r="30" spans="17:30">
      <c r="Q30" s="22"/>
      <c r="R30" s="22"/>
      <c r="S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</row>
    <row r="31" spans="17:30">
      <c r="Q31" s="22"/>
      <c r="R31" s="22"/>
      <c r="S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</row>
    <row r="32" spans="17:30">
      <c r="Q32" s="22"/>
      <c r="R32" s="22"/>
      <c r="S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</row>
    <row r="33" spans="17:30">
      <c r="Q33" s="22"/>
      <c r="R33" s="22"/>
      <c r="S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</row>
    <row r="34" spans="17:30">
      <c r="Q34" s="22"/>
      <c r="R34" s="22"/>
      <c r="S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</row>
    <row r="35" spans="17:30">
      <c r="Q35" s="22"/>
      <c r="R35" s="22"/>
      <c r="S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</row>
    <row r="36" spans="17:30">
      <c r="Q36" s="22"/>
      <c r="R36" s="22"/>
      <c r="S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</row>
    <row r="37" spans="17:30">
      <c r="Q37" s="22"/>
      <c r="R37" s="22"/>
      <c r="S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</row>
    <row r="38" spans="17:30">
      <c r="Q38" s="22"/>
      <c r="R38" s="22"/>
      <c r="S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</row>
  </sheetData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00"/>
  </sheetPr>
  <dimension ref="A1:M1001"/>
  <sheetViews>
    <sheetView zoomScale="190" zoomScaleNormal="190" workbookViewId="0"/>
  </sheetViews>
  <sheetFormatPr defaultColWidth="9.1796875" defaultRowHeight="12.5"/>
  <cols>
    <col min="1" max="1" width="17.6328125" style="7" bestFit="1" customWidth="1"/>
    <col min="2" max="2" width="11" style="7" bestFit="1" customWidth="1"/>
    <col min="3" max="3" width="9.81640625" style="7" bestFit="1" customWidth="1"/>
    <col min="4" max="5" width="9.81640625" style="7" customWidth="1"/>
    <col min="6" max="6" width="11.7265625" style="7" bestFit="1" customWidth="1"/>
    <col min="7" max="9" width="9.81640625" style="7" customWidth="1"/>
    <col min="10" max="16384" width="9.1796875" style="7"/>
  </cols>
  <sheetData>
    <row r="1" spans="1:13" ht="13">
      <c r="A1" s="226" t="s">
        <v>7631</v>
      </c>
      <c r="B1" s="10" t="s">
        <v>10059</v>
      </c>
      <c r="C1" s="24" t="s">
        <v>10060</v>
      </c>
      <c r="E1" s="85" t="s">
        <v>40</v>
      </c>
      <c r="F1" s="18" t="s">
        <v>41</v>
      </c>
      <c r="L1" s="7" t="s">
        <v>13</v>
      </c>
    </row>
    <row r="2" spans="1:13">
      <c r="A2" s="224" t="s">
        <v>10061</v>
      </c>
      <c r="B2" s="11">
        <f>'Mark opt'!B7</f>
        <v>0.06</v>
      </c>
      <c r="C2" s="25"/>
      <c r="E2" s="85"/>
      <c r="F2" s="97"/>
      <c r="L2" s="7">
        <f ca="1">RAND()</f>
        <v>0.85046949463165178</v>
      </c>
      <c r="M2" s="26">
        <f ca="1">NORMINV(L2,$B$2,$B$3)</f>
        <v>0.1920782839699903</v>
      </c>
    </row>
    <row r="3" spans="1:13">
      <c r="A3" s="224" t="s">
        <v>10055</v>
      </c>
      <c r="B3" s="11">
        <f>'Mark opt'!C7</f>
        <v>0.12718801650172173</v>
      </c>
      <c r="C3" s="25"/>
      <c r="E3" s="85"/>
      <c r="F3" s="97"/>
      <c r="L3" s="7">
        <f t="shared" ref="L3:L66" ca="1" si="0">RAND()</f>
        <v>0.76844706084927794</v>
      </c>
      <c r="M3" s="26">
        <f ca="1">NORMINV(L3,$B$2,$B$3)</f>
        <v>0.15332321408509875</v>
      </c>
    </row>
    <row r="4" spans="1:13">
      <c r="E4" s="85"/>
      <c r="F4" s="97"/>
      <c r="L4" s="7">
        <f t="shared" ca="1" si="0"/>
        <v>0.61225109402772238</v>
      </c>
      <c r="M4" s="26">
        <f ca="1">NORMINV(L4,$B$2,$B$3)</f>
        <v>9.627287814519464E-2</v>
      </c>
    </row>
    <row r="5" spans="1:13">
      <c r="E5" s="85"/>
      <c r="F5" s="97"/>
      <c r="L5" s="7">
        <f t="shared" ca="1" si="0"/>
        <v>0.89566351471402172</v>
      </c>
      <c r="M5" s="26">
        <f ca="1">NORMINV(L5,$B$2,$B$3)</f>
        <v>0.21990367384413095</v>
      </c>
    </row>
    <row r="6" spans="1:13">
      <c r="E6" s="85"/>
      <c r="F6" s="97"/>
      <c r="L6" s="7">
        <f t="shared" ca="1" si="0"/>
        <v>0.55243455283743648</v>
      </c>
      <c r="M6" s="26">
        <f ca="1">NORMINV(L6,$B$2,$B$3)</f>
        <v>7.6765244573406777E-2</v>
      </c>
    </row>
    <row r="7" spans="1:13">
      <c r="E7" s="85"/>
      <c r="F7" s="97"/>
      <c r="L7" s="7">
        <f t="shared" ca="1" si="0"/>
        <v>0.62992136417572409</v>
      </c>
      <c r="M7" s="26">
        <f t="shared" ref="M7:M70" ca="1" si="1">NORMINV(L7,$B$2,$B$3)</f>
        <v>0.10218128053090564</v>
      </c>
    </row>
    <row r="8" spans="1:13">
      <c r="E8" s="85"/>
      <c r="F8" s="97"/>
      <c r="L8" s="7">
        <f t="shared" ca="1" si="0"/>
        <v>0.67989973568479456</v>
      </c>
      <c r="M8" s="26">
        <f t="shared" ca="1" si="1"/>
        <v>0.11945002488087375</v>
      </c>
    </row>
    <row r="9" spans="1:13">
      <c r="E9" s="85"/>
      <c r="F9" s="97"/>
      <c r="L9" s="7">
        <f t="shared" ca="1" si="0"/>
        <v>0.63909146012272411</v>
      </c>
      <c r="M9" s="26">
        <f t="shared" ca="1" si="1"/>
        <v>0.10528292253792584</v>
      </c>
    </row>
    <row r="10" spans="1:13">
      <c r="E10" s="85"/>
      <c r="F10" s="97"/>
      <c r="L10" s="7">
        <f t="shared" ca="1" si="0"/>
        <v>0.14794694379460316</v>
      </c>
      <c r="M10" s="26">
        <f t="shared" ca="1" si="1"/>
        <v>-7.2947004789489234E-2</v>
      </c>
    </row>
    <row r="11" spans="1:13">
      <c r="E11" s="85"/>
      <c r="F11" s="97"/>
      <c r="L11" s="7">
        <f t="shared" ca="1" si="0"/>
        <v>0.79937397659319276</v>
      </c>
      <c r="M11" s="26">
        <f t="shared" ca="1" si="1"/>
        <v>0.16675999701426886</v>
      </c>
    </row>
    <row r="12" spans="1:13">
      <c r="E12" s="85"/>
      <c r="F12" s="97"/>
      <c r="L12" s="7">
        <f t="shared" ca="1" si="0"/>
        <v>0.89828672822862188</v>
      </c>
      <c r="M12" s="26">
        <f t="shared" ca="1" si="1"/>
        <v>0.22176403452002177</v>
      </c>
    </row>
    <row r="13" spans="1:13">
      <c r="E13" s="85"/>
      <c r="F13" s="97"/>
      <c r="L13" s="7">
        <f t="shared" ca="1" si="0"/>
        <v>0.7707975840887431</v>
      </c>
      <c r="M13" s="26">
        <f t="shared" ca="1" si="1"/>
        <v>0.15430687150143618</v>
      </c>
    </row>
    <row r="14" spans="1:13">
      <c r="E14" s="85"/>
      <c r="F14" s="97"/>
      <c r="L14" s="7">
        <f t="shared" ca="1" si="0"/>
        <v>0.11673603291510026</v>
      </c>
      <c r="M14" s="26">
        <f t="shared" ca="1" si="1"/>
        <v>-9.1539753367239185E-2</v>
      </c>
    </row>
    <row r="15" spans="1:13">
      <c r="E15" s="85"/>
      <c r="F15" s="97"/>
      <c r="L15" s="7">
        <f t="shared" ca="1" si="0"/>
        <v>0.51609314313250421</v>
      </c>
      <c r="M15" s="26">
        <f t="shared" ca="1" si="1"/>
        <v>6.5132096808932477E-2</v>
      </c>
    </row>
    <row r="16" spans="1:13">
      <c r="E16" s="85"/>
      <c r="F16" s="97"/>
      <c r="L16" s="7">
        <f t="shared" ca="1" si="0"/>
        <v>0.27898941195099436</v>
      </c>
      <c r="M16" s="26">
        <f t="shared" ca="1" si="1"/>
        <v>-1.4512625612065691E-2</v>
      </c>
    </row>
    <row r="17" spans="5:13">
      <c r="E17" s="85"/>
      <c r="F17" s="97"/>
      <c r="L17" s="7">
        <f t="shared" ca="1" si="0"/>
        <v>2.6832802006029888E-2</v>
      </c>
      <c r="M17" s="26">
        <f t="shared" ca="1" si="1"/>
        <v>-0.18541257602221467</v>
      </c>
    </row>
    <row r="18" spans="5:13">
      <c r="E18" s="85"/>
      <c r="F18" s="97"/>
      <c r="L18" s="7">
        <f t="shared" ca="1" si="0"/>
        <v>0.21519513995310491</v>
      </c>
      <c r="M18" s="26">
        <f t="shared" ca="1" si="1"/>
        <v>-4.0290800483086045E-2</v>
      </c>
    </row>
    <row r="19" spans="5:13">
      <c r="E19" s="85"/>
      <c r="F19" s="97"/>
      <c r="L19" s="7">
        <f t="shared" ca="1" si="0"/>
        <v>0.99314283571580386</v>
      </c>
      <c r="M19" s="26">
        <f t="shared" ca="1" si="1"/>
        <v>0.37347522750795131</v>
      </c>
    </row>
    <row r="20" spans="5:13">
      <c r="E20" s="85"/>
      <c r="F20" s="97"/>
      <c r="L20" s="7">
        <f t="shared" ca="1" si="0"/>
        <v>0.42158986946925292</v>
      </c>
      <c r="M20" s="26">
        <f t="shared" ca="1" si="1"/>
        <v>3.4838665437907465E-2</v>
      </c>
    </row>
    <row r="21" spans="5:13">
      <c r="E21" s="85"/>
      <c r="F21" s="97"/>
      <c r="L21" s="7">
        <f t="shared" ca="1" si="0"/>
        <v>0.6693972495959789</v>
      </c>
      <c r="M21" s="26">
        <f t="shared" ca="1" si="1"/>
        <v>0.11574007208617251</v>
      </c>
    </row>
    <row r="22" spans="5:13">
      <c r="E22" s="85"/>
      <c r="F22" s="97"/>
      <c r="L22" s="7">
        <f t="shared" ca="1" si="0"/>
        <v>0.88239153845918539</v>
      </c>
      <c r="M22" s="26">
        <f t="shared" ca="1" si="1"/>
        <v>0.2109756250080056</v>
      </c>
    </row>
    <row r="23" spans="5:13">
      <c r="E23" s="85"/>
      <c r="F23" s="97"/>
      <c r="L23" s="7">
        <f t="shared" ca="1" si="0"/>
        <v>0.5913420959419643</v>
      </c>
      <c r="M23" s="26">
        <f t="shared" ca="1" si="1"/>
        <v>8.9380267098629257E-2</v>
      </c>
    </row>
    <row r="24" spans="5:13">
      <c r="E24" s="85"/>
      <c r="F24" s="97"/>
      <c r="L24" s="7">
        <f t="shared" ca="1" si="0"/>
        <v>0.43870833707681656</v>
      </c>
      <c r="M24" s="26">
        <f t="shared" ca="1" si="1"/>
        <v>4.038190251139074E-2</v>
      </c>
    </row>
    <row r="25" spans="5:13">
      <c r="E25" s="85"/>
      <c r="F25" s="97"/>
      <c r="L25" s="7">
        <f t="shared" ca="1" si="0"/>
        <v>0.39857136388065229</v>
      </c>
      <c r="M25" s="26">
        <f t="shared" ca="1" si="1"/>
        <v>2.7306740943011852E-2</v>
      </c>
    </row>
    <row r="26" spans="5:13">
      <c r="E26" s="85"/>
      <c r="F26" s="97"/>
      <c r="L26" s="7">
        <f t="shared" ca="1" si="0"/>
        <v>0.17822640000819256</v>
      </c>
      <c r="M26" s="26">
        <f t="shared" ca="1" si="1"/>
        <v>-5.7285829355350787E-2</v>
      </c>
    </row>
    <row r="27" spans="5:13">
      <c r="E27" s="85"/>
      <c r="F27" s="97"/>
      <c r="L27" s="7">
        <f t="shared" ca="1" si="0"/>
        <v>0.57909282253962024</v>
      </c>
      <c r="M27" s="26">
        <f t="shared" ca="1" si="1"/>
        <v>8.5383325061991339E-2</v>
      </c>
    </row>
    <row r="28" spans="5:13">
      <c r="E28" s="85"/>
      <c r="F28" s="97"/>
      <c r="L28" s="7">
        <f t="shared" ca="1" si="0"/>
        <v>0.65422667645112598</v>
      </c>
      <c r="M28" s="26">
        <f t="shared" ca="1" si="1"/>
        <v>0.11046273854266195</v>
      </c>
    </row>
    <row r="29" spans="5:13">
      <c r="E29" s="85"/>
      <c r="F29" s="97"/>
      <c r="L29" s="7">
        <f t="shared" ca="1" si="0"/>
        <v>3.6008512756547484E-2</v>
      </c>
      <c r="M29" s="26">
        <f t="shared" ca="1" si="1"/>
        <v>-0.16881257255733961</v>
      </c>
    </row>
    <row r="30" spans="5:13">
      <c r="E30" s="85"/>
      <c r="F30" s="97"/>
      <c r="L30" s="7">
        <f t="shared" ca="1" si="0"/>
        <v>0.88089280138519899</v>
      </c>
      <c r="M30" s="26">
        <f t="shared" ca="1" si="1"/>
        <v>0.21001338831928246</v>
      </c>
    </row>
    <row r="31" spans="5:13">
      <c r="E31" s="85"/>
      <c r="F31" s="97"/>
      <c r="L31" s="7">
        <f t="shared" ca="1" si="0"/>
        <v>0.86195558940593642</v>
      </c>
      <c r="M31" s="26">
        <f t="shared" ca="1" si="1"/>
        <v>0.19852651739037649</v>
      </c>
    </row>
    <row r="32" spans="5:13">
      <c r="E32" s="85"/>
      <c r="F32" s="97"/>
      <c r="L32" s="7">
        <f t="shared" ca="1" si="0"/>
        <v>0.5397702877247188</v>
      </c>
      <c r="M32" s="26">
        <f t="shared" ca="1" si="1"/>
        <v>7.2700362266366045E-2</v>
      </c>
    </row>
    <row r="33" spans="5:13">
      <c r="E33" s="85"/>
      <c r="F33" s="97"/>
      <c r="L33" s="7">
        <f t="shared" ca="1" si="0"/>
        <v>0.54471733082940244</v>
      </c>
      <c r="M33" s="26">
        <f t="shared" ca="1" si="1"/>
        <v>7.428645519380743E-2</v>
      </c>
    </row>
    <row r="34" spans="5:13">
      <c r="E34" s="85"/>
      <c r="F34" s="97"/>
      <c r="L34" s="7">
        <f t="shared" ca="1" si="0"/>
        <v>0.83386945208178942</v>
      </c>
      <c r="M34" s="26">
        <f t="shared" ca="1" si="1"/>
        <v>0.18331762822328262</v>
      </c>
    </row>
    <row r="35" spans="5:13">
      <c r="E35" s="85"/>
      <c r="F35" s="97"/>
      <c r="L35" s="7">
        <f t="shared" ca="1" si="0"/>
        <v>0.45930451136324379</v>
      </c>
      <c r="M35" s="26">
        <f t="shared" ca="1" si="1"/>
        <v>4.7003162583583301E-2</v>
      </c>
    </row>
    <row r="36" spans="5:13">
      <c r="E36" s="85"/>
      <c r="F36" s="97"/>
      <c r="L36" s="7">
        <f t="shared" ca="1" si="0"/>
        <v>0.77694115036376776</v>
      </c>
      <c r="M36" s="26">
        <f t="shared" ca="1" si="1"/>
        <v>0.1569049739742816</v>
      </c>
    </row>
    <row r="37" spans="5:13">
      <c r="E37" s="85"/>
      <c r="F37" s="97"/>
      <c r="L37" s="7">
        <f t="shared" ca="1" si="0"/>
        <v>0.80162080192097651</v>
      </c>
      <c r="M37" s="26">
        <f t="shared" ca="1" si="1"/>
        <v>0.16778227715881106</v>
      </c>
    </row>
    <row r="38" spans="5:13">
      <c r="E38" s="85"/>
      <c r="F38" s="97"/>
      <c r="L38" s="7">
        <f t="shared" ca="1" si="0"/>
        <v>0.88580836587889611</v>
      </c>
      <c r="M38" s="26">
        <f t="shared" ca="1" si="1"/>
        <v>0.21320228390814866</v>
      </c>
    </row>
    <row r="39" spans="5:13">
      <c r="E39" s="85"/>
      <c r="F39" s="97"/>
      <c r="L39" s="7">
        <f t="shared" ca="1" si="0"/>
        <v>0.48127622702705675</v>
      </c>
      <c r="M39" s="26">
        <f t="shared" ca="1" si="1"/>
        <v>5.4028423091824047E-2</v>
      </c>
    </row>
    <row r="40" spans="5:13">
      <c r="E40" s="85"/>
      <c r="F40" s="97"/>
      <c r="L40" s="7">
        <f t="shared" ca="1" si="0"/>
        <v>0.78916523794745141</v>
      </c>
      <c r="M40" s="26">
        <f t="shared" ca="1" si="1"/>
        <v>0.16219915356228615</v>
      </c>
    </row>
    <row r="41" spans="5:13">
      <c r="E41" s="85"/>
      <c r="F41" s="97"/>
      <c r="L41" s="7">
        <f t="shared" ca="1" si="0"/>
        <v>0.69543272702499048</v>
      </c>
      <c r="M41" s="26">
        <f t="shared" ca="1" si="1"/>
        <v>0.12503240623506356</v>
      </c>
    </row>
    <row r="42" spans="5:13">
      <c r="E42" s="85"/>
      <c r="F42" s="97"/>
      <c r="L42" s="7">
        <f t="shared" ca="1" si="0"/>
        <v>0.50397584544042262</v>
      </c>
      <c r="M42" s="26">
        <f t="shared" ca="1" si="1"/>
        <v>6.1267572506970437E-2</v>
      </c>
    </row>
    <row r="43" spans="5:13">
      <c r="E43" s="85"/>
      <c r="F43" s="97"/>
      <c r="L43" s="7">
        <f t="shared" ca="1" si="0"/>
        <v>0.61706707947070805</v>
      </c>
      <c r="M43" s="26">
        <f t="shared" ca="1" si="1"/>
        <v>9.787492056000599E-2</v>
      </c>
    </row>
    <row r="44" spans="5:13">
      <c r="E44" s="85"/>
      <c r="F44" s="97"/>
      <c r="L44" s="7">
        <f t="shared" ca="1" si="0"/>
        <v>0.68466713146628855</v>
      </c>
      <c r="M44" s="26">
        <f t="shared" ca="1" si="1"/>
        <v>0.12115073023322309</v>
      </c>
    </row>
    <row r="45" spans="5:13">
      <c r="E45" s="85"/>
      <c r="F45" s="97"/>
      <c r="L45" s="7">
        <f t="shared" ca="1" si="0"/>
        <v>0.79187983253933458</v>
      </c>
      <c r="M45" s="26">
        <f t="shared" ca="1" si="1"/>
        <v>0.16339891568834203</v>
      </c>
    </row>
    <row r="46" spans="5:13">
      <c r="E46" s="85"/>
      <c r="F46" s="97"/>
      <c r="L46" s="7">
        <f t="shared" ca="1" si="0"/>
        <v>0.53899536847884333</v>
      </c>
      <c r="M46" s="26">
        <f t="shared" ca="1" si="1"/>
        <v>7.2452097146741501E-2</v>
      </c>
    </row>
    <row r="47" spans="5:13">
      <c r="E47" s="85"/>
      <c r="F47" s="97"/>
      <c r="L47" s="7">
        <f t="shared" ca="1" si="0"/>
        <v>0.27288243812045099</v>
      </c>
      <c r="M47" s="26">
        <f t="shared" ca="1" si="1"/>
        <v>-1.6836630774010347E-2</v>
      </c>
    </row>
    <row r="48" spans="5:13">
      <c r="E48" s="85"/>
      <c r="F48" s="97"/>
      <c r="L48" s="7">
        <f t="shared" ca="1" si="0"/>
        <v>0.95973950369643157</v>
      </c>
      <c r="M48" s="26">
        <f t="shared" ca="1" si="1"/>
        <v>0.28228282311109409</v>
      </c>
    </row>
    <row r="49" spans="5:13">
      <c r="E49" s="85"/>
      <c r="F49" s="97"/>
      <c r="L49" s="7">
        <f t="shared" ca="1" si="0"/>
        <v>0.42709304193446063</v>
      </c>
      <c r="M49" s="26">
        <f t="shared" ca="1" si="1"/>
        <v>3.6625392373198506E-2</v>
      </c>
    </row>
    <row r="50" spans="5:13">
      <c r="E50" s="85"/>
      <c r="F50" s="97"/>
      <c r="L50" s="7">
        <f t="shared" ca="1" si="0"/>
        <v>0.91062540740792064</v>
      </c>
      <c r="M50" s="26">
        <f t="shared" ca="1" si="1"/>
        <v>0.23101907683242223</v>
      </c>
    </row>
    <row r="51" spans="5:13">
      <c r="E51" s="85"/>
      <c r="F51" s="97"/>
      <c r="L51" s="7">
        <f t="shared" ca="1" si="0"/>
        <v>1.690584751526536E-2</v>
      </c>
      <c r="M51" s="26">
        <f t="shared" ca="1" si="1"/>
        <v>-0.2099324284781941</v>
      </c>
    </row>
    <row r="52" spans="5:13">
      <c r="E52" s="85"/>
      <c r="F52" s="97"/>
      <c r="L52" s="7">
        <f t="shared" ca="1" si="0"/>
        <v>0.15820373119979658</v>
      </c>
      <c r="M52" s="26">
        <f t="shared" ca="1" si="1"/>
        <v>-6.7425574008596778E-2</v>
      </c>
    </row>
    <row r="53" spans="5:13">
      <c r="E53" s="85"/>
      <c r="F53" s="97"/>
      <c r="L53" s="7">
        <f t="shared" ca="1" si="0"/>
        <v>0.81355840309449046</v>
      </c>
      <c r="M53" s="26">
        <f t="shared" ca="1" si="1"/>
        <v>0.17333542321674839</v>
      </c>
    </row>
    <row r="54" spans="5:13">
      <c r="E54" s="85"/>
      <c r="F54" s="97"/>
      <c r="L54" s="7">
        <f t="shared" ca="1" si="0"/>
        <v>0.13042184834192749</v>
      </c>
      <c r="M54" s="26">
        <f t="shared" ca="1" si="1"/>
        <v>-8.301010838642281E-2</v>
      </c>
    </row>
    <row r="55" spans="5:13">
      <c r="E55" s="85"/>
      <c r="F55" s="97"/>
      <c r="L55" s="7">
        <f t="shared" ca="1" si="0"/>
        <v>0.88345219221848692</v>
      </c>
      <c r="M55" s="26">
        <f t="shared" ca="1" si="1"/>
        <v>0.21166185477587629</v>
      </c>
    </row>
    <row r="56" spans="5:13">
      <c r="E56" s="85"/>
      <c r="F56" s="97"/>
      <c r="L56" s="7">
        <f t="shared" ca="1" si="0"/>
        <v>0.72151286672907333</v>
      </c>
      <c r="M56" s="26">
        <f t="shared" ca="1" si="1"/>
        <v>0.13470282084731927</v>
      </c>
    </row>
    <row r="57" spans="5:13">
      <c r="E57" s="85"/>
      <c r="F57" s="97"/>
      <c r="L57" s="7">
        <f t="shared" ca="1" si="0"/>
        <v>0.61278780947654954</v>
      </c>
      <c r="M57" s="26">
        <f t="shared" ca="1" si="1"/>
        <v>9.6451127755341121E-2</v>
      </c>
    </row>
    <row r="58" spans="5:13">
      <c r="E58" s="85"/>
      <c r="F58" s="97"/>
      <c r="L58" s="7">
        <f t="shared" ca="1" si="0"/>
        <v>0.24264451456178882</v>
      </c>
      <c r="M58" s="26">
        <f t="shared" ca="1" si="1"/>
        <v>-2.8754492295433767E-2</v>
      </c>
    </row>
    <row r="59" spans="5:13">
      <c r="E59" s="85"/>
      <c r="F59" s="97"/>
      <c r="L59" s="7">
        <f t="shared" ca="1" si="0"/>
        <v>0.37988339368252089</v>
      </c>
      <c r="M59" s="26">
        <f t="shared" ca="1" si="1"/>
        <v>2.11075513496983E-2</v>
      </c>
    </row>
    <row r="60" spans="5:13">
      <c r="E60" s="85"/>
      <c r="F60" s="97"/>
      <c r="L60" s="7">
        <f t="shared" ca="1" si="0"/>
        <v>0.14220781028321694</v>
      </c>
      <c r="M60" s="26">
        <f t="shared" ca="1" si="1"/>
        <v>-7.6148746690712393E-2</v>
      </c>
    </row>
    <row r="61" spans="5:13">
      <c r="E61" s="85"/>
      <c r="F61" s="97"/>
      <c r="L61" s="7">
        <f t="shared" ca="1" si="0"/>
        <v>0.39943742113290326</v>
      </c>
      <c r="M61" s="26">
        <f t="shared" ca="1" si="1"/>
        <v>2.7592043361928151E-2</v>
      </c>
    </row>
    <row r="62" spans="5:13">
      <c r="E62" s="85"/>
      <c r="F62" s="97"/>
      <c r="L62" s="7">
        <f t="shared" ca="1" si="0"/>
        <v>5.2484516774703116E-2</v>
      </c>
      <c r="M62" s="26">
        <f t="shared" ca="1" si="1"/>
        <v>-0.14620060531683191</v>
      </c>
    </row>
    <row r="63" spans="5:13">
      <c r="E63" s="85"/>
      <c r="F63" s="97"/>
      <c r="L63" s="7">
        <f t="shared" ca="1" si="0"/>
        <v>7.859995846384038E-2</v>
      </c>
      <c r="M63" s="26">
        <f t="shared" ca="1" si="1"/>
        <v>-0.1199140517945996</v>
      </c>
    </row>
    <row r="64" spans="5:13">
      <c r="E64" s="85"/>
      <c r="F64" s="97"/>
      <c r="L64" s="7">
        <f t="shared" ca="1" si="0"/>
        <v>0.9265915314796267</v>
      </c>
      <c r="M64" s="26">
        <f t="shared" ca="1" si="1"/>
        <v>0.24453287836285095</v>
      </c>
    </row>
    <row r="65" spans="5:13">
      <c r="E65" s="85"/>
      <c r="F65" s="97"/>
      <c r="L65" s="7">
        <f t="shared" ca="1" si="0"/>
        <v>0.89838736506162442</v>
      </c>
      <c r="M65" s="26">
        <f t="shared" ca="1" si="1"/>
        <v>0.2218360966827167</v>
      </c>
    </row>
    <row r="66" spans="5:13">
      <c r="E66" s="85"/>
      <c r="F66" s="97"/>
      <c r="L66" s="7">
        <f t="shared" ca="1" si="0"/>
        <v>0.9059690283702887</v>
      </c>
      <c r="M66" s="26">
        <f t="shared" ca="1" si="1"/>
        <v>0.22742191834148509</v>
      </c>
    </row>
    <row r="67" spans="5:13">
      <c r="E67" s="85"/>
      <c r="F67" s="97"/>
      <c r="L67" s="7">
        <f t="shared" ref="L67:L130" ca="1" si="2">RAND()</f>
        <v>0.3544722856351139</v>
      </c>
      <c r="M67" s="26">
        <f t="shared" ca="1" si="1"/>
        <v>1.252402818333468E-2</v>
      </c>
    </row>
    <row r="68" spans="5:13">
      <c r="E68" s="85"/>
      <c r="F68" s="97"/>
      <c r="L68" s="7">
        <f t="shared" ca="1" si="2"/>
        <v>0.43300730860393244</v>
      </c>
      <c r="M68" s="26">
        <f t="shared" ca="1" si="1"/>
        <v>3.854047091678918E-2</v>
      </c>
    </row>
    <row r="69" spans="5:13">
      <c r="E69" s="85"/>
      <c r="F69" s="97"/>
      <c r="L69" s="7">
        <f t="shared" ca="1" si="2"/>
        <v>0.46705621695423805</v>
      </c>
      <c r="M69" s="26">
        <f t="shared" ca="1" si="1"/>
        <v>4.9485125817007036E-2</v>
      </c>
    </row>
    <row r="70" spans="5:13">
      <c r="E70" s="85"/>
      <c r="F70" s="97"/>
      <c r="L70" s="7">
        <f t="shared" ca="1" si="2"/>
        <v>0.83468484032552759</v>
      </c>
      <c r="M70" s="26">
        <f t="shared" ca="1" si="1"/>
        <v>0.1837342321269298</v>
      </c>
    </row>
    <row r="71" spans="5:13">
      <c r="E71" s="85"/>
      <c r="F71" s="97"/>
      <c r="L71" s="7">
        <f t="shared" ca="1" si="2"/>
        <v>0.81905378835551867</v>
      </c>
      <c r="M71" s="26">
        <f t="shared" ref="M71:M134" ca="1" si="3">NORMINV(L71,$B$2,$B$3)</f>
        <v>0.17596558556298239</v>
      </c>
    </row>
    <row r="72" spans="5:13">
      <c r="E72" s="85"/>
      <c r="F72" s="97"/>
      <c r="L72" s="7">
        <f t="shared" ca="1" si="2"/>
        <v>6.4207527430797162E-2</v>
      </c>
      <c r="M72" s="26">
        <f t="shared" ca="1" si="3"/>
        <v>-0.13337434096094486</v>
      </c>
    </row>
    <row r="73" spans="5:13">
      <c r="E73" s="85"/>
      <c r="F73" s="97"/>
      <c r="L73" s="7">
        <f t="shared" ca="1" si="2"/>
        <v>0.10481491642469565</v>
      </c>
      <c r="M73" s="26">
        <f t="shared" ca="1" si="3"/>
        <v>-9.9568044148817841E-2</v>
      </c>
    </row>
    <row r="74" spans="5:13">
      <c r="E74" s="85"/>
      <c r="F74" s="97"/>
      <c r="L74" s="7">
        <f t="shared" ca="1" si="2"/>
        <v>0.24465655799965491</v>
      </c>
      <c r="M74" s="26">
        <f t="shared" ca="1" si="3"/>
        <v>-2.7938014890758506E-2</v>
      </c>
    </row>
    <row r="75" spans="5:13">
      <c r="E75" s="85"/>
      <c r="F75" s="97"/>
      <c r="L75" s="7">
        <f t="shared" ca="1" si="2"/>
        <v>0.23888192616022808</v>
      </c>
      <c r="M75" s="26">
        <f t="shared" ca="1" si="3"/>
        <v>-3.0291244230475162E-2</v>
      </c>
    </row>
    <row r="76" spans="5:13">
      <c r="E76" s="85"/>
      <c r="F76" s="97"/>
      <c r="L76" s="7">
        <f t="shared" ca="1" si="2"/>
        <v>0.72027031900925387</v>
      </c>
      <c r="M76" s="26">
        <f t="shared" ca="1" si="3"/>
        <v>0.13423261509562801</v>
      </c>
    </row>
    <row r="77" spans="5:13">
      <c r="E77" s="85"/>
      <c r="F77" s="97"/>
      <c r="L77" s="7">
        <f t="shared" ca="1" si="2"/>
        <v>0.51141653531122266</v>
      </c>
      <c r="M77" s="26">
        <f t="shared" ca="1" si="3"/>
        <v>6.3640237693326079E-2</v>
      </c>
    </row>
    <row r="78" spans="5:13">
      <c r="E78" s="85"/>
      <c r="F78" s="97"/>
      <c r="L78" s="7">
        <f t="shared" ca="1" si="2"/>
        <v>0.38454879240966011</v>
      </c>
      <c r="M78" s="26">
        <f t="shared" ca="1" si="3"/>
        <v>2.266325834892205E-2</v>
      </c>
    </row>
    <row r="79" spans="5:13">
      <c r="E79" s="85"/>
      <c r="F79" s="97"/>
      <c r="L79" s="7">
        <f t="shared" ca="1" si="2"/>
        <v>0.86522920674841275</v>
      </c>
      <c r="M79" s="26">
        <f t="shared" ca="1" si="3"/>
        <v>0.20043068618097806</v>
      </c>
    </row>
    <row r="80" spans="5:13">
      <c r="E80" s="85"/>
      <c r="F80" s="97"/>
      <c r="L80" s="7">
        <f t="shared" ca="1" si="2"/>
        <v>3.0083332660829187E-2</v>
      </c>
      <c r="M80" s="26">
        <f t="shared" ca="1" si="3"/>
        <v>-0.17905881725132972</v>
      </c>
    </row>
    <row r="81" spans="5:13">
      <c r="E81" s="85"/>
      <c r="F81" s="97"/>
      <c r="L81" s="7">
        <f t="shared" ca="1" si="2"/>
        <v>0.24680280700018598</v>
      </c>
      <c r="M81" s="26">
        <f t="shared" ca="1" si="3"/>
        <v>-2.7071052832912113E-2</v>
      </c>
    </row>
    <row r="82" spans="5:13">
      <c r="E82" s="85"/>
      <c r="F82" s="97"/>
      <c r="L82" s="7">
        <f t="shared" ca="1" si="2"/>
        <v>2.7711897148159803E-2</v>
      </c>
      <c r="M82" s="26">
        <f t="shared" ca="1" si="3"/>
        <v>-0.18363361205657264</v>
      </c>
    </row>
    <row r="83" spans="5:13">
      <c r="E83" s="85"/>
      <c r="F83" s="97"/>
      <c r="L83" s="7">
        <f t="shared" ca="1" si="2"/>
        <v>0.27323867595088391</v>
      </c>
      <c r="M83" s="26">
        <f t="shared" ca="1" si="3"/>
        <v>-1.6700365383468738E-2</v>
      </c>
    </row>
    <row r="84" spans="5:13">
      <c r="E84" s="85"/>
      <c r="F84" s="97"/>
      <c r="L84" s="7">
        <f t="shared" ca="1" si="2"/>
        <v>0.7457893486184487</v>
      </c>
      <c r="M84" s="26">
        <f t="shared" ca="1" si="3"/>
        <v>0.14410916527910594</v>
      </c>
    </row>
    <row r="85" spans="5:13">
      <c r="E85" s="85"/>
      <c r="F85" s="97"/>
      <c r="L85" s="7">
        <f t="shared" ca="1" si="2"/>
        <v>0.95916921859516013</v>
      </c>
      <c r="M85" s="26">
        <f t="shared" ca="1" si="3"/>
        <v>0.28145031306762819</v>
      </c>
    </row>
    <row r="86" spans="5:13">
      <c r="E86" s="85"/>
      <c r="F86" s="97"/>
      <c r="L86" s="7">
        <f t="shared" ca="1" si="2"/>
        <v>0.60661435143380027</v>
      </c>
      <c r="M86" s="26">
        <f t="shared" ca="1" si="3"/>
        <v>9.4405072726128525E-2</v>
      </c>
    </row>
    <row r="87" spans="5:13">
      <c r="E87" s="85"/>
      <c r="F87" s="97"/>
      <c r="L87" s="7">
        <f t="shared" ca="1" si="2"/>
        <v>0.74849847336284747</v>
      </c>
      <c r="M87" s="26">
        <f t="shared" ca="1" si="3"/>
        <v>0.14518699057165818</v>
      </c>
    </row>
    <row r="88" spans="5:13">
      <c r="E88" s="85"/>
      <c r="F88" s="97"/>
      <c r="L88" s="7">
        <f t="shared" ca="1" si="2"/>
        <v>0.48961535572245884</v>
      </c>
      <c r="M88" s="26">
        <f t="shared" ca="1" si="3"/>
        <v>5.6688865615176484E-2</v>
      </c>
    </row>
    <row r="89" spans="5:13">
      <c r="E89" s="85"/>
      <c r="F89" s="97"/>
      <c r="L89" s="7">
        <f t="shared" ca="1" si="2"/>
        <v>0.49391608457069236</v>
      </c>
      <c r="M89" s="26">
        <f t="shared" ca="1" si="3"/>
        <v>5.8060293005330436E-2</v>
      </c>
    </row>
    <row r="90" spans="5:13">
      <c r="E90" s="85"/>
      <c r="F90" s="97"/>
      <c r="L90" s="7">
        <f t="shared" ca="1" si="2"/>
        <v>0.14939544447228559</v>
      </c>
      <c r="M90" s="26">
        <f t="shared" ca="1" si="3"/>
        <v>-7.2152136130856526E-2</v>
      </c>
    </row>
    <row r="91" spans="5:13">
      <c r="E91" s="85"/>
      <c r="F91" s="97"/>
      <c r="L91" s="7">
        <f t="shared" ca="1" si="2"/>
        <v>6.8914915386802944E-2</v>
      </c>
      <c r="M91" s="26">
        <f t="shared" ca="1" si="3"/>
        <v>-0.12873699222735355</v>
      </c>
    </row>
    <row r="92" spans="5:13">
      <c r="E92" s="85"/>
      <c r="F92" s="97"/>
      <c r="L92" s="7">
        <f t="shared" ca="1" si="2"/>
        <v>8.6736699690515562E-2</v>
      </c>
      <c r="M92" s="26">
        <f t="shared" ca="1" si="3"/>
        <v>-0.1131191073748585</v>
      </c>
    </row>
    <row r="93" spans="5:13">
      <c r="E93" s="85"/>
      <c r="F93" s="97"/>
      <c r="L93" s="7">
        <f t="shared" ca="1" si="2"/>
        <v>0.30274137937055556</v>
      </c>
      <c r="M93" s="26">
        <f t="shared" ca="1" si="3"/>
        <v>-5.6967053803499701E-3</v>
      </c>
    </row>
    <row r="94" spans="5:13">
      <c r="E94" s="85"/>
      <c r="F94" s="97"/>
      <c r="L94" s="7">
        <f t="shared" ca="1" si="2"/>
        <v>2.0534920983512617E-2</v>
      </c>
      <c r="M94" s="26">
        <f t="shared" ca="1" si="3"/>
        <v>-0.19982276072850741</v>
      </c>
    </row>
    <row r="95" spans="5:13">
      <c r="E95" s="85"/>
      <c r="F95" s="97"/>
      <c r="L95" s="7">
        <f t="shared" ca="1" si="2"/>
        <v>7.8130074278440542E-2</v>
      </c>
      <c r="M95" s="26">
        <f t="shared" ca="1" si="3"/>
        <v>-0.12032238603081696</v>
      </c>
    </row>
    <row r="96" spans="5:13">
      <c r="E96" s="85"/>
      <c r="F96" s="97"/>
      <c r="L96" s="7">
        <f t="shared" ca="1" si="2"/>
        <v>0.81680293993129094</v>
      </c>
      <c r="M96" s="26">
        <f t="shared" ca="1" si="3"/>
        <v>0.17488236172820476</v>
      </c>
    </row>
    <row r="97" spans="5:13">
      <c r="E97" s="85"/>
      <c r="F97" s="97"/>
      <c r="L97" s="7">
        <f t="shared" ca="1" si="2"/>
        <v>0.81339535470911606</v>
      </c>
      <c r="M97" s="26">
        <f t="shared" ca="1" si="3"/>
        <v>0.173258127168227</v>
      </c>
    </row>
    <row r="98" spans="5:13">
      <c r="E98" s="85"/>
      <c r="F98" s="97"/>
      <c r="L98" s="7">
        <f t="shared" ca="1" si="2"/>
        <v>0.12731212425867999</v>
      </c>
      <c r="M98" s="26">
        <f t="shared" ca="1" si="3"/>
        <v>-8.4891214964671502E-2</v>
      </c>
    </row>
    <row r="99" spans="5:13">
      <c r="E99" s="85"/>
      <c r="F99" s="97"/>
      <c r="L99" s="7">
        <f t="shared" ca="1" si="2"/>
        <v>0.53676018256848024</v>
      </c>
      <c r="M99" s="26">
        <f t="shared" ca="1" si="3"/>
        <v>7.1736260752725364E-2</v>
      </c>
    </row>
    <row r="100" spans="5:13">
      <c r="E100" s="85"/>
      <c r="F100" s="97"/>
      <c r="L100" s="7">
        <f t="shared" ca="1" si="2"/>
        <v>0.51304247566748162</v>
      </c>
      <c r="M100" s="26">
        <f t="shared" ca="1" si="3"/>
        <v>6.4158852798441496E-2</v>
      </c>
    </row>
    <row r="101" spans="5:13">
      <c r="E101" s="85"/>
      <c r="F101" s="97"/>
      <c r="L101" s="7">
        <f t="shared" ca="1" si="2"/>
        <v>0.93829131493487128</v>
      </c>
      <c r="M101" s="26">
        <f t="shared" ca="1" si="3"/>
        <v>0.25594418583408451</v>
      </c>
    </row>
    <row r="102" spans="5:13">
      <c r="E102" s="85"/>
      <c r="F102" s="97"/>
      <c r="L102" s="7">
        <f t="shared" ca="1" si="2"/>
        <v>0.88507960789103568</v>
      </c>
      <c r="M102" s="26">
        <f t="shared" ca="1" si="3"/>
        <v>0.21272343914166983</v>
      </c>
    </row>
    <row r="103" spans="5:13">
      <c r="E103" s="85"/>
      <c r="F103" s="97"/>
      <c r="L103" s="7">
        <f t="shared" ca="1" si="2"/>
        <v>4.9554468570368049E-2</v>
      </c>
      <c r="M103" s="26">
        <f t="shared" ca="1" si="3"/>
        <v>-0.14975706759114416</v>
      </c>
    </row>
    <row r="104" spans="5:13">
      <c r="E104" s="85"/>
      <c r="F104" s="97"/>
      <c r="L104" s="7">
        <f t="shared" ca="1" si="2"/>
        <v>0.33946499272452524</v>
      </c>
      <c r="M104" s="26">
        <f t="shared" ca="1" si="3"/>
        <v>7.3538654430259295E-3</v>
      </c>
    </row>
    <row r="105" spans="5:13">
      <c r="E105" s="85"/>
      <c r="F105" s="97"/>
      <c r="L105" s="7">
        <f t="shared" ca="1" si="2"/>
        <v>0.5352818319367475</v>
      </c>
      <c r="M105" s="26">
        <f t="shared" ca="1" si="3"/>
        <v>7.1263012566202627E-2</v>
      </c>
    </row>
    <row r="106" spans="5:13">
      <c r="E106" s="85"/>
      <c r="F106" s="97"/>
      <c r="L106" s="7">
        <f t="shared" ca="1" si="2"/>
        <v>0.74127541634961769</v>
      </c>
      <c r="M106" s="26">
        <f t="shared" ca="1" si="3"/>
        <v>0.1423265690640525</v>
      </c>
    </row>
    <row r="107" spans="5:13">
      <c r="E107" s="85"/>
      <c r="F107" s="97"/>
      <c r="L107" s="7">
        <f t="shared" ca="1" si="2"/>
        <v>0.60188994269322049</v>
      </c>
      <c r="M107" s="26">
        <f t="shared" ca="1" si="3"/>
        <v>9.2845292861988393E-2</v>
      </c>
    </row>
    <row r="108" spans="5:13">
      <c r="E108" s="85"/>
      <c r="F108" s="97"/>
      <c r="L108" s="7">
        <f t="shared" ca="1" si="2"/>
        <v>0.8489801040309749</v>
      </c>
      <c r="M108" s="26">
        <f t="shared" ca="1" si="3"/>
        <v>0.19126680980033295</v>
      </c>
    </row>
    <row r="109" spans="5:13">
      <c r="E109" s="85"/>
      <c r="F109" s="97"/>
      <c r="L109" s="7">
        <f t="shared" ca="1" si="2"/>
        <v>0.81917009191184853</v>
      </c>
      <c r="M109" s="26">
        <f t="shared" ca="1" si="3"/>
        <v>0.17602178532523988</v>
      </c>
    </row>
    <row r="110" spans="5:13">
      <c r="E110" s="85"/>
      <c r="F110" s="97"/>
      <c r="L110" s="7">
        <f t="shared" ca="1" si="2"/>
        <v>7.7795675067616199E-2</v>
      </c>
      <c r="M110" s="26">
        <f t="shared" ca="1" si="3"/>
        <v>-0.12061411836253066</v>
      </c>
    </row>
    <row r="111" spans="5:13">
      <c r="E111" s="85"/>
      <c r="F111" s="97"/>
      <c r="L111" s="7">
        <f t="shared" ca="1" si="2"/>
        <v>0.71828215165964815</v>
      </c>
      <c r="M111" s="26">
        <f t="shared" ca="1" si="3"/>
        <v>0.13348235290438049</v>
      </c>
    </row>
    <row r="112" spans="5:13">
      <c r="E112" s="85"/>
      <c r="F112" s="97"/>
      <c r="L112" s="7">
        <f t="shared" ca="1" si="2"/>
        <v>0.7448933916737529</v>
      </c>
      <c r="M112" s="26">
        <f t="shared" ca="1" si="3"/>
        <v>0.1437540375844262</v>
      </c>
    </row>
    <row r="113" spans="5:13">
      <c r="E113" s="85"/>
      <c r="F113" s="97"/>
      <c r="L113" s="7">
        <f t="shared" ca="1" si="2"/>
        <v>0.10971885652534585</v>
      </c>
      <c r="M113" s="26">
        <f t="shared" ca="1" si="3"/>
        <v>-9.6190020005820359E-2</v>
      </c>
    </row>
    <row r="114" spans="5:13">
      <c r="E114" s="85"/>
      <c r="F114" s="97"/>
      <c r="L114" s="7">
        <f t="shared" ca="1" si="2"/>
        <v>0.53027479944034217</v>
      </c>
      <c r="M114" s="26">
        <f t="shared" ca="1" si="3"/>
        <v>6.9661284939863705E-2</v>
      </c>
    </row>
    <row r="115" spans="5:13">
      <c r="E115" s="85"/>
      <c r="F115" s="97"/>
      <c r="L115" s="7">
        <f t="shared" ca="1" si="2"/>
        <v>0.37071840446787407</v>
      </c>
      <c r="M115" s="26">
        <f t="shared" ca="1" si="3"/>
        <v>1.8034156814195637E-2</v>
      </c>
    </row>
    <row r="116" spans="5:13">
      <c r="E116" s="85"/>
      <c r="F116" s="97"/>
      <c r="L116" s="7">
        <f t="shared" ca="1" si="2"/>
        <v>0.14451821216762351</v>
      </c>
      <c r="M116" s="26">
        <f t="shared" ca="1" si="3"/>
        <v>-7.4849543940342544E-2</v>
      </c>
    </row>
    <row r="117" spans="5:13">
      <c r="E117" s="85"/>
      <c r="F117" s="97"/>
      <c r="L117" s="7">
        <f t="shared" ca="1" si="2"/>
        <v>0.2338392339239328</v>
      </c>
      <c r="M117" s="26">
        <f t="shared" ca="1" si="3"/>
        <v>-3.2371761440743968E-2</v>
      </c>
    </row>
    <row r="118" spans="5:13">
      <c r="E118" s="85"/>
      <c r="F118" s="97"/>
      <c r="L118" s="7">
        <f t="shared" ca="1" si="2"/>
        <v>0.36197054652602978</v>
      </c>
      <c r="M118" s="26">
        <f t="shared" ca="1" si="3"/>
        <v>1.5077631187082906E-2</v>
      </c>
    </row>
    <row r="119" spans="5:13">
      <c r="E119" s="85"/>
      <c r="F119" s="97"/>
      <c r="L119" s="7">
        <f t="shared" ca="1" si="2"/>
        <v>0.9567325267448743</v>
      </c>
      <c r="M119" s="26">
        <f t="shared" ca="1" si="3"/>
        <v>0.27799595240892128</v>
      </c>
    </row>
    <row r="120" spans="5:13">
      <c r="E120" s="85"/>
      <c r="F120" s="97"/>
      <c r="L120" s="7">
        <f t="shared" ca="1" si="2"/>
        <v>0.84030550463217335</v>
      </c>
      <c r="M120" s="26">
        <f t="shared" ca="1" si="3"/>
        <v>0.18664292402250549</v>
      </c>
    </row>
    <row r="121" spans="5:13">
      <c r="E121" s="85"/>
      <c r="F121" s="97"/>
      <c r="L121" s="7">
        <f t="shared" ca="1" si="2"/>
        <v>0.95049592441767305</v>
      </c>
      <c r="M121" s="26">
        <f t="shared" ca="1" si="3"/>
        <v>0.26981968352287522</v>
      </c>
    </row>
    <row r="122" spans="5:13">
      <c r="E122" s="85"/>
      <c r="F122" s="97"/>
      <c r="L122" s="7">
        <f t="shared" ca="1" si="2"/>
        <v>0.5235709437795526</v>
      </c>
      <c r="M122" s="26">
        <f t="shared" ca="1" si="3"/>
        <v>6.7519102652274912E-2</v>
      </c>
    </row>
    <row r="123" spans="5:13">
      <c r="E123" s="85"/>
      <c r="F123" s="97"/>
      <c r="L123" s="7">
        <f t="shared" ca="1" si="2"/>
        <v>0.62866668424092054</v>
      </c>
      <c r="M123" s="26">
        <f t="shared" ca="1" si="3"/>
        <v>0.10175888979449246</v>
      </c>
    </row>
    <row r="124" spans="5:13">
      <c r="E124" s="85"/>
      <c r="F124" s="97"/>
      <c r="L124" s="7">
        <f t="shared" ca="1" si="2"/>
        <v>0.66180521000835191</v>
      </c>
      <c r="M124" s="26">
        <f t="shared" ca="1" si="3"/>
        <v>0.11308763023621228</v>
      </c>
    </row>
    <row r="125" spans="5:13">
      <c r="E125" s="85"/>
      <c r="F125" s="97"/>
      <c r="L125" s="7">
        <f t="shared" ca="1" si="2"/>
        <v>0.16503911818751726</v>
      </c>
      <c r="M125" s="26">
        <f t="shared" ca="1" si="3"/>
        <v>-6.3875570284639319E-2</v>
      </c>
    </row>
    <row r="126" spans="5:13">
      <c r="E126" s="85"/>
      <c r="F126" s="97"/>
      <c r="L126" s="7">
        <f t="shared" ca="1" si="2"/>
        <v>0.70025678904279864</v>
      </c>
      <c r="M126" s="26">
        <f t="shared" ca="1" si="3"/>
        <v>0.12679141421939105</v>
      </c>
    </row>
    <row r="127" spans="5:13">
      <c r="E127" s="85"/>
      <c r="F127" s="97"/>
      <c r="L127" s="7">
        <f t="shared" ca="1" si="2"/>
        <v>0.45417469379532482</v>
      </c>
      <c r="M127" s="26">
        <f t="shared" ca="1" si="3"/>
        <v>4.5358016051886801E-2</v>
      </c>
    </row>
    <row r="128" spans="5:13">
      <c r="E128" s="85"/>
      <c r="F128" s="97"/>
      <c r="L128" s="7">
        <f t="shared" ca="1" si="2"/>
        <v>0.88596027004126232</v>
      </c>
      <c r="M128" s="26">
        <f t="shared" ca="1" si="3"/>
        <v>0.21330236937763236</v>
      </c>
    </row>
    <row r="129" spans="5:13">
      <c r="E129" s="85"/>
      <c r="F129" s="97"/>
      <c r="L129" s="7">
        <f t="shared" ca="1" si="2"/>
        <v>0.97172521222882324</v>
      </c>
      <c r="M129" s="26">
        <f t="shared" ca="1" si="3"/>
        <v>0.30251908184191817</v>
      </c>
    </row>
    <row r="130" spans="5:13">
      <c r="E130" s="85"/>
      <c r="F130" s="97"/>
      <c r="L130" s="7">
        <f t="shared" ca="1" si="2"/>
        <v>0.20459456431605749</v>
      </c>
      <c r="M130" s="26">
        <f t="shared" ca="1" si="3"/>
        <v>-4.4970995614737511E-2</v>
      </c>
    </row>
    <row r="131" spans="5:13">
      <c r="E131" s="85"/>
      <c r="F131" s="97"/>
      <c r="L131" s="7">
        <f t="shared" ref="L131:L194" ca="1" si="4">RAND()</f>
        <v>0.72177003563058362</v>
      </c>
      <c r="M131" s="26">
        <f t="shared" ca="1" si="3"/>
        <v>0.13480026631966457</v>
      </c>
    </row>
    <row r="132" spans="5:13">
      <c r="E132" s="85"/>
      <c r="F132" s="97"/>
      <c r="L132" s="7">
        <f t="shared" ca="1" si="4"/>
        <v>0.514970311991514</v>
      </c>
      <c r="M132" s="26">
        <f t="shared" ca="1" si="3"/>
        <v>6.4773851903656685E-2</v>
      </c>
    </row>
    <row r="133" spans="5:13">
      <c r="E133" s="85"/>
      <c r="F133" s="97"/>
      <c r="L133" s="7">
        <f t="shared" ca="1" si="4"/>
        <v>0.9385065124974088</v>
      </c>
      <c r="M133" s="26">
        <f t="shared" ca="1" si="3"/>
        <v>0.25616926979933391</v>
      </c>
    </row>
    <row r="134" spans="5:13">
      <c r="E134" s="85"/>
      <c r="F134" s="97"/>
      <c r="L134" s="7">
        <f t="shared" ca="1" si="4"/>
        <v>0.41288783475448043</v>
      </c>
      <c r="M134" s="26">
        <f t="shared" ca="1" si="3"/>
        <v>3.2003042354343869E-2</v>
      </c>
    </row>
    <row r="135" spans="5:13">
      <c r="E135" s="85"/>
      <c r="F135" s="97"/>
      <c r="L135" s="7">
        <f t="shared" ca="1" si="4"/>
        <v>2.2182896827004916E-2</v>
      </c>
      <c r="M135" s="26">
        <f t="shared" ref="M135:M198" ca="1" si="5">NORMINV(L135,$B$2,$B$3)</f>
        <v>-0.19572654863280287</v>
      </c>
    </row>
    <row r="136" spans="5:13">
      <c r="E136" s="85"/>
      <c r="F136" s="97"/>
      <c r="L136" s="7">
        <f t="shared" ca="1" si="4"/>
        <v>0.14132400473664941</v>
      </c>
      <c r="M136" s="26">
        <f t="shared" ca="1" si="5"/>
        <v>-7.6649508369271785E-2</v>
      </c>
    </row>
    <row r="137" spans="5:13">
      <c r="E137" s="85"/>
      <c r="F137" s="97"/>
      <c r="L137" s="7">
        <f t="shared" ca="1" si="4"/>
        <v>0.4041687781838601</v>
      </c>
      <c r="M137" s="26">
        <f t="shared" ca="1" si="5"/>
        <v>2.9147844032622088E-2</v>
      </c>
    </row>
    <row r="138" spans="5:13">
      <c r="E138" s="85"/>
      <c r="F138" s="97"/>
      <c r="L138" s="7">
        <f t="shared" ca="1" si="4"/>
        <v>0.51513180835796835</v>
      </c>
      <c r="M138" s="26">
        <f t="shared" ca="1" si="5"/>
        <v>6.4825375730511031E-2</v>
      </c>
    </row>
    <row r="139" spans="5:13">
      <c r="E139" s="85"/>
      <c r="F139" s="97"/>
      <c r="L139" s="7">
        <f t="shared" ca="1" si="4"/>
        <v>0.69631038182560534</v>
      </c>
      <c r="M139" s="26">
        <f t="shared" ca="1" si="5"/>
        <v>0.12535149329016704</v>
      </c>
    </row>
    <row r="140" spans="5:13">
      <c r="E140" s="85"/>
      <c r="F140" s="97"/>
      <c r="L140" s="7">
        <f t="shared" ca="1" si="4"/>
        <v>0.20844275347725616</v>
      </c>
      <c r="M140" s="26">
        <f t="shared" ca="1" si="5"/>
        <v>-4.3255862656337588E-2</v>
      </c>
    </row>
    <row r="141" spans="5:13">
      <c r="E141" s="85"/>
      <c r="F141" s="97"/>
      <c r="L141" s="7">
        <f t="shared" ca="1" si="4"/>
        <v>5.4009653441493555E-3</v>
      </c>
      <c r="M141" s="26">
        <f t="shared" ca="1" si="5"/>
        <v>-0.26420758918405407</v>
      </c>
    </row>
    <row r="142" spans="5:13">
      <c r="E142" s="85"/>
      <c r="F142" s="97"/>
      <c r="L142" s="7">
        <f t="shared" ca="1" si="4"/>
        <v>0.27283286303867182</v>
      </c>
      <c r="M142" s="26">
        <f t="shared" ca="1" si="5"/>
        <v>-1.6855600847106036E-2</v>
      </c>
    </row>
    <row r="143" spans="5:13">
      <c r="E143" s="85"/>
      <c r="F143" s="97"/>
      <c r="L143" s="7">
        <f t="shared" ca="1" si="4"/>
        <v>0.86453056107547077</v>
      </c>
      <c r="M143" s="26">
        <f t="shared" ca="1" si="5"/>
        <v>0.20002166846421041</v>
      </c>
    </row>
    <row r="144" spans="5:13">
      <c r="E144" s="85"/>
      <c r="F144" s="97"/>
      <c r="L144" s="7">
        <f t="shared" ca="1" si="4"/>
        <v>0.5009991654773045</v>
      </c>
      <c r="M144" s="26">
        <f t="shared" ca="1" si="5"/>
        <v>6.0318547354633795E-2</v>
      </c>
    </row>
    <row r="145" spans="5:13">
      <c r="E145" s="85"/>
      <c r="F145" s="97"/>
      <c r="L145" s="7">
        <f t="shared" ca="1" si="4"/>
        <v>0.95820924865014423</v>
      </c>
      <c r="M145" s="26">
        <f t="shared" ca="1" si="5"/>
        <v>0.28006999688185646</v>
      </c>
    </row>
    <row r="146" spans="5:13">
      <c r="E146" s="85"/>
      <c r="F146" s="97"/>
      <c r="L146" s="7">
        <f t="shared" ca="1" si="4"/>
        <v>0.83086343396157836</v>
      </c>
      <c r="M146" s="26">
        <f t="shared" ca="1" si="5"/>
        <v>0.18179306797960798</v>
      </c>
    </row>
    <row r="147" spans="5:13">
      <c r="E147" s="85"/>
      <c r="F147" s="97"/>
      <c r="L147" s="7">
        <f t="shared" ca="1" si="4"/>
        <v>8.3202954067661206E-2</v>
      </c>
      <c r="M147" s="26">
        <f t="shared" ca="1" si="5"/>
        <v>-0.11600850591725367</v>
      </c>
    </row>
    <row r="148" spans="5:13">
      <c r="E148" s="85"/>
      <c r="F148" s="97"/>
      <c r="L148" s="7">
        <f t="shared" ca="1" si="4"/>
        <v>5.9012710690527159E-2</v>
      </c>
      <c r="M148" s="26">
        <f t="shared" ca="1" si="5"/>
        <v>-0.13880956494033667</v>
      </c>
    </row>
    <row r="149" spans="5:13">
      <c r="E149" s="85"/>
      <c r="F149" s="97"/>
      <c r="L149" s="7">
        <f t="shared" ca="1" si="4"/>
        <v>0.74761402202428251</v>
      </c>
      <c r="M149" s="26">
        <f t="shared" ca="1" si="5"/>
        <v>0.14483444234436832</v>
      </c>
    </row>
    <row r="150" spans="5:13">
      <c r="E150" s="85"/>
      <c r="F150" s="97"/>
      <c r="L150" s="7">
        <f t="shared" ca="1" si="4"/>
        <v>0.1216113163748197</v>
      </c>
      <c r="M150" s="26">
        <f t="shared" ca="1" si="5"/>
        <v>-8.8424553073684214E-2</v>
      </c>
    </row>
    <row r="151" spans="5:13">
      <c r="E151" s="85"/>
      <c r="F151" s="97"/>
      <c r="L151" s="7">
        <f t="shared" ca="1" si="4"/>
        <v>0.74183443966618778</v>
      </c>
      <c r="M151" s="26">
        <f t="shared" ca="1" si="5"/>
        <v>0.14254645041858444</v>
      </c>
    </row>
    <row r="152" spans="5:13">
      <c r="E152" s="85"/>
      <c r="F152" s="97"/>
      <c r="L152" s="7">
        <f t="shared" ca="1" si="4"/>
        <v>0.66254451905548806</v>
      </c>
      <c r="M152" s="26">
        <f t="shared" ca="1" si="5"/>
        <v>0.1133448929404297</v>
      </c>
    </row>
    <row r="153" spans="5:13">
      <c r="E153" s="85"/>
      <c r="F153" s="97"/>
      <c r="L153" s="7">
        <f t="shared" ca="1" si="4"/>
        <v>0.34231750988674925</v>
      </c>
      <c r="M153" s="26">
        <f t="shared" ca="1" si="5"/>
        <v>8.343042420116499E-3</v>
      </c>
    </row>
    <row r="154" spans="5:13">
      <c r="E154" s="85"/>
      <c r="F154" s="97"/>
      <c r="L154" s="7">
        <f t="shared" ca="1" si="4"/>
        <v>0.35743821613323457</v>
      </c>
      <c r="M154" s="26">
        <f t="shared" ca="1" si="5"/>
        <v>1.3536335245897715E-2</v>
      </c>
    </row>
    <row r="155" spans="5:13">
      <c r="E155" s="85"/>
      <c r="F155" s="97"/>
      <c r="L155" s="7">
        <f t="shared" ca="1" si="4"/>
        <v>0.87625534180353337</v>
      </c>
      <c r="M155" s="26">
        <f t="shared" ca="1" si="5"/>
        <v>0.20708901570955829</v>
      </c>
    </row>
    <row r="156" spans="5:13">
      <c r="E156" s="85"/>
      <c r="F156" s="97"/>
      <c r="L156" s="7">
        <f t="shared" ca="1" si="4"/>
        <v>0.49476354165405134</v>
      </c>
      <c r="M156" s="26">
        <f t="shared" ca="1" si="5"/>
        <v>5.8330500654389994E-2</v>
      </c>
    </row>
    <row r="157" spans="5:13">
      <c r="E157" s="85"/>
      <c r="F157" s="97"/>
      <c r="L157" s="7">
        <f t="shared" ca="1" si="4"/>
        <v>0.37445662545277481</v>
      </c>
      <c r="M157" s="26">
        <f t="shared" ca="1" si="5"/>
        <v>1.9290593309958394E-2</v>
      </c>
    </row>
    <row r="158" spans="5:13">
      <c r="E158" s="85"/>
      <c r="F158" s="97"/>
      <c r="L158" s="7">
        <f t="shared" ca="1" si="4"/>
        <v>0.10124962432569184</v>
      </c>
      <c r="M158" s="26">
        <f t="shared" ca="1" si="5"/>
        <v>-0.1020964673114908</v>
      </c>
    </row>
    <row r="159" spans="5:13">
      <c r="E159" s="85"/>
      <c r="F159" s="97"/>
      <c r="L159" s="7">
        <f t="shared" ca="1" si="4"/>
        <v>5.4821866396554952E-3</v>
      </c>
      <c r="M159" s="26">
        <f t="shared" ca="1" si="5"/>
        <v>-0.26354497567068025</v>
      </c>
    </row>
    <row r="160" spans="5:13">
      <c r="E160" s="85"/>
      <c r="F160" s="97"/>
      <c r="L160" s="7">
        <f t="shared" ca="1" si="4"/>
        <v>0.35984639318977307</v>
      </c>
      <c r="M160" s="26">
        <f t="shared" ca="1" si="5"/>
        <v>1.4356111852977964E-2</v>
      </c>
    </row>
    <row r="161" spans="5:13">
      <c r="E161" s="85"/>
      <c r="F161" s="97"/>
      <c r="L161" s="7">
        <f t="shared" ca="1" si="4"/>
        <v>0.10978540812326221</v>
      </c>
      <c r="M161" s="26">
        <f t="shared" ca="1" si="5"/>
        <v>-9.6144931296613306E-2</v>
      </c>
    </row>
    <row r="162" spans="5:13">
      <c r="E162" s="85"/>
      <c r="F162" s="97"/>
      <c r="L162" s="7">
        <f t="shared" ca="1" si="4"/>
        <v>0.16454003947046159</v>
      </c>
      <c r="M162" s="26">
        <f t="shared" ca="1" si="5"/>
        <v>-6.4131496548110803E-2</v>
      </c>
    </row>
    <row r="163" spans="5:13">
      <c r="E163" s="85"/>
      <c r="F163" s="97"/>
      <c r="L163" s="7">
        <f t="shared" ca="1" si="4"/>
        <v>0.1042405420856396</v>
      </c>
      <c r="M163" s="26">
        <f t="shared" ca="1" si="5"/>
        <v>-9.9971114225517493E-2</v>
      </c>
    </row>
    <row r="164" spans="5:13">
      <c r="E164" s="85"/>
      <c r="F164" s="97"/>
      <c r="L164" s="7">
        <f t="shared" ca="1" si="4"/>
        <v>0.12537792885366228</v>
      </c>
      <c r="M164" s="26">
        <f t="shared" ca="1" si="5"/>
        <v>-8.6077396135748385E-2</v>
      </c>
    </row>
    <row r="165" spans="5:13">
      <c r="E165" s="85"/>
      <c r="F165" s="97"/>
      <c r="L165" s="7">
        <f t="shared" ca="1" si="4"/>
        <v>0.35658482877392816</v>
      </c>
      <c r="M165" s="26">
        <f t="shared" ca="1" si="5"/>
        <v>1.3245368377229172E-2</v>
      </c>
    </row>
    <row r="166" spans="5:13">
      <c r="E166" s="85"/>
      <c r="F166" s="97"/>
      <c r="L166" s="7">
        <f t="shared" ca="1" si="4"/>
        <v>0.5891818059392302</v>
      </c>
      <c r="M166" s="26">
        <f t="shared" ca="1" si="5"/>
        <v>8.8673365984829167E-2</v>
      </c>
    </row>
    <row r="167" spans="5:13">
      <c r="E167" s="85"/>
      <c r="F167" s="97"/>
      <c r="L167" s="7">
        <f t="shared" ca="1" si="4"/>
        <v>2.4654943767457027E-3</v>
      </c>
      <c r="M167" s="26">
        <f t="shared" ca="1" si="5"/>
        <v>-0.29759010678329445</v>
      </c>
    </row>
    <row r="168" spans="5:13">
      <c r="E168" s="85"/>
      <c r="F168" s="97"/>
      <c r="L168" s="7">
        <f t="shared" ca="1" si="4"/>
        <v>0.34933289551722524</v>
      </c>
      <c r="M168" s="26">
        <f t="shared" ca="1" si="5"/>
        <v>1.0762703444911939E-2</v>
      </c>
    </row>
    <row r="169" spans="5:13">
      <c r="E169" s="85"/>
      <c r="F169" s="97"/>
      <c r="L169" s="7">
        <f t="shared" ca="1" si="4"/>
        <v>0.35069681299944488</v>
      </c>
      <c r="M169" s="26">
        <f t="shared" ca="1" si="5"/>
        <v>1.1231040032809593E-2</v>
      </c>
    </row>
    <row r="170" spans="5:13">
      <c r="E170" s="85"/>
      <c r="F170" s="97"/>
      <c r="L170" s="7">
        <f t="shared" ca="1" si="4"/>
        <v>0.65739793456169737</v>
      </c>
      <c r="M170" s="26">
        <f t="shared" ca="1" si="5"/>
        <v>0.11155845345115764</v>
      </c>
    </row>
    <row r="171" spans="5:13">
      <c r="E171" s="85"/>
      <c r="F171" s="97"/>
      <c r="L171" s="7">
        <f t="shared" ca="1" si="4"/>
        <v>0.11335076285805024</v>
      </c>
      <c r="M171" s="26">
        <f t="shared" ca="1" si="5"/>
        <v>-9.3757507234215887E-2</v>
      </c>
    </row>
    <row r="172" spans="5:13">
      <c r="E172" s="85"/>
      <c r="F172" s="97"/>
      <c r="L172" s="7">
        <f t="shared" ca="1" si="4"/>
        <v>0.26653890062106012</v>
      </c>
      <c r="M172" s="26">
        <f t="shared" ca="1" si="5"/>
        <v>-1.9278148430431796E-2</v>
      </c>
    </row>
    <row r="173" spans="5:13">
      <c r="E173" s="85"/>
      <c r="F173" s="97"/>
      <c r="L173" s="7">
        <f t="shared" ca="1" si="4"/>
        <v>0.36981196348563006</v>
      </c>
      <c r="M173" s="26">
        <f t="shared" ca="1" si="5"/>
        <v>1.7728883823970608E-2</v>
      </c>
    </row>
    <row r="174" spans="5:13">
      <c r="E174" s="85"/>
      <c r="F174" s="97"/>
      <c r="L174" s="7">
        <f t="shared" ca="1" si="4"/>
        <v>0.30260548077734295</v>
      </c>
      <c r="M174" s="26">
        <f t="shared" ca="1" si="5"/>
        <v>-5.7462197033512769E-3</v>
      </c>
    </row>
    <row r="175" spans="5:13">
      <c r="E175" s="85"/>
      <c r="F175" s="97"/>
      <c r="L175" s="7">
        <f t="shared" ca="1" si="4"/>
        <v>0.34347397528497214</v>
      </c>
      <c r="M175" s="26">
        <f t="shared" ca="1" si="5"/>
        <v>8.7431819912148628E-3</v>
      </c>
    </row>
    <row r="176" spans="5:13">
      <c r="E176" s="85"/>
      <c r="F176" s="97"/>
      <c r="L176" s="7">
        <f t="shared" ca="1" si="4"/>
        <v>4.5595601881100567E-2</v>
      </c>
      <c r="M176" s="26">
        <f t="shared" ca="1" si="5"/>
        <v>-0.15483929570205862</v>
      </c>
    </row>
    <row r="177" spans="5:13">
      <c r="E177" s="85"/>
      <c r="F177" s="97"/>
      <c r="L177" s="7">
        <f t="shared" ca="1" si="4"/>
        <v>0.95030283158726692</v>
      </c>
      <c r="M177" s="26">
        <f t="shared" ca="1" si="5"/>
        <v>0.26958003081535253</v>
      </c>
    </row>
    <row r="178" spans="5:13">
      <c r="E178" s="85"/>
      <c r="F178" s="97"/>
      <c r="L178" s="7">
        <f t="shared" ca="1" si="4"/>
        <v>0.26418869142042656</v>
      </c>
      <c r="M178" s="26">
        <f t="shared" ca="1" si="5"/>
        <v>-2.0190123144881111E-2</v>
      </c>
    </row>
    <row r="179" spans="5:13">
      <c r="E179" s="85"/>
      <c r="F179" s="97"/>
      <c r="L179" s="7">
        <f t="shared" ca="1" si="4"/>
        <v>0.65023040551296429</v>
      </c>
      <c r="M179" s="26">
        <f t="shared" ca="1" si="5"/>
        <v>0.10908727222600036</v>
      </c>
    </row>
    <row r="180" spans="5:13">
      <c r="E180" s="85"/>
      <c r="F180" s="97"/>
      <c r="L180" s="7">
        <f t="shared" ca="1" si="4"/>
        <v>0.79526750585070005</v>
      </c>
      <c r="M180" s="26">
        <f t="shared" ca="1" si="5"/>
        <v>0.16490919137092611</v>
      </c>
    </row>
    <row r="181" spans="5:13">
      <c r="E181" s="85"/>
      <c r="F181" s="97"/>
      <c r="L181" s="7">
        <f t="shared" ca="1" si="4"/>
        <v>0.8018503565575027</v>
      </c>
      <c r="M181" s="26">
        <f t="shared" ca="1" si="5"/>
        <v>0.1678871139199723</v>
      </c>
    </row>
    <row r="182" spans="5:13">
      <c r="E182" s="85"/>
      <c r="F182" s="97"/>
      <c r="L182" s="7">
        <f t="shared" ca="1" si="4"/>
        <v>0.89740309155800957</v>
      </c>
      <c r="M182" s="26">
        <f t="shared" ca="1" si="5"/>
        <v>0.22113351359147174</v>
      </c>
    </row>
    <row r="183" spans="5:13">
      <c r="E183" s="85"/>
      <c r="F183" s="97"/>
      <c r="L183" s="7">
        <f t="shared" ca="1" si="4"/>
        <v>0.88577629223434939</v>
      </c>
      <c r="M183" s="26">
        <f t="shared" ca="1" si="5"/>
        <v>0.21318116359358488</v>
      </c>
    </row>
    <row r="184" spans="5:13">
      <c r="E184" s="85"/>
      <c r="F184" s="97"/>
      <c r="L184" s="7">
        <f t="shared" ca="1" si="4"/>
        <v>0.94942997544081476</v>
      </c>
      <c r="M184" s="26">
        <f t="shared" ca="1" si="5"/>
        <v>0.26850588218711996</v>
      </c>
    </row>
    <row r="185" spans="5:13">
      <c r="E185" s="85"/>
      <c r="F185" s="97"/>
      <c r="L185" s="7">
        <f t="shared" ca="1" si="4"/>
        <v>0.77807898463396419</v>
      </c>
      <c r="M185" s="26">
        <f t="shared" ca="1" si="5"/>
        <v>0.15739059892542176</v>
      </c>
    </row>
    <row r="186" spans="5:13">
      <c r="E186" s="85"/>
      <c r="F186" s="97"/>
      <c r="L186" s="7">
        <f t="shared" ca="1" si="4"/>
        <v>0.55222546698394837</v>
      </c>
      <c r="M186" s="26">
        <f t="shared" ca="1" si="5"/>
        <v>7.669800597951873E-2</v>
      </c>
    </row>
    <row r="187" spans="5:13">
      <c r="E187" s="85"/>
      <c r="F187" s="97"/>
      <c r="L187" s="7">
        <f t="shared" ca="1" si="4"/>
        <v>0.34777441675039023</v>
      </c>
      <c r="M187" s="26">
        <f t="shared" ca="1" si="5"/>
        <v>1.0226740276724197E-2</v>
      </c>
    </row>
    <row r="188" spans="5:13">
      <c r="E188" s="85"/>
      <c r="F188" s="97"/>
      <c r="L188" s="7">
        <f t="shared" ca="1" si="4"/>
        <v>0.90662302921568327</v>
      </c>
      <c r="M188" s="26">
        <f t="shared" ca="1" si="5"/>
        <v>0.22791907247581353</v>
      </c>
    </row>
    <row r="189" spans="5:13">
      <c r="E189" s="85"/>
      <c r="F189" s="97"/>
      <c r="L189" s="7">
        <f t="shared" ca="1" si="4"/>
        <v>1.5520629247360085E-2</v>
      </c>
      <c r="M189" s="26">
        <f t="shared" ca="1" si="5"/>
        <v>-0.21428647788361471</v>
      </c>
    </row>
    <row r="190" spans="5:13">
      <c r="E190" s="85"/>
      <c r="F190" s="97"/>
      <c r="L190" s="7">
        <f t="shared" ca="1" si="4"/>
        <v>0.94330156985270441</v>
      </c>
      <c r="M190" s="26">
        <f t="shared" ca="1" si="5"/>
        <v>0.26135236097526737</v>
      </c>
    </row>
    <row r="191" spans="5:13">
      <c r="E191" s="85"/>
      <c r="F191" s="97"/>
      <c r="L191" s="7">
        <f t="shared" ca="1" si="4"/>
        <v>0.61773773078866601</v>
      </c>
      <c r="M191" s="26">
        <f t="shared" ca="1" si="5"/>
        <v>9.8098485018208378E-2</v>
      </c>
    </row>
    <row r="192" spans="5:13">
      <c r="E192" s="85"/>
      <c r="F192" s="97"/>
      <c r="L192" s="7">
        <f t="shared" ca="1" si="4"/>
        <v>0.34310830499449296</v>
      </c>
      <c r="M192" s="26">
        <f t="shared" ca="1" si="5"/>
        <v>8.6167142912074862E-3</v>
      </c>
    </row>
    <row r="193" spans="5:13">
      <c r="E193" s="85"/>
      <c r="F193" s="97"/>
      <c r="L193" s="7">
        <f t="shared" ca="1" si="4"/>
        <v>0.34981121944445492</v>
      </c>
      <c r="M193" s="26">
        <f t="shared" ca="1" si="5"/>
        <v>1.092702411696838E-2</v>
      </c>
    </row>
    <row r="194" spans="5:13">
      <c r="E194" s="85"/>
      <c r="F194" s="97"/>
      <c r="L194" s="7">
        <f t="shared" ca="1" si="4"/>
        <v>0.78583323203959576</v>
      </c>
      <c r="M194" s="26">
        <f t="shared" ca="1" si="5"/>
        <v>0.1607388292863613</v>
      </c>
    </row>
    <row r="195" spans="5:13">
      <c r="E195" s="85"/>
      <c r="F195" s="97"/>
      <c r="L195" s="7">
        <f t="shared" ref="L195:L258" ca="1" si="6">RAND()</f>
        <v>0.56328104347754682</v>
      </c>
      <c r="M195" s="26">
        <f t="shared" ca="1" si="5"/>
        <v>8.0260180487655791E-2</v>
      </c>
    </row>
    <row r="196" spans="5:13">
      <c r="E196" s="85"/>
      <c r="F196" s="97"/>
      <c r="L196" s="7">
        <f t="shared" ca="1" si="6"/>
        <v>0.80346157291204134</v>
      </c>
      <c r="M196" s="26">
        <f t="shared" ca="1" si="5"/>
        <v>0.16862502463693335</v>
      </c>
    </row>
    <row r="197" spans="5:13">
      <c r="E197" s="85"/>
      <c r="F197" s="97"/>
      <c r="L197" s="7">
        <f t="shared" ca="1" si="6"/>
        <v>6.1515384437844878E-2</v>
      </c>
      <c r="M197" s="26">
        <f t="shared" ca="1" si="5"/>
        <v>-0.13614633881102314</v>
      </c>
    </row>
    <row r="198" spans="5:13">
      <c r="E198" s="85"/>
      <c r="F198" s="97"/>
      <c r="L198" s="7">
        <f t="shared" ca="1" si="6"/>
        <v>0.15073435418331538</v>
      </c>
      <c r="M198" s="26">
        <f t="shared" ca="1" si="5"/>
        <v>-7.142196889194688E-2</v>
      </c>
    </row>
    <row r="199" spans="5:13">
      <c r="E199" s="85"/>
      <c r="F199" s="97"/>
      <c r="L199" s="7">
        <f t="shared" ca="1" si="6"/>
        <v>0.40808790633977665</v>
      </c>
      <c r="M199" s="26">
        <f t="shared" ref="M199:M262" ca="1" si="7">NORMINV(L199,$B$2,$B$3)</f>
        <v>3.0433064811981384E-2</v>
      </c>
    </row>
    <row r="200" spans="5:13">
      <c r="E200" s="85"/>
      <c r="F200" s="97"/>
      <c r="L200" s="7">
        <f t="shared" ca="1" si="6"/>
        <v>0.14853829452985379</v>
      </c>
      <c r="M200" s="26">
        <f t="shared" ca="1" si="7"/>
        <v>-7.2621873782324625E-2</v>
      </c>
    </row>
    <row r="201" spans="5:13">
      <c r="E201" s="85"/>
      <c r="F201" s="97"/>
      <c r="L201" s="7">
        <f t="shared" ca="1" si="6"/>
        <v>0.88119266761665171</v>
      </c>
      <c r="M201" s="26">
        <f t="shared" ca="1" si="7"/>
        <v>0.21020522431112471</v>
      </c>
    </row>
    <row r="202" spans="5:13">
      <c r="E202" s="85"/>
      <c r="F202" s="97"/>
      <c r="L202" s="7">
        <f t="shared" ca="1" si="6"/>
        <v>0.71256288232767928</v>
      </c>
      <c r="M202" s="26">
        <f t="shared" ca="1" si="7"/>
        <v>0.13133816796461562</v>
      </c>
    </row>
    <row r="203" spans="5:13">
      <c r="E203" s="85"/>
      <c r="F203" s="97"/>
      <c r="L203" s="7">
        <f t="shared" ca="1" si="6"/>
        <v>8.2207678733830947E-2</v>
      </c>
      <c r="M203" s="26">
        <f t="shared" ca="1" si="7"/>
        <v>-0.11683890286024956</v>
      </c>
    </row>
    <row r="204" spans="5:13">
      <c r="E204" s="85"/>
      <c r="F204" s="97"/>
      <c r="L204" s="7">
        <f t="shared" ca="1" si="6"/>
        <v>7.1875131745341547E-2</v>
      </c>
      <c r="M204" s="26">
        <f t="shared" ca="1" si="7"/>
        <v>-0.12594467810765397</v>
      </c>
    </row>
    <row r="205" spans="5:13">
      <c r="E205" s="85"/>
      <c r="F205" s="97"/>
      <c r="L205" s="7">
        <f t="shared" ca="1" si="6"/>
        <v>0.16212191556402655</v>
      </c>
      <c r="M205" s="26">
        <f t="shared" ca="1" si="7"/>
        <v>-6.5378690554135144E-2</v>
      </c>
    </row>
    <row r="206" spans="5:13">
      <c r="E206" s="85"/>
      <c r="F206" s="97"/>
      <c r="L206" s="7">
        <f t="shared" ca="1" si="6"/>
        <v>0.9612791474494603</v>
      </c>
      <c r="M206" s="26">
        <f t="shared" ca="1" si="7"/>
        <v>0.28457928120653414</v>
      </c>
    </row>
    <row r="207" spans="5:13">
      <c r="E207" s="85"/>
      <c r="F207" s="97"/>
      <c r="L207" s="7">
        <f t="shared" ca="1" si="6"/>
        <v>0.7931165393008921</v>
      </c>
      <c r="M207" s="26">
        <f t="shared" ca="1" si="7"/>
        <v>0.16394855875241399</v>
      </c>
    </row>
    <row r="208" spans="5:13">
      <c r="E208" s="85"/>
      <c r="F208" s="97"/>
      <c r="L208" s="7">
        <f t="shared" ca="1" si="6"/>
        <v>0.34973951074943832</v>
      </c>
      <c r="M208" s="26">
        <f t="shared" ca="1" si="7"/>
        <v>1.0902394946571095E-2</v>
      </c>
    </row>
    <row r="209" spans="5:13">
      <c r="E209" s="85"/>
      <c r="F209" s="97"/>
      <c r="L209" s="7">
        <f t="shared" ca="1" si="6"/>
        <v>0.8452376949436502</v>
      </c>
      <c r="M209" s="26">
        <f t="shared" ca="1" si="7"/>
        <v>0.18925101263590483</v>
      </c>
    </row>
    <row r="210" spans="5:13">
      <c r="E210" s="85"/>
      <c r="F210" s="97"/>
      <c r="L210" s="7">
        <f t="shared" ca="1" si="6"/>
        <v>8.2972058463202658E-2</v>
      </c>
      <c r="M210" s="26">
        <f t="shared" ca="1" si="7"/>
        <v>-0.11620048251914081</v>
      </c>
    </row>
    <row r="211" spans="5:13">
      <c r="E211" s="85"/>
      <c r="F211" s="97"/>
      <c r="L211" s="7">
        <f t="shared" ca="1" si="6"/>
        <v>0.98649218125653282</v>
      </c>
      <c r="M211" s="26">
        <f t="shared" ca="1" si="7"/>
        <v>0.34124981673165045</v>
      </c>
    </row>
    <row r="212" spans="5:13">
      <c r="E212" s="85"/>
      <c r="F212" s="97"/>
      <c r="L212" s="7">
        <f t="shared" ca="1" si="6"/>
        <v>0.91898513749839983</v>
      </c>
      <c r="M212" s="26">
        <f t="shared" ca="1" si="7"/>
        <v>0.23784415308559365</v>
      </c>
    </row>
    <row r="213" spans="5:13">
      <c r="E213" s="85"/>
      <c r="F213" s="97"/>
      <c r="L213" s="7">
        <f t="shared" ca="1" si="6"/>
        <v>0.32586306795778675</v>
      </c>
      <c r="M213" s="26">
        <f t="shared" ca="1" si="7"/>
        <v>2.5917158770722981E-3</v>
      </c>
    </row>
    <row r="214" spans="5:13">
      <c r="E214" s="85"/>
      <c r="F214" s="97"/>
      <c r="L214" s="7">
        <f t="shared" ca="1" si="6"/>
        <v>0.71326767511118194</v>
      </c>
      <c r="M214" s="26">
        <f t="shared" ca="1" si="7"/>
        <v>0.13160129363556311</v>
      </c>
    </row>
    <row r="215" spans="5:13">
      <c r="E215" s="85"/>
      <c r="F215" s="97"/>
      <c r="L215" s="7">
        <f t="shared" ca="1" si="6"/>
        <v>0.18065707862215863</v>
      </c>
      <c r="M215" s="26">
        <f t="shared" ca="1" si="7"/>
        <v>-5.6105341190570979E-2</v>
      </c>
    </row>
    <row r="216" spans="5:13">
      <c r="E216" s="85"/>
      <c r="F216" s="97"/>
      <c r="L216" s="7">
        <f t="shared" ca="1" si="6"/>
        <v>1.1507400743001162E-2</v>
      </c>
      <c r="M216" s="26">
        <f t="shared" ca="1" si="7"/>
        <v>-0.22912238190143552</v>
      </c>
    </row>
    <row r="217" spans="5:13">
      <c r="E217" s="85"/>
      <c r="F217" s="97"/>
      <c r="L217" s="7">
        <f t="shared" ca="1" si="6"/>
        <v>0.5698278130456963</v>
      </c>
      <c r="M217" s="26">
        <f t="shared" ca="1" si="7"/>
        <v>8.2376926366753755E-2</v>
      </c>
    </row>
    <row r="218" spans="5:13">
      <c r="E218" s="85"/>
      <c r="F218" s="97"/>
      <c r="L218" s="7">
        <f t="shared" ca="1" si="6"/>
        <v>0.1246622903062431</v>
      </c>
      <c r="M218" s="26">
        <f t="shared" ca="1" si="7"/>
        <v>-8.6519509454845461E-2</v>
      </c>
    </row>
    <row r="219" spans="5:13">
      <c r="E219" s="85"/>
      <c r="F219" s="97"/>
      <c r="L219" s="7">
        <f t="shared" ca="1" si="6"/>
        <v>0.8344075051677684</v>
      </c>
      <c r="M219" s="26">
        <f t="shared" ca="1" si="7"/>
        <v>0.1835923852931661</v>
      </c>
    </row>
    <row r="220" spans="5:13">
      <c r="E220" s="85"/>
      <c r="F220" s="97"/>
      <c r="L220" s="7">
        <f t="shared" ca="1" si="6"/>
        <v>0.58596751289340532</v>
      </c>
      <c r="M220" s="26">
        <f t="shared" ca="1" si="7"/>
        <v>8.7623198755345466E-2</v>
      </c>
    </row>
    <row r="221" spans="5:13">
      <c r="E221" s="85"/>
      <c r="F221" s="97"/>
      <c r="L221" s="7">
        <f t="shared" ca="1" si="6"/>
        <v>0.71147701116056927</v>
      </c>
      <c r="M221" s="26">
        <f t="shared" ca="1" si="7"/>
        <v>0.13093336763402319</v>
      </c>
    </row>
    <row r="222" spans="5:13">
      <c r="E222" s="85"/>
      <c r="F222" s="97"/>
      <c r="L222" s="7">
        <f t="shared" ca="1" si="6"/>
        <v>0.9180108795554941</v>
      </c>
      <c r="M222" s="26">
        <f t="shared" ca="1" si="7"/>
        <v>0.23702226712523139</v>
      </c>
    </row>
    <row r="223" spans="5:13">
      <c r="E223" s="85"/>
      <c r="F223" s="97"/>
      <c r="L223" s="7">
        <f t="shared" ca="1" si="6"/>
        <v>5.2369060979425508E-2</v>
      </c>
      <c r="M223" s="26">
        <f t="shared" ca="1" si="7"/>
        <v>-0.14633771748287197</v>
      </c>
    </row>
    <row r="224" spans="5:13">
      <c r="E224" s="85"/>
      <c r="F224" s="97"/>
      <c r="L224" s="7">
        <f t="shared" ca="1" si="6"/>
        <v>0.47328664435473</v>
      </c>
      <c r="M224" s="26">
        <f t="shared" ca="1" si="7"/>
        <v>5.1477058554811654E-2</v>
      </c>
    </row>
    <row r="225" spans="5:13">
      <c r="E225" s="85"/>
      <c r="F225" s="97"/>
      <c r="L225" s="7">
        <f t="shared" ca="1" si="6"/>
        <v>0.2564930924161607</v>
      </c>
      <c r="M225" s="26">
        <f t="shared" ca="1" si="7"/>
        <v>-2.3205763990721162E-2</v>
      </c>
    </row>
    <row r="226" spans="5:13">
      <c r="E226" s="85"/>
      <c r="F226" s="97"/>
      <c r="L226" s="7">
        <f t="shared" ca="1" si="6"/>
        <v>0.43453697034260064</v>
      </c>
      <c r="M226" s="26">
        <f t="shared" ca="1" si="7"/>
        <v>3.9034977174682073E-2</v>
      </c>
    </row>
    <row r="227" spans="5:13">
      <c r="E227" s="85"/>
      <c r="F227" s="97"/>
      <c r="L227" s="7">
        <f t="shared" ca="1" si="6"/>
        <v>0.34429746304056708</v>
      </c>
      <c r="M227" s="26">
        <f t="shared" ca="1" si="7"/>
        <v>9.0278014080917013E-3</v>
      </c>
    </row>
    <row r="228" spans="5:13">
      <c r="E228" s="85"/>
      <c r="F228" s="97"/>
      <c r="L228" s="7">
        <f t="shared" ca="1" si="6"/>
        <v>0.86299032378322749</v>
      </c>
      <c r="M228" s="26">
        <f t="shared" ca="1" si="7"/>
        <v>0.19912502312276928</v>
      </c>
    </row>
    <row r="229" spans="5:13">
      <c r="E229" s="85"/>
      <c r="F229" s="97"/>
      <c r="L229" s="7">
        <f t="shared" ca="1" si="6"/>
        <v>0.23710728957459359</v>
      </c>
      <c r="M229" s="26">
        <f t="shared" ca="1" si="7"/>
        <v>-3.1020644491862509E-2</v>
      </c>
    </row>
    <row r="230" spans="5:13">
      <c r="E230" s="85"/>
      <c r="F230" s="97"/>
      <c r="L230" s="7">
        <f t="shared" ca="1" si="6"/>
        <v>0.43040548880533991</v>
      </c>
      <c r="M230" s="26">
        <f t="shared" ca="1" si="7"/>
        <v>3.7698609479096569E-2</v>
      </c>
    </row>
    <row r="231" spans="5:13">
      <c r="E231" s="85"/>
      <c r="F231" s="97"/>
      <c r="L231" s="7">
        <f t="shared" ca="1" si="6"/>
        <v>0.73663224172590336</v>
      </c>
      <c r="M231" s="26">
        <f t="shared" ca="1" si="7"/>
        <v>0.14050964953830325</v>
      </c>
    </row>
    <row r="232" spans="5:13">
      <c r="E232" s="85"/>
      <c r="F232" s="97"/>
      <c r="L232" s="7">
        <f t="shared" ca="1" si="6"/>
        <v>1.2308630509072604E-2</v>
      </c>
      <c r="M232" s="26">
        <f t="shared" ca="1" si="7"/>
        <v>-0.22583679902586212</v>
      </c>
    </row>
    <row r="233" spans="5:13">
      <c r="E233" s="85"/>
      <c r="F233" s="97"/>
      <c r="L233" s="7">
        <f t="shared" ca="1" si="6"/>
        <v>0.9300485675077016</v>
      </c>
      <c r="M233" s="26">
        <f t="shared" ca="1" si="7"/>
        <v>0.24774895249100323</v>
      </c>
    </row>
    <row r="234" spans="5:13">
      <c r="E234" s="85"/>
      <c r="F234" s="97"/>
      <c r="L234" s="7">
        <f t="shared" ca="1" si="6"/>
        <v>0.11409232458574514</v>
      </c>
      <c r="M234" s="26">
        <f t="shared" ca="1" si="7"/>
        <v>-9.3267705484450097E-2</v>
      </c>
    </row>
    <row r="235" spans="5:13">
      <c r="E235" s="85"/>
      <c r="F235" s="97"/>
      <c r="L235" s="7">
        <f t="shared" ca="1" si="6"/>
        <v>0.11178909396072223</v>
      </c>
      <c r="M235" s="26">
        <f t="shared" ca="1" si="7"/>
        <v>-9.4796517266676122E-2</v>
      </c>
    </row>
    <row r="236" spans="5:13">
      <c r="E236" s="85"/>
      <c r="F236" s="97"/>
      <c r="L236" s="7">
        <f t="shared" ca="1" si="6"/>
        <v>0.31992241015103162</v>
      </c>
      <c r="M236" s="26">
        <f t="shared" ca="1" si="7"/>
        <v>4.8672039121858829E-4</v>
      </c>
    </row>
    <row r="237" spans="5:13">
      <c r="E237" s="85"/>
      <c r="F237" s="97"/>
      <c r="L237" s="7">
        <f t="shared" ca="1" si="6"/>
        <v>0.48146849659044599</v>
      </c>
      <c r="M237" s="26">
        <f t="shared" ca="1" si="7"/>
        <v>5.4089788049764657E-2</v>
      </c>
    </row>
    <row r="238" spans="5:13">
      <c r="E238" s="85"/>
      <c r="F238" s="97"/>
      <c r="L238" s="7">
        <f t="shared" ca="1" si="6"/>
        <v>0.36598683063007775</v>
      </c>
      <c r="M238" s="26">
        <f t="shared" ca="1" si="7"/>
        <v>1.643793823094724E-2</v>
      </c>
    </row>
    <row r="239" spans="5:13">
      <c r="E239" s="85"/>
      <c r="F239" s="97"/>
      <c r="L239" s="7">
        <f t="shared" ca="1" si="6"/>
        <v>0.62870609247256959</v>
      </c>
      <c r="M239" s="26">
        <f t="shared" ca="1" si="7"/>
        <v>0.10177214963399434</v>
      </c>
    </row>
    <row r="240" spans="5:13">
      <c r="E240" s="85"/>
      <c r="F240" s="97"/>
      <c r="L240" s="7">
        <f t="shared" ca="1" si="6"/>
        <v>0.85580910222138984</v>
      </c>
      <c r="M240" s="26">
        <f t="shared" ca="1" si="7"/>
        <v>0.19503274546438701</v>
      </c>
    </row>
    <row r="241" spans="5:13">
      <c r="E241" s="85"/>
      <c r="F241" s="97"/>
      <c r="L241" s="7">
        <f t="shared" ca="1" si="6"/>
        <v>3.7726556834874025E-2</v>
      </c>
      <c r="M241" s="26">
        <f t="shared" ca="1" si="7"/>
        <v>-0.1661021570769832</v>
      </c>
    </row>
    <row r="242" spans="5:13">
      <c r="E242" s="85"/>
      <c r="F242" s="97"/>
      <c r="L242" s="7">
        <f t="shared" ca="1" si="6"/>
        <v>1.3385382173296212E-2</v>
      </c>
      <c r="M242" s="26">
        <f t="shared" ca="1" si="7"/>
        <v>-0.22170163301842699</v>
      </c>
    </row>
    <row r="243" spans="5:13">
      <c r="E243" s="85"/>
      <c r="F243" s="97"/>
      <c r="L243" s="7">
        <f t="shared" ca="1" si="6"/>
        <v>9.0744871480097578E-2</v>
      </c>
      <c r="M243" s="26">
        <f t="shared" ca="1" si="7"/>
        <v>-0.10994635772997044</v>
      </c>
    </row>
    <row r="244" spans="5:13">
      <c r="E244" s="85"/>
      <c r="F244" s="97"/>
      <c r="L244" s="7">
        <f t="shared" ca="1" si="6"/>
        <v>4.2590949170309811E-2</v>
      </c>
      <c r="M244" s="26">
        <f t="shared" ca="1" si="7"/>
        <v>-0.15893890274714484</v>
      </c>
    </row>
    <row r="245" spans="5:13">
      <c r="E245" s="85"/>
      <c r="F245" s="97"/>
      <c r="L245" s="7">
        <f t="shared" ca="1" si="6"/>
        <v>0.63875647370013644</v>
      </c>
      <c r="M245" s="26">
        <f t="shared" ca="1" si="7"/>
        <v>0.10516915471237387</v>
      </c>
    </row>
    <row r="246" spans="5:13">
      <c r="E246" s="85"/>
      <c r="F246" s="97"/>
      <c r="L246" s="7">
        <f t="shared" ca="1" si="6"/>
        <v>0.29484107639270407</v>
      </c>
      <c r="M246" s="26">
        <f t="shared" ca="1" si="7"/>
        <v>-8.5920762367258374E-3</v>
      </c>
    </row>
    <row r="247" spans="5:13">
      <c r="E247" s="85"/>
      <c r="F247" s="97"/>
      <c r="L247" s="7">
        <f t="shared" ca="1" si="6"/>
        <v>0.85793154925918724</v>
      </c>
      <c r="M247" s="26">
        <f t="shared" ca="1" si="7"/>
        <v>0.1962275671871721</v>
      </c>
    </row>
    <row r="248" spans="5:13">
      <c r="E248" s="85"/>
      <c r="F248" s="97"/>
      <c r="L248" s="7">
        <f t="shared" ca="1" si="6"/>
        <v>0.24054943935488515</v>
      </c>
      <c r="M248" s="26">
        <f t="shared" ca="1" si="7"/>
        <v>-2.9608569143010188E-2</v>
      </c>
    </row>
    <row r="249" spans="5:13">
      <c r="E249" s="85"/>
      <c r="F249" s="97"/>
      <c r="L249" s="7">
        <f t="shared" ca="1" si="6"/>
        <v>0.53674840264355239</v>
      </c>
      <c r="M249" s="26">
        <f t="shared" ca="1" si="7"/>
        <v>7.1732489140876571E-2</v>
      </c>
    </row>
    <row r="250" spans="5:13">
      <c r="E250" s="85"/>
      <c r="F250" s="97"/>
      <c r="L250" s="7">
        <f t="shared" ca="1" si="6"/>
        <v>0.11480274791241118</v>
      </c>
      <c r="M250" s="26">
        <f t="shared" ca="1" si="7"/>
        <v>-9.2800593025863243E-2</v>
      </c>
    </row>
    <row r="251" spans="5:13">
      <c r="E251" s="85"/>
      <c r="F251" s="97"/>
      <c r="L251" s="7">
        <f t="shared" ca="1" si="6"/>
        <v>0.97046151803915681</v>
      </c>
      <c r="M251" s="26">
        <f t="shared" ca="1" si="7"/>
        <v>0.3000826619113498</v>
      </c>
    </row>
    <row r="252" spans="5:13">
      <c r="E252" s="85"/>
      <c r="F252" s="97"/>
      <c r="L252" s="7">
        <f t="shared" ca="1" si="6"/>
        <v>0.2597329599214756</v>
      </c>
      <c r="M252" s="26">
        <f t="shared" ca="1" si="7"/>
        <v>-2.1930563838548189E-2</v>
      </c>
    </row>
    <row r="253" spans="5:13">
      <c r="E253" s="85"/>
      <c r="F253" s="97"/>
      <c r="L253" s="7">
        <f t="shared" ca="1" si="6"/>
        <v>4.2238880451514138E-2</v>
      </c>
      <c r="M253" s="26">
        <f t="shared" ca="1" si="7"/>
        <v>-0.15943442111005424</v>
      </c>
    </row>
    <row r="254" spans="5:13">
      <c r="E254" s="85"/>
      <c r="F254" s="97"/>
      <c r="L254" s="7">
        <f t="shared" ca="1" si="6"/>
        <v>0.30940274562917491</v>
      </c>
      <c r="M254" s="26">
        <f t="shared" ca="1" si="7"/>
        <v>-3.2816329652765042E-3</v>
      </c>
    </row>
    <row r="255" spans="5:13">
      <c r="E255" s="85"/>
      <c r="F255" s="97"/>
      <c r="L255" s="7">
        <f t="shared" ca="1" si="6"/>
        <v>0.41694513387944476</v>
      </c>
      <c r="M255" s="26">
        <f t="shared" ca="1" si="7"/>
        <v>3.3326789594540371E-2</v>
      </c>
    </row>
    <row r="256" spans="5:13">
      <c r="E256" s="85"/>
      <c r="F256" s="97"/>
      <c r="L256" s="7">
        <f t="shared" ca="1" si="6"/>
        <v>0.44829357271233572</v>
      </c>
      <c r="M256" s="26">
        <f t="shared" ca="1" si="7"/>
        <v>4.3468888576829623E-2</v>
      </c>
    </row>
    <row r="257" spans="5:13">
      <c r="E257" s="85"/>
      <c r="F257" s="97"/>
      <c r="L257" s="7">
        <f t="shared" ca="1" si="6"/>
        <v>0.20510434860884852</v>
      </c>
      <c r="M257" s="26">
        <f t="shared" ca="1" si="7"/>
        <v>-4.4742692357646469E-2</v>
      </c>
    </row>
    <row r="258" spans="5:13">
      <c r="E258" s="85"/>
      <c r="F258" s="97"/>
      <c r="L258" s="7">
        <f t="shared" ca="1" si="6"/>
        <v>0.17391574124757292</v>
      </c>
      <c r="M258" s="26">
        <f t="shared" ca="1" si="7"/>
        <v>-5.9404594458077928E-2</v>
      </c>
    </row>
    <row r="259" spans="5:13">
      <c r="E259" s="85"/>
      <c r="F259" s="97"/>
      <c r="L259" s="7">
        <f t="shared" ref="L259:L322" ca="1" si="8">RAND()</f>
        <v>0.91138887803196655</v>
      </c>
      <c r="M259" s="26">
        <f t="shared" ca="1" si="7"/>
        <v>0.23162207264206708</v>
      </c>
    </row>
    <row r="260" spans="5:13">
      <c r="E260" s="85"/>
      <c r="F260" s="97"/>
      <c r="L260" s="7">
        <f t="shared" ca="1" si="8"/>
        <v>0.94235166210199472</v>
      </c>
      <c r="M260" s="26">
        <f t="shared" ca="1" si="7"/>
        <v>0.26029896083048965</v>
      </c>
    </row>
    <row r="261" spans="5:13">
      <c r="E261" s="85"/>
      <c r="F261" s="97"/>
      <c r="L261" s="7">
        <f t="shared" ca="1" si="8"/>
        <v>0.95990872965616081</v>
      </c>
      <c r="M261" s="26">
        <f t="shared" ca="1" si="7"/>
        <v>0.28253170334325012</v>
      </c>
    </row>
    <row r="262" spans="5:13">
      <c r="E262" s="85"/>
      <c r="F262" s="97"/>
      <c r="L262" s="7">
        <f t="shared" ca="1" si="8"/>
        <v>0.56533677216339484</v>
      </c>
      <c r="M262" s="26">
        <f t="shared" ca="1" si="7"/>
        <v>8.0924220790069043E-2</v>
      </c>
    </row>
    <row r="263" spans="5:13">
      <c r="E263" s="85"/>
      <c r="F263" s="97"/>
      <c r="L263" s="7">
        <f t="shared" ca="1" si="8"/>
        <v>0.48141709925358789</v>
      </c>
      <c r="M263" s="26">
        <f t="shared" ref="M263:M326" ca="1" si="9">NORMINV(L263,$B$2,$B$3)</f>
        <v>5.4073384156497185E-2</v>
      </c>
    </row>
    <row r="264" spans="5:13">
      <c r="E264" s="85"/>
      <c r="F264" s="97"/>
      <c r="L264" s="7">
        <f t="shared" ca="1" si="8"/>
        <v>0.19952727044420326</v>
      </c>
      <c r="M264" s="26">
        <f t="shared" ca="1" si="9"/>
        <v>-4.7259051452428924E-2</v>
      </c>
    </row>
    <row r="265" spans="5:13">
      <c r="E265" s="85"/>
      <c r="F265" s="97"/>
      <c r="L265" s="7">
        <f t="shared" ca="1" si="8"/>
        <v>0.12898131544505798</v>
      </c>
      <c r="M265" s="26">
        <f t="shared" ca="1" si="9"/>
        <v>-8.3877590292551346E-2</v>
      </c>
    </row>
    <row r="266" spans="5:13">
      <c r="E266" s="85"/>
      <c r="F266" s="97"/>
      <c r="L266" s="7">
        <f t="shared" ca="1" si="8"/>
        <v>2.5227067987546703E-2</v>
      </c>
      <c r="M266" s="26">
        <f t="shared" ca="1" si="9"/>
        <v>-0.18879165748813431</v>
      </c>
    </row>
    <row r="267" spans="5:13">
      <c r="E267" s="85"/>
      <c r="F267" s="97"/>
      <c r="L267" s="7">
        <f t="shared" ca="1" si="8"/>
        <v>7.5719731928870493E-2</v>
      </c>
      <c r="M267" s="26">
        <f t="shared" ca="1" si="9"/>
        <v>-0.12244682332496964</v>
      </c>
    </row>
    <row r="268" spans="5:13">
      <c r="E268" s="85"/>
      <c r="F268" s="97"/>
      <c r="L268" s="7">
        <f t="shared" ca="1" si="8"/>
        <v>0.50685708851114464</v>
      </c>
      <c r="M268" s="26">
        <f t="shared" ca="1" si="9"/>
        <v>6.2186237150498126E-2</v>
      </c>
    </row>
    <row r="269" spans="5:13">
      <c r="E269" s="85"/>
      <c r="F269" s="97"/>
      <c r="L269" s="7">
        <f t="shared" ca="1" si="8"/>
        <v>0.23617124739937356</v>
      </c>
      <c r="M269" s="26">
        <f t="shared" ca="1" si="9"/>
        <v>-3.1406578566412408E-2</v>
      </c>
    </row>
    <row r="270" spans="5:13">
      <c r="E270" s="85"/>
      <c r="F270" s="97"/>
      <c r="L270" s="7">
        <f t="shared" ca="1" si="8"/>
        <v>0.4946558440582175</v>
      </c>
      <c r="M270" s="26">
        <f t="shared" ca="1" si="9"/>
        <v>5.8296162232981327E-2</v>
      </c>
    </row>
    <row r="271" spans="5:13">
      <c r="E271" s="85"/>
      <c r="F271" s="97"/>
      <c r="L271" s="7">
        <f t="shared" ca="1" si="8"/>
        <v>0.97698939434117549</v>
      </c>
      <c r="M271" s="26">
        <f t="shared" ca="1" si="9"/>
        <v>0.31376536688993417</v>
      </c>
    </row>
    <row r="272" spans="5:13">
      <c r="E272" s="85"/>
      <c r="F272" s="97"/>
      <c r="L272" s="7">
        <f t="shared" ca="1" si="8"/>
        <v>0.90309084941188489</v>
      </c>
      <c r="M272" s="26">
        <f t="shared" ca="1" si="9"/>
        <v>0.22526380387460349</v>
      </c>
    </row>
    <row r="273" spans="5:13">
      <c r="E273" s="85"/>
      <c r="F273" s="97"/>
      <c r="L273" s="7">
        <f t="shared" ca="1" si="8"/>
        <v>0.27714749447059606</v>
      </c>
      <c r="M273" s="26">
        <f t="shared" ca="1" si="9"/>
        <v>-1.5210914456414315E-2</v>
      </c>
    </row>
    <row r="274" spans="5:13">
      <c r="E274" s="85"/>
      <c r="F274" s="97"/>
      <c r="L274" s="7">
        <f t="shared" ca="1" si="8"/>
        <v>0.8505465679674723</v>
      </c>
      <c r="M274" s="26">
        <f t="shared" ca="1" si="9"/>
        <v>0.1921204227054277</v>
      </c>
    </row>
    <row r="275" spans="5:13">
      <c r="E275" s="85"/>
      <c r="F275" s="97"/>
      <c r="L275" s="7">
        <f t="shared" ca="1" si="8"/>
        <v>0.91098269916692687</v>
      </c>
      <c r="M275" s="26">
        <f t="shared" ca="1" si="9"/>
        <v>0.23130078971844747</v>
      </c>
    </row>
    <row r="276" spans="5:13">
      <c r="E276" s="85"/>
      <c r="F276" s="97"/>
      <c r="L276" s="7">
        <f t="shared" ca="1" si="8"/>
        <v>0.80260517532855657</v>
      </c>
      <c r="M276" s="26">
        <f t="shared" ca="1" si="9"/>
        <v>0.16823235496453853</v>
      </c>
    </row>
    <row r="277" spans="5:13">
      <c r="E277" s="85"/>
      <c r="F277" s="97"/>
      <c r="L277" s="7">
        <f t="shared" ca="1" si="8"/>
        <v>0.29296302896063364</v>
      </c>
      <c r="M277" s="26">
        <f t="shared" ca="1" si="9"/>
        <v>-9.2855635208076576E-3</v>
      </c>
    </row>
    <row r="278" spans="5:13">
      <c r="E278" s="85"/>
      <c r="F278" s="97"/>
      <c r="L278" s="7">
        <f t="shared" ca="1" si="8"/>
        <v>0.29342139649177246</v>
      </c>
      <c r="M278" s="26">
        <f t="shared" ca="1" si="9"/>
        <v>-9.116117529119977E-3</v>
      </c>
    </row>
    <row r="279" spans="5:13">
      <c r="E279" s="85"/>
      <c r="F279" s="97"/>
      <c r="L279" s="7">
        <f t="shared" ca="1" si="8"/>
        <v>0.20199703041374528</v>
      </c>
      <c r="M279" s="26">
        <f t="shared" ca="1" si="9"/>
        <v>-4.6139579929694224E-2</v>
      </c>
    </row>
    <row r="280" spans="5:13">
      <c r="E280" s="85"/>
      <c r="F280" s="97"/>
      <c r="L280" s="7">
        <f t="shared" ca="1" si="8"/>
        <v>0.63459095556117695</v>
      </c>
      <c r="M280" s="26">
        <f t="shared" ca="1" si="9"/>
        <v>0.1037574465025389</v>
      </c>
    </row>
    <row r="281" spans="5:13">
      <c r="E281" s="85"/>
      <c r="F281" s="97"/>
      <c r="L281" s="7">
        <f t="shared" ca="1" si="8"/>
        <v>0.73427727495844131</v>
      </c>
      <c r="M281" s="26">
        <f t="shared" ca="1" si="9"/>
        <v>0.13959439291117434</v>
      </c>
    </row>
    <row r="282" spans="5:13">
      <c r="E282" s="85"/>
      <c r="F282" s="97"/>
      <c r="L282" s="7">
        <f t="shared" ca="1" si="8"/>
        <v>0.12614629063676364</v>
      </c>
      <c r="M282" s="26">
        <f t="shared" ca="1" si="9"/>
        <v>-8.5604667571813731E-2</v>
      </c>
    </row>
    <row r="283" spans="5:13">
      <c r="E283" s="85"/>
      <c r="F283" s="97"/>
      <c r="L283" s="7">
        <f t="shared" ca="1" si="8"/>
        <v>0.12857228207439109</v>
      </c>
      <c r="M283" s="26">
        <f t="shared" ca="1" si="9"/>
        <v>-8.4125131409316073E-2</v>
      </c>
    </row>
    <row r="284" spans="5:13">
      <c r="E284" s="85"/>
      <c r="F284" s="97"/>
      <c r="L284" s="7">
        <f t="shared" ca="1" si="8"/>
        <v>0.68381434703133415</v>
      </c>
      <c r="M284" s="26">
        <f t="shared" ca="1" si="9"/>
        <v>0.12084571539636349</v>
      </c>
    </row>
    <row r="285" spans="5:13">
      <c r="E285" s="85"/>
      <c r="F285" s="97"/>
      <c r="L285" s="7">
        <f t="shared" ca="1" si="8"/>
        <v>0.88357445656335565</v>
      </c>
      <c r="M285" s="26">
        <f t="shared" ca="1" si="9"/>
        <v>0.21174124244573303</v>
      </c>
    </row>
    <row r="286" spans="5:13">
      <c r="E286" s="85"/>
      <c r="F286" s="97"/>
      <c r="L286" s="7">
        <f t="shared" ca="1" si="8"/>
        <v>0.34082954773216545</v>
      </c>
      <c r="M286" s="26">
        <f t="shared" ca="1" si="9"/>
        <v>7.827450413476579E-3</v>
      </c>
    </row>
    <row r="287" spans="5:13">
      <c r="E287" s="85"/>
      <c r="F287" s="97"/>
      <c r="L287" s="7">
        <f t="shared" ca="1" si="8"/>
        <v>0.28718909045393259</v>
      </c>
      <c r="M287" s="26">
        <f t="shared" ca="1" si="9"/>
        <v>-1.143073098852336E-2</v>
      </c>
    </row>
    <row r="288" spans="5:13">
      <c r="E288" s="85"/>
      <c r="F288" s="97"/>
      <c r="L288" s="7">
        <f t="shared" ca="1" si="8"/>
        <v>0.75471315467426459</v>
      </c>
      <c r="M288" s="26">
        <f t="shared" ca="1" si="9"/>
        <v>0.14768299256618839</v>
      </c>
    </row>
    <row r="289" spans="5:13">
      <c r="E289" s="85"/>
      <c r="F289" s="97"/>
      <c r="L289" s="7">
        <f t="shared" ca="1" si="8"/>
        <v>0.14483182298079644</v>
      </c>
      <c r="M289" s="26">
        <f t="shared" ca="1" si="9"/>
        <v>-7.4674274531187135E-2</v>
      </c>
    </row>
    <row r="290" spans="5:13">
      <c r="E290" s="85"/>
      <c r="F290" s="97"/>
      <c r="L290" s="7">
        <f t="shared" ca="1" si="8"/>
        <v>0.92561544931802375</v>
      </c>
      <c r="M290" s="26">
        <f t="shared" ca="1" si="9"/>
        <v>0.24364587523933351</v>
      </c>
    </row>
    <row r="291" spans="5:13">
      <c r="E291" s="85"/>
      <c r="F291" s="97"/>
      <c r="L291" s="7">
        <f t="shared" ca="1" si="8"/>
        <v>0.14688593942042327</v>
      </c>
      <c r="M291" s="26">
        <f t="shared" ca="1" si="9"/>
        <v>-7.3532544526318827E-2</v>
      </c>
    </row>
    <row r="292" spans="5:13">
      <c r="E292" s="85"/>
      <c r="F292" s="97"/>
      <c r="L292" s="7">
        <f t="shared" ca="1" si="8"/>
        <v>0.65867200050153252</v>
      </c>
      <c r="M292" s="26">
        <f t="shared" ca="1" si="9"/>
        <v>0.11199973655971371</v>
      </c>
    </row>
    <row r="293" spans="5:13">
      <c r="E293" s="85"/>
      <c r="F293" s="97"/>
      <c r="L293" s="7">
        <f t="shared" ca="1" si="8"/>
        <v>0.50777218266544943</v>
      </c>
      <c r="M293" s="26">
        <f t="shared" ca="1" si="9"/>
        <v>6.2478030246971197E-2</v>
      </c>
    </row>
    <row r="294" spans="5:13">
      <c r="E294" s="85"/>
      <c r="F294" s="97"/>
      <c r="L294" s="7">
        <f t="shared" ca="1" si="8"/>
        <v>0.20059318608088283</v>
      </c>
      <c r="M294" s="26">
        <f t="shared" ca="1" si="9"/>
        <v>-4.6774887912142682E-2</v>
      </c>
    </row>
    <row r="295" spans="5:13">
      <c r="E295" s="85"/>
      <c r="F295" s="97"/>
      <c r="L295" s="7">
        <f t="shared" ca="1" si="8"/>
        <v>0.46985377534343586</v>
      </c>
      <c r="M295" s="26">
        <f t="shared" ca="1" si="9"/>
        <v>5.0379824309963114E-2</v>
      </c>
    </row>
    <row r="296" spans="5:13">
      <c r="E296" s="85"/>
      <c r="F296" s="97"/>
      <c r="L296" s="7">
        <f t="shared" ca="1" si="8"/>
        <v>0.48796936003490776</v>
      </c>
      <c r="M296" s="26">
        <f t="shared" ca="1" si="9"/>
        <v>5.6163893112032001E-2</v>
      </c>
    </row>
    <row r="297" spans="5:13">
      <c r="E297" s="85"/>
      <c r="F297" s="97"/>
      <c r="L297" s="7">
        <f t="shared" ca="1" si="8"/>
        <v>0.89315731716111568</v>
      </c>
      <c r="M297" s="26">
        <f t="shared" ca="1" si="9"/>
        <v>0.21815770286137676</v>
      </c>
    </row>
    <row r="298" spans="5:13">
      <c r="E298" s="85"/>
      <c r="F298" s="97"/>
      <c r="L298" s="7">
        <f t="shared" ca="1" si="8"/>
        <v>0.15219191716275804</v>
      </c>
      <c r="M298" s="26">
        <f t="shared" ca="1" si="9"/>
        <v>-7.063198733687881E-2</v>
      </c>
    </row>
    <row r="299" spans="5:13">
      <c r="E299" s="85"/>
      <c r="F299" s="97"/>
      <c r="L299" s="7">
        <f t="shared" ca="1" si="8"/>
        <v>0.22447151483864147</v>
      </c>
      <c r="M299" s="26">
        <f t="shared" ca="1" si="9"/>
        <v>-3.6304010211969245E-2</v>
      </c>
    </row>
    <row r="300" spans="5:13">
      <c r="E300" s="85"/>
      <c r="F300" s="97"/>
      <c r="L300" s="7">
        <f t="shared" ca="1" si="8"/>
        <v>0.52138770678832136</v>
      </c>
      <c r="M300" s="26">
        <f t="shared" ca="1" si="9"/>
        <v>6.6821950240102596E-2</v>
      </c>
    </row>
    <row r="301" spans="5:13">
      <c r="E301" s="85"/>
      <c r="F301" s="97"/>
      <c r="L301" s="7">
        <f t="shared" ca="1" si="8"/>
        <v>0.21833951928885365</v>
      </c>
      <c r="M301" s="26">
        <f t="shared" ca="1" si="9"/>
        <v>-3.8928541076806392E-2</v>
      </c>
    </row>
    <row r="302" spans="5:13">
      <c r="E302" s="85"/>
      <c r="F302" s="97"/>
      <c r="L302" s="7">
        <f t="shared" ca="1" si="8"/>
        <v>0.80622743565935617</v>
      </c>
      <c r="M302" s="26">
        <f t="shared" ca="1" si="9"/>
        <v>0.16990034721035274</v>
      </c>
    </row>
    <row r="303" spans="5:13">
      <c r="E303" s="85"/>
      <c r="F303" s="97"/>
      <c r="L303" s="7">
        <f t="shared" ca="1" si="8"/>
        <v>0.41465013942511186</v>
      </c>
      <c r="M303" s="26">
        <f t="shared" ca="1" si="9"/>
        <v>3.2578381611318805E-2</v>
      </c>
    </row>
    <row r="304" spans="5:13">
      <c r="E304" s="85"/>
      <c r="F304" s="97"/>
      <c r="L304" s="7">
        <f t="shared" ca="1" si="8"/>
        <v>0.61583065914885782</v>
      </c>
      <c r="M304" s="26">
        <f t="shared" ca="1" si="9"/>
        <v>9.7463060591909068E-2</v>
      </c>
    </row>
    <row r="305" spans="5:13">
      <c r="E305" s="85"/>
      <c r="F305" s="97"/>
      <c r="L305" s="7">
        <f t="shared" ca="1" si="8"/>
        <v>0.32771971825027224</v>
      </c>
      <c r="M305" s="26">
        <f t="shared" ca="1" si="9"/>
        <v>3.2463568318558469E-3</v>
      </c>
    </row>
    <row r="306" spans="5:13">
      <c r="E306" s="85"/>
      <c r="F306" s="97"/>
      <c r="L306" s="7">
        <f t="shared" ca="1" si="8"/>
        <v>0.72011034382861927</v>
      </c>
      <c r="M306" s="26">
        <f t="shared" ca="1" si="9"/>
        <v>0.134172150967793</v>
      </c>
    </row>
    <row r="307" spans="5:13">
      <c r="E307" s="85"/>
      <c r="F307" s="97"/>
      <c r="L307" s="7">
        <f t="shared" ca="1" si="8"/>
        <v>0.80619240041337326</v>
      </c>
      <c r="M307" s="26">
        <f t="shared" ca="1" si="9"/>
        <v>0.1698841236516308</v>
      </c>
    </row>
    <row r="308" spans="5:13">
      <c r="E308" s="85"/>
      <c r="F308" s="97"/>
      <c r="L308" s="7">
        <f t="shared" ca="1" si="8"/>
        <v>0.65481477363725271</v>
      </c>
      <c r="M308" s="26">
        <f t="shared" ca="1" si="9"/>
        <v>0.11066564942255638</v>
      </c>
    </row>
    <row r="309" spans="5:13">
      <c r="E309" s="85"/>
      <c r="F309" s="97"/>
      <c r="L309" s="7">
        <f t="shared" ca="1" si="8"/>
        <v>0.83498770386944621</v>
      </c>
      <c r="M309" s="26">
        <f t="shared" ca="1" si="9"/>
        <v>0.18388931181026003</v>
      </c>
    </row>
    <row r="310" spans="5:13">
      <c r="E310" s="85"/>
      <c r="F310" s="97"/>
      <c r="L310" s="7">
        <f t="shared" ca="1" si="8"/>
        <v>0.85942352827657331</v>
      </c>
      <c r="M310" s="26">
        <f t="shared" ca="1" si="9"/>
        <v>0.19707471793286088</v>
      </c>
    </row>
    <row r="311" spans="5:13">
      <c r="E311" s="85"/>
      <c r="F311" s="97"/>
      <c r="L311" s="7">
        <f t="shared" ca="1" si="8"/>
        <v>0.7089484456790035</v>
      </c>
      <c r="M311" s="26">
        <f t="shared" ca="1" si="9"/>
        <v>0.12999351577776663</v>
      </c>
    </row>
    <row r="312" spans="5:13">
      <c r="E312" s="85"/>
      <c r="F312" s="97"/>
      <c r="L312" s="7">
        <f t="shared" ca="1" si="8"/>
        <v>0.87113337948326941</v>
      </c>
      <c r="M312" s="26">
        <f t="shared" ca="1" si="9"/>
        <v>0.20394694700765745</v>
      </c>
    </row>
    <row r="313" spans="5:13">
      <c r="E313" s="85"/>
      <c r="F313" s="97"/>
      <c r="L313" s="7">
        <f t="shared" ca="1" si="8"/>
        <v>0.66749952515810362</v>
      </c>
      <c r="M313" s="26">
        <f t="shared" ca="1" si="9"/>
        <v>0.11507483068708763</v>
      </c>
    </row>
    <row r="314" spans="5:13">
      <c r="E314" s="85"/>
      <c r="F314" s="97"/>
      <c r="L314" s="7">
        <f t="shared" ca="1" si="8"/>
        <v>0.28935124327580242</v>
      </c>
      <c r="M314" s="26">
        <f t="shared" ca="1" si="9"/>
        <v>-1.0625086411596291E-2</v>
      </c>
    </row>
    <row r="315" spans="5:13">
      <c r="E315" s="85"/>
      <c r="F315" s="97"/>
      <c r="L315" s="7">
        <f t="shared" ca="1" si="8"/>
        <v>0.66723367375322629</v>
      </c>
      <c r="M315" s="26">
        <f t="shared" ca="1" si="9"/>
        <v>0.11498175792253768</v>
      </c>
    </row>
    <row r="316" spans="5:13">
      <c r="E316" s="85"/>
      <c r="F316" s="97"/>
      <c r="L316" s="7">
        <f t="shared" ca="1" si="8"/>
        <v>0.47554454284081649</v>
      </c>
      <c r="M316" s="26">
        <f t="shared" ca="1" si="9"/>
        <v>5.2198390927197004E-2</v>
      </c>
    </row>
    <row r="317" spans="5:13">
      <c r="E317" s="85"/>
      <c r="F317" s="97"/>
      <c r="L317" s="7">
        <f t="shared" ca="1" si="8"/>
        <v>7.4095884797739098E-3</v>
      </c>
      <c r="M317" s="26">
        <f t="shared" ca="1" si="9"/>
        <v>-0.24992770939790765</v>
      </c>
    </row>
    <row r="318" spans="5:13">
      <c r="E318" s="85"/>
      <c r="F318" s="97"/>
      <c r="L318" s="7">
        <f t="shared" ca="1" si="8"/>
        <v>0.84803005770301898</v>
      </c>
      <c r="M318" s="26">
        <f t="shared" ca="1" si="9"/>
        <v>0.19075196946498085</v>
      </c>
    </row>
    <row r="319" spans="5:13">
      <c r="E319" s="85"/>
      <c r="F319" s="97"/>
      <c r="L319" s="7">
        <f t="shared" ca="1" si="8"/>
        <v>0.78210027282474348</v>
      </c>
      <c r="M319" s="26">
        <f t="shared" ca="1" si="9"/>
        <v>0.15911839016556306</v>
      </c>
    </row>
    <row r="320" spans="5:13">
      <c r="E320" s="85"/>
      <c r="F320" s="97"/>
      <c r="L320" s="7">
        <f t="shared" ca="1" si="8"/>
        <v>0.60356823353497846</v>
      </c>
      <c r="M320" s="26">
        <f t="shared" ca="1" si="9"/>
        <v>9.339880871666259E-2</v>
      </c>
    </row>
    <row r="321" spans="5:13">
      <c r="E321" s="85"/>
      <c r="F321" s="97"/>
      <c r="L321" s="7">
        <f t="shared" ca="1" si="8"/>
        <v>4.4443978462666456E-2</v>
      </c>
      <c r="M321" s="26">
        <f t="shared" ca="1" si="9"/>
        <v>-0.1563840989986581</v>
      </c>
    </row>
    <row r="322" spans="5:13">
      <c r="E322" s="85"/>
      <c r="F322" s="97"/>
      <c r="L322" s="7">
        <f t="shared" ca="1" si="8"/>
        <v>0.52325624036692764</v>
      </c>
      <c r="M322" s="26">
        <f t="shared" ca="1" si="9"/>
        <v>6.7418597946020259E-2</v>
      </c>
    </row>
    <row r="323" spans="5:13">
      <c r="E323" s="85"/>
      <c r="F323" s="97"/>
      <c r="L323" s="7">
        <f t="shared" ref="L323:L386" ca="1" si="10">RAND()</f>
        <v>0.22361349652103168</v>
      </c>
      <c r="M323" s="26">
        <f t="shared" ca="1" si="9"/>
        <v>-3.6668763628802226E-2</v>
      </c>
    </row>
    <row r="324" spans="5:13">
      <c r="E324" s="85"/>
      <c r="F324" s="97"/>
      <c r="L324" s="7">
        <f t="shared" ca="1" si="10"/>
        <v>8.0779413067085026E-2</v>
      </c>
      <c r="M324" s="26">
        <f t="shared" ca="1" si="9"/>
        <v>-0.11804389660736517</v>
      </c>
    </row>
    <row r="325" spans="5:13">
      <c r="E325" s="85"/>
      <c r="F325" s="97"/>
      <c r="L325" s="7">
        <f t="shared" ca="1" si="10"/>
        <v>0.59192159435503178</v>
      </c>
      <c r="M325" s="26">
        <f t="shared" ca="1" si="9"/>
        <v>8.9570047101401359E-2</v>
      </c>
    </row>
    <row r="326" spans="5:13">
      <c r="E326" s="85"/>
      <c r="F326" s="97"/>
      <c r="L326" s="7">
        <f t="shared" ca="1" si="10"/>
        <v>0.72007600072838085</v>
      </c>
      <c r="M326" s="26">
        <f t="shared" ca="1" si="9"/>
        <v>0.13415917285499052</v>
      </c>
    </row>
    <row r="327" spans="5:13">
      <c r="E327" s="85"/>
      <c r="F327" s="97"/>
      <c r="L327" s="7">
        <f t="shared" ca="1" si="10"/>
        <v>0.10152455643626235</v>
      </c>
      <c r="M327" s="26">
        <f t="shared" ref="M327:M390" ca="1" si="11">NORMINV(L327,$B$2,$B$3)</f>
        <v>-0.10189920896694638</v>
      </c>
    </row>
    <row r="328" spans="5:13">
      <c r="E328" s="85"/>
      <c r="F328" s="97"/>
      <c r="L328" s="7">
        <f t="shared" ca="1" si="10"/>
        <v>0.41655527540742843</v>
      </c>
      <c r="M328" s="26">
        <f t="shared" ca="1" si="11"/>
        <v>3.3199720810599971E-2</v>
      </c>
    </row>
    <row r="329" spans="5:13">
      <c r="E329" s="85"/>
      <c r="F329" s="97"/>
      <c r="L329" s="7">
        <f t="shared" ca="1" si="10"/>
        <v>0.88453400769726065</v>
      </c>
      <c r="M329" s="26">
        <f t="shared" ca="1" si="11"/>
        <v>0.21236635387423208</v>
      </c>
    </row>
    <row r="330" spans="5:13">
      <c r="E330" s="85"/>
      <c r="F330" s="97"/>
      <c r="L330" s="7">
        <f t="shared" ca="1" si="10"/>
        <v>0.78008613442586328</v>
      </c>
      <c r="M330" s="26">
        <f t="shared" ca="1" si="11"/>
        <v>0.15825072676418003</v>
      </c>
    </row>
    <row r="331" spans="5:13">
      <c r="E331" s="85"/>
      <c r="F331" s="97"/>
      <c r="L331" s="7">
        <f t="shared" ca="1" si="10"/>
        <v>0.48620261473520909</v>
      </c>
      <c r="M331" s="26">
        <f t="shared" ca="1" si="11"/>
        <v>5.5600335852950517E-2</v>
      </c>
    </row>
    <row r="332" spans="5:13">
      <c r="E332" s="85"/>
      <c r="F332" s="97"/>
      <c r="L332" s="7">
        <f t="shared" ca="1" si="10"/>
        <v>0.97782193433060471</v>
      </c>
      <c r="M332" s="26">
        <f t="shared" ca="1" si="11"/>
        <v>0.31573817552371874</v>
      </c>
    </row>
    <row r="333" spans="5:13">
      <c r="E333" s="85"/>
      <c r="F333" s="97"/>
      <c r="L333" s="7">
        <f t="shared" ca="1" si="10"/>
        <v>0.15944427734775846</v>
      </c>
      <c r="M333" s="26">
        <f t="shared" ca="1" si="11"/>
        <v>-6.6773953038618744E-2</v>
      </c>
    </row>
    <row r="334" spans="5:13">
      <c r="E334" s="85"/>
      <c r="F334" s="97"/>
      <c r="L334" s="7">
        <f t="shared" ca="1" si="10"/>
        <v>0.62652567851046204</v>
      </c>
      <c r="M334" s="26">
        <f t="shared" ca="1" si="11"/>
        <v>0.10103917481874741</v>
      </c>
    </row>
    <row r="335" spans="5:13">
      <c r="E335" s="85"/>
      <c r="F335" s="97"/>
      <c r="L335" s="7">
        <f t="shared" ca="1" si="10"/>
        <v>7.0465884285347835E-3</v>
      </c>
      <c r="M335" s="26">
        <f t="shared" ca="1" si="11"/>
        <v>-0.25223127127393563</v>
      </c>
    </row>
    <row r="336" spans="5:13">
      <c r="E336" s="85"/>
      <c r="F336" s="97"/>
      <c r="L336" s="7">
        <f t="shared" ca="1" si="10"/>
        <v>0.39927189373685779</v>
      </c>
      <c r="M336" s="26">
        <f t="shared" ca="1" si="11"/>
        <v>2.7537526858732869E-2</v>
      </c>
    </row>
    <row r="337" spans="5:13">
      <c r="E337" s="85"/>
      <c r="F337" s="97"/>
      <c r="L337" s="7">
        <f t="shared" ca="1" si="10"/>
        <v>0.60052901128472347</v>
      </c>
      <c r="M337" s="26">
        <f t="shared" ca="1" si="11"/>
        <v>9.2396901870037851E-2</v>
      </c>
    </row>
    <row r="338" spans="5:13">
      <c r="E338" s="85"/>
      <c r="F338" s="97"/>
      <c r="L338" s="7">
        <f t="shared" ca="1" si="10"/>
        <v>0.24712788494441207</v>
      </c>
      <c r="M338" s="26">
        <f t="shared" ca="1" si="11"/>
        <v>-2.6940092963472981E-2</v>
      </c>
    </row>
    <row r="339" spans="5:13">
      <c r="E339" s="85"/>
      <c r="F339" s="97"/>
      <c r="L339" s="7">
        <f t="shared" ca="1" si="10"/>
        <v>0.18454362593162044</v>
      </c>
      <c r="M339" s="26">
        <f t="shared" ca="1" si="11"/>
        <v>-5.4238291549163209E-2</v>
      </c>
    </row>
    <row r="340" spans="5:13">
      <c r="E340" s="85"/>
      <c r="F340" s="97"/>
      <c r="L340" s="7">
        <f t="shared" ca="1" si="10"/>
        <v>0.81809410340293465</v>
      </c>
      <c r="M340" s="26">
        <f t="shared" ca="1" si="11"/>
        <v>0.175502711440813</v>
      </c>
    </row>
    <row r="341" spans="5:13">
      <c r="E341" s="85"/>
      <c r="F341" s="97"/>
      <c r="L341" s="7">
        <f t="shared" ca="1" si="10"/>
        <v>0.80226916255290037</v>
      </c>
      <c r="M341" s="26">
        <f t="shared" ca="1" si="11"/>
        <v>0.16807857019502884</v>
      </c>
    </row>
    <row r="342" spans="5:13">
      <c r="E342" s="85"/>
      <c r="F342" s="97"/>
      <c r="L342" s="7">
        <f t="shared" ca="1" si="10"/>
        <v>0.36349694386594922</v>
      </c>
      <c r="M342" s="26">
        <f t="shared" ca="1" si="11"/>
        <v>1.5595215879544273E-2</v>
      </c>
    </row>
    <row r="343" spans="5:13">
      <c r="E343" s="85"/>
      <c r="F343" s="97"/>
      <c r="L343" s="7">
        <f t="shared" ca="1" si="10"/>
        <v>0.2185611304417816</v>
      </c>
      <c r="M343" s="26">
        <f t="shared" ca="1" si="11"/>
        <v>-3.8832959640664966E-2</v>
      </c>
    </row>
    <row r="344" spans="5:13">
      <c r="E344" s="85"/>
      <c r="F344" s="97"/>
      <c r="L344" s="7">
        <f t="shared" ca="1" si="10"/>
        <v>2.8449642857385382E-2</v>
      </c>
      <c r="M344" s="26">
        <f t="shared" ca="1" si="11"/>
        <v>-0.18217662759014208</v>
      </c>
    </row>
    <row r="345" spans="5:13">
      <c r="E345" s="85"/>
      <c r="F345" s="97"/>
      <c r="L345" s="7">
        <f t="shared" ca="1" si="10"/>
        <v>0.34145061961802281</v>
      </c>
      <c r="M345" s="26">
        <f t="shared" ca="1" si="11"/>
        <v>8.0427610655903897E-3</v>
      </c>
    </row>
    <row r="346" spans="5:13">
      <c r="E346" s="85"/>
      <c r="F346" s="97"/>
      <c r="L346" s="7">
        <f t="shared" ca="1" si="10"/>
        <v>0.87202380509790522</v>
      </c>
      <c r="M346" s="26">
        <f t="shared" ca="1" si="11"/>
        <v>0.20448685539227426</v>
      </c>
    </row>
    <row r="347" spans="5:13">
      <c r="E347" s="85"/>
      <c r="F347" s="97"/>
      <c r="L347" s="7">
        <f t="shared" ca="1" si="10"/>
        <v>0.77660853265837781</v>
      </c>
      <c r="M347" s="26">
        <f t="shared" ca="1" si="11"/>
        <v>0.15676328028448472</v>
      </c>
    </row>
    <row r="348" spans="5:13">
      <c r="E348" s="85"/>
      <c r="F348" s="97"/>
      <c r="L348" s="7">
        <f t="shared" ca="1" si="10"/>
        <v>0.86021463638562046</v>
      </c>
      <c r="M348" s="26">
        <f t="shared" ca="1" si="11"/>
        <v>0.1975263887385644</v>
      </c>
    </row>
    <row r="349" spans="5:13">
      <c r="E349" s="85"/>
      <c r="F349" s="97"/>
      <c r="L349" s="7">
        <f t="shared" ca="1" si="10"/>
        <v>7.7073903304750724E-2</v>
      </c>
      <c r="M349" s="26">
        <f t="shared" ca="1" si="11"/>
        <v>-0.12124705716997283</v>
      </c>
    </row>
    <row r="350" spans="5:13">
      <c r="E350" s="85"/>
      <c r="F350" s="97"/>
      <c r="L350" s="7">
        <f t="shared" ca="1" si="10"/>
        <v>0.34084974703974658</v>
      </c>
      <c r="M350" s="26">
        <f t="shared" ca="1" si="11"/>
        <v>7.8344553759471247E-3</v>
      </c>
    </row>
    <row r="351" spans="5:13">
      <c r="E351" s="85"/>
      <c r="F351" s="97"/>
      <c r="L351" s="7">
        <f t="shared" ca="1" si="10"/>
        <v>0.18642300353208585</v>
      </c>
      <c r="M351" s="26">
        <f t="shared" ca="1" si="11"/>
        <v>-5.3344240402063689E-2</v>
      </c>
    </row>
    <row r="352" spans="5:13">
      <c r="E352" s="85"/>
      <c r="F352" s="97"/>
      <c r="L352" s="7">
        <f t="shared" ca="1" si="10"/>
        <v>0.22361223304719424</v>
      </c>
      <c r="M352" s="26">
        <f t="shared" ca="1" si="11"/>
        <v>-3.6669301331929999E-2</v>
      </c>
    </row>
    <row r="353" spans="5:13">
      <c r="E353" s="85"/>
      <c r="F353" s="97"/>
      <c r="L353" s="7">
        <f t="shared" ca="1" si="10"/>
        <v>0.36189305782299896</v>
      </c>
      <c r="M353" s="26">
        <f t="shared" ca="1" si="11"/>
        <v>1.5051335833106458E-2</v>
      </c>
    </row>
    <row r="354" spans="5:13">
      <c r="E354" s="85"/>
      <c r="F354" s="97"/>
      <c r="L354" s="7">
        <f t="shared" ca="1" si="10"/>
        <v>0.51370297002786236</v>
      </c>
      <c r="M354" s="26">
        <f t="shared" ca="1" si="11"/>
        <v>6.4369545443190346E-2</v>
      </c>
    </row>
    <row r="355" spans="5:13">
      <c r="E355" s="85"/>
      <c r="F355" s="97"/>
      <c r="L355" s="7">
        <f t="shared" ca="1" si="10"/>
        <v>0.15011451812081567</v>
      </c>
      <c r="M355" s="26">
        <f t="shared" ca="1" si="11"/>
        <v>-7.1759453350115576E-2</v>
      </c>
    </row>
    <row r="356" spans="5:13">
      <c r="E356" s="85"/>
      <c r="F356" s="97"/>
      <c r="L356" s="7">
        <f t="shared" ca="1" si="10"/>
        <v>0.38116231792616595</v>
      </c>
      <c r="M356" s="26">
        <f t="shared" ca="1" si="11"/>
        <v>2.1534586194830632E-2</v>
      </c>
    </row>
    <row r="357" spans="5:13">
      <c r="E357" s="85"/>
      <c r="F357" s="97"/>
      <c r="L357" s="7">
        <f t="shared" ca="1" si="10"/>
        <v>0.58506778052530128</v>
      </c>
      <c r="M357" s="26">
        <f t="shared" ca="1" si="11"/>
        <v>8.7329580148617497E-2</v>
      </c>
    </row>
    <row r="358" spans="5:13">
      <c r="E358" s="85"/>
      <c r="F358" s="97"/>
      <c r="L358" s="7">
        <f t="shared" ca="1" si="10"/>
        <v>0.31110072420755397</v>
      </c>
      <c r="M358" s="26">
        <f t="shared" ca="1" si="11"/>
        <v>-2.6696985164681303E-3</v>
      </c>
    </row>
    <row r="359" spans="5:13">
      <c r="E359" s="85"/>
      <c r="F359" s="97"/>
      <c r="L359" s="7">
        <f t="shared" ca="1" si="10"/>
        <v>0.12612123919132556</v>
      </c>
      <c r="M359" s="26">
        <f t="shared" ca="1" si="11"/>
        <v>-8.5620048562834838E-2</v>
      </c>
    </row>
    <row r="360" spans="5:13">
      <c r="E360" s="85"/>
      <c r="F360" s="97"/>
      <c r="L360" s="7">
        <f t="shared" ca="1" si="10"/>
        <v>0.19098291021551439</v>
      </c>
      <c r="M360" s="26">
        <f t="shared" ca="1" si="11"/>
        <v>-5.1197931560830245E-2</v>
      </c>
    </row>
    <row r="361" spans="5:13">
      <c r="E361" s="85"/>
      <c r="F361" s="97"/>
      <c r="L361" s="7">
        <f t="shared" ca="1" si="10"/>
        <v>0.31924989643774104</v>
      </c>
      <c r="M361" s="26">
        <f t="shared" ca="1" si="11"/>
        <v>2.4740422420550107E-4</v>
      </c>
    </row>
    <row r="362" spans="5:13">
      <c r="E362" s="85"/>
      <c r="F362" s="97"/>
      <c r="L362" s="7">
        <f t="shared" ca="1" si="10"/>
        <v>0.97372825738498681</v>
      </c>
      <c r="M362" s="26">
        <f t="shared" ca="1" si="11"/>
        <v>0.30657355505937567</v>
      </c>
    </row>
    <row r="363" spans="5:13">
      <c r="E363" s="85"/>
      <c r="F363" s="97"/>
      <c r="L363" s="7">
        <f t="shared" ca="1" si="10"/>
        <v>0.74864822187960622</v>
      </c>
      <c r="M363" s="26">
        <f t="shared" ca="1" si="11"/>
        <v>0.14524674610260918</v>
      </c>
    </row>
    <row r="364" spans="5:13">
      <c r="E364" s="85"/>
      <c r="F364" s="97"/>
      <c r="L364" s="7">
        <f t="shared" ca="1" si="10"/>
        <v>0.38277523285963544</v>
      </c>
      <c r="M364" s="26">
        <f t="shared" ca="1" si="11"/>
        <v>2.2072524134490921E-2</v>
      </c>
    </row>
    <row r="365" spans="5:13">
      <c r="E365" s="85"/>
      <c r="F365" s="97"/>
      <c r="L365" s="7">
        <f t="shared" ca="1" si="10"/>
        <v>0.41141816974470757</v>
      </c>
      <c r="M365" s="26">
        <f t="shared" ca="1" si="11"/>
        <v>3.1522803132015456E-2</v>
      </c>
    </row>
    <row r="366" spans="5:13">
      <c r="E366" s="85"/>
      <c r="F366" s="97"/>
      <c r="L366" s="7">
        <f t="shared" ca="1" si="10"/>
        <v>0.58970804172977043</v>
      </c>
      <c r="M366" s="26">
        <f t="shared" ca="1" si="11"/>
        <v>8.8845481127278983E-2</v>
      </c>
    </row>
    <row r="367" spans="5:13">
      <c r="E367" s="85"/>
      <c r="F367" s="97"/>
      <c r="L367" s="7">
        <f t="shared" ca="1" si="10"/>
        <v>0.64681181119974807</v>
      </c>
      <c r="M367" s="26">
        <f t="shared" ca="1" si="11"/>
        <v>0.10791518008742906</v>
      </c>
    </row>
    <row r="368" spans="5:13">
      <c r="E368" s="85"/>
      <c r="F368" s="97"/>
      <c r="L368" s="7">
        <f t="shared" ca="1" si="10"/>
        <v>0.21618289100930232</v>
      </c>
      <c r="M368" s="26">
        <f t="shared" ca="1" si="11"/>
        <v>-3.9861637530808458E-2</v>
      </c>
    </row>
    <row r="369" spans="5:13">
      <c r="E369" s="85"/>
      <c r="F369" s="97"/>
      <c r="L369" s="7">
        <f t="shared" ca="1" si="10"/>
        <v>0.35148102483891697</v>
      </c>
      <c r="M369" s="26">
        <f t="shared" ca="1" si="11"/>
        <v>1.1500020084608181E-2</v>
      </c>
    </row>
    <row r="370" spans="5:13">
      <c r="E370" s="85"/>
      <c r="F370" s="97"/>
      <c r="L370" s="7">
        <f t="shared" ca="1" si="10"/>
        <v>0.84004653924331441</v>
      </c>
      <c r="M370" s="26">
        <f t="shared" ca="1" si="11"/>
        <v>0.18650745575226568</v>
      </c>
    </row>
    <row r="371" spans="5:13">
      <c r="E371" s="85"/>
      <c r="F371" s="97"/>
      <c r="L371" s="7">
        <f t="shared" ca="1" si="10"/>
        <v>7.2830862930366336E-2</v>
      </c>
      <c r="M371" s="26">
        <f t="shared" ca="1" si="11"/>
        <v>-0.12506202612012815</v>
      </c>
    </row>
    <row r="372" spans="5:13">
      <c r="E372" s="85"/>
      <c r="F372" s="97"/>
      <c r="L372" s="7">
        <f t="shared" ca="1" si="10"/>
        <v>0.84005191093395037</v>
      </c>
      <c r="M372" s="26">
        <f t="shared" ca="1" si="11"/>
        <v>0.18651026429809997</v>
      </c>
    </row>
    <row r="373" spans="5:13">
      <c r="E373" s="85"/>
      <c r="F373" s="97"/>
      <c r="L373" s="7">
        <f t="shared" ca="1" si="10"/>
        <v>0.50984419498870504</v>
      </c>
      <c r="M373" s="26">
        <f t="shared" ca="1" si="11"/>
        <v>6.3138776673210301E-2</v>
      </c>
    </row>
    <row r="374" spans="5:13">
      <c r="E374" s="85"/>
      <c r="F374" s="97"/>
      <c r="L374" s="7">
        <f t="shared" ca="1" si="10"/>
        <v>0.37347764564622599</v>
      </c>
      <c r="M374" s="26">
        <f t="shared" ca="1" si="11"/>
        <v>1.8961941594150489E-2</v>
      </c>
    </row>
    <row r="375" spans="5:13">
      <c r="E375" s="85"/>
      <c r="F375" s="97"/>
      <c r="L375" s="7">
        <f t="shared" ca="1" si="10"/>
        <v>0.30280475590404932</v>
      </c>
      <c r="M375" s="26">
        <f t="shared" ca="1" si="11"/>
        <v>-5.6736176983724906E-3</v>
      </c>
    </row>
    <row r="376" spans="5:13">
      <c r="E376" s="85"/>
      <c r="F376" s="97"/>
      <c r="L376" s="7">
        <f t="shared" ca="1" si="10"/>
        <v>0.72477265217329456</v>
      </c>
      <c r="M376" s="26">
        <f t="shared" ca="1" si="11"/>
        <v>0.13594128267301178</v>
      </c>
    </row>
    <row r="377" spans="5:13">
      <c r="E377" s="85"/>
      <c r="F377" s="97"/>
      <c r="L377" s="7">
        <f t="shared" ca="1" si="10"/>
        <v>0.87530947487224586</v>
      </c>
      <c r="M377" s="26">
        <f t="shared" ca="1" si="11"/>
        <v>0.20650203275187015</v>
      </c>
    </row>
    <row r="378" spans="5:13">
      <c r="E378" s="85"/>
      <c r="F378" s="97"/>
      <c r="L378" s="7">
        <f t="shared" ca="1" si="10"/>
        <v>0.72784271143498847</v>
      </c>
      <c r="M378" s="26">
        <f t="shared" ca="1" si="11"/>
        <v>0.13711428243000517</v>
      </c>
    </row>
    <row r="379" spans="5:13">
      <c r="E379" s="85"/>
      <c r="F379" s="97"/>
      <c r="L379" s="7">
        <f t="shared" ca="1" si="10"/>
        <v>0.90870620566426941</v>
      </c>
      <c r="M379" s="26">
        <f t="shared" ca="1" si="11"/>
        <v>0.22952000777796416</v>
      </c>
    </row>
    <row r="380" spans="5:13">
      <c r="E380" s="85"/>
      <c r="F380" s="97"/>
      <c r="L380" s="7">
        <f t="shared" ca="1" si="10"/>
        <v>0.77636438334421776</v>
      </c>
      <c r="M380" s="26">
        <f t="shared" ca="1" si="11"/>
        <v>0.1566593501279778</v>
      </c>
    </row>
    <row r="381" spans="5:13">
      <c r="E381" s="85"/>
      <c r="F381" s="97"/>
      <c r="L381" s="7">
        <f t="shared" ca="1" si="10"/>
        <v>0.51290322433549795</v>
      </c>
      <c r="M381" s="26">
        <f t="shared" ca="1" si="11"/>
        <v>6.4114434165585113E-2</v>
      </c>
    </row>
    <row r="382" spans="5:13">
      <c r="E382" s="85"/>
      <c r="F382" s="97"/>
      <c r="L382" s="7">
        <f t="shared" ca="1" si="10"/>
        <v>0.17519847203046024</v>
      </c>
      <c r="M382" s="26">
        <f t="shared" ca="1" si="11"/>
        <v>-5.8770665976216996E-2</v>
      </c>
    </row>
    <row r="383" spans="5:13">
      <c r="E383" s="85"/>
      <c r="F383" s="97"/>
      <c r="L383" s="7">
        <f t="shared" ca="1" si="10"/>
        <v>0.70771280829198857</v>
      </c>
      <c r="M383" s="26">
        <f t="shared" ca="1" si="11"/>
        <v>0.12953562677773026</v>
      </c>
    </row>
    <row r="384" spans="5:13">
      <c r="E384" s="85"/>
      <c r="F384" s="97"/>
      <c r="L384" s="7">
        <f t="shared" ca="1" si="10"/>
        <v>0.99653520455983813</v>
      </c>
      <c r="M384" s="26">
        <f t="shared" ca="1" si="11"/>
        <v>0.40343423908546722</v>
      </c>
    </row>
    <row r="385" spans="5:13">
      <c r="E385" s="85"/>
      <c r="F385" s="97"/>
      <c r="L385" s="7">
        <f t="shared" ca="1" si="10"/>
        <v>0.17259807820918927</v>
      </c>
      <c r="M385" s="26">
        <f t="shared" ca="1" si="11"/>
        <v>-6.0058890030262366E-2</v>
      </c>
    </row>
    <row r="386" spans="5:13">
      <c r="E386" s="85"/>
      <c r="F386" s="97"/>
      <c r="L386" s="7">
        <f t="shared" ca="1" si="10"/>
        <v>0.96229940407914571</v>
      </c>
      <c r="M386" s="26">
        <f t="shared" ca="1" si="11"/>
        <v>0.28614235565601387</v>
      </c>
    </row>
    <row r="387" spans="5:13">
      <c r="E387" s="85"/>
      <c r="F387" s="97"/>
      <c r="L387" s="7">
        <f t="shared" ref="L387:L450" ca="1" si="12">RAND()</f>
        <v>0.8682509546914785</v>
      </c>
      <c r="M387" s="26">
        <f t="shared" ca="1" si="11"/>
        <v>0.20221672349063116</v>
      </c>
    </row>
    <row r="388" spans="5:13">
      <c r="E388" s="85"/>
      <c r="F388" s="97"/>
      <c r="L388" s="7">
        <f t="shared" ca="1" si="12"/>
        <v>0.30587205084151314</v>
      </c>
      <c r="M388" s="26">
        <f t="shared" ca="1" si="11"/>
        <v>-4.5587856726767156E-3</v>
      </c>
    </row>
    <row r="389" spans="5:13">
      <c r="E389" s="85"/>
      <c r="F389" s="97"/>
      <c r="L389" s="7">
        <f t="shared" ca="1" si="12"/>
        <v>0.53769980485338542</v>
      </c>
      <c r="M389" s="26">
        <f t="shared" ca="1" si="11"/>
        <v>7.2037135802587082E-2</v>
      </c>
    </row>
    <row r="390" spans="5:13">
      <c r="E390" s="85"/>
      <c r="F390" s="97"/>
      <c r="L390" s="7">
        <f t="shared" ca="1" si="12"/>
        <v>0.71882072551215803</v>
      </c>
      <c r="M390" s="26">
        <f t="shared" ca="1" si="11"/>
        <v>0.13368533766169749</v>
      </c>
    </row>
    <row r="391" spans="5:13">
      <c r="E391" s="85"/>
      <c r="F391" s="97"/>
      <c r="L391" s="7">
        <f t="shared" ca="1" si="12"/>
        <v>0.21676507527802091</v>
      </c>
      <c r="M391" s="26">
        <f t="shared" ref="M391:M454" ca="1" si="13">NORMINV(L391,$B$2,$B$3)</f>
        <v>-3.9609219086666078E-2</v>
      </c>
    </row>
    <row r="392" spans="5:13">
      <c r="E392" s="85"/>
      <c r="F392" s="97"/>
      <c r="L392" s="7">
        <f t="shared" ca="1" si="12"/>
        <v>8.5533747197342747E-2</v>
      </c>
      <c r="M392" s="26">
        <f t="shared" ca="1" si="13"/>
        <v>-0.11409264103763367</v>
      </c>
    </row>
    <row r="393" spans="5:13">
      <c r="E393" s="85"/>
      <c r="F393" s="97"/>
      <c r="L393" s="7">
        <f t="shared" ca="1" si="12"/>
        <v>0.88590628835386587</v>
      </c>
      <c r="M393" s="26">
        <f t="shared" ca="1" si="13"/>
        <v>0.21326679145933883</v>
      </c>
    </row>
    <row r="394" spans="5:13">
      <c r="E394" s="85"/>
      <c r="F394" s="97"/>
      <c r="L394" s="7">
        <f t="shared" ca="1" si="12"/>
        <v>0.51228720879573697</v>
      </c>
      <c r="M394" s="26">
        <f t="shared" ca="1" si="13"/>
        <v>6.3917942399643046E-2</v>
      </c>
    </row>
    <row r="395" spans="5:13">
      <c r="E395" s="85"/>
      <c r="F395" s="97"/>
      <c r="L395" s="7">
        <f t="shared" ca="1" si="12"/>
        <v>0.48817556033952891</v>
      </c>
      <c r="M395" s="26">
        <f t="shared" ca="1" si="13"/>
        <v>5.6229661863678483E-2</v>
      </c>
    </row>
    <row r="396" spans="5:13">
      <c r="E396" s="85"/>
      <c r="F396" s="97"/>
      <c r="L396" s="7">
        <f t="shared" ca="1" si="12"/>
        <v>0.59526217338625187</v>
      </c>
      <c r="M396" s="26">
        <f t="shared" ca="1" si="13"/>
        <v>9.0665352355661505E-2</v>
      </c>
    </row>
    <row r="397" spans="5:13">
      <c r="E397" s="85"/>
      <c r="F397" s="97"/>
      <c r="L397" s="7">
        <f t="shared" ca="1" si="12"/>
        <v>0.51305165805283282</v>
      </c>
      <c r="M397" s="26">
        <f t="shared" ca="1" si="13"/>
        <v>6.4161781829510697E-2</v>
      </c>
    </row>
    <row r="398" spans="5:13">
      <c r="E398" s="85"/>
      <c r="F398" s="97"/>
      <c r="L398" s="7">
        <f t="shared" ca="1" si="12"/>
        <v>0.71967952039346628</v>
      </c>
      <c r="M398" s="26">
        <f t="shared" ca="1" si="13"/>
        <v>0.1340094004591188</v>
      </c>
    </row>
    <row r="399" spans="5:13">
      <c r="E399" s="85"/>
      <c r="F399" s="97"/>
      <c r="L399" s="7">
        <f t="shared" ca="1" si="12"/>
        <v>0.7796993383571128</v>
      </c>
      <c r="M399" s="26">
        <f t="shared" ca="1" si="13"/>
        <v>0.15808462361190601</v>
      </c>
    </row>
    <row r="400" spans="5:13">
      <c r="E400" s="85"/>
      <c r="F400" s="97"/>
      <c r="L400" s="7">
        <f t="shared" ca="1" si="12"/>
        <v>0.38575458340640278</v>
      </c>
      <c r="M400" s="26">
        <f t="shared" ca="1" si="13"/>
        <v>2.3064420951568576E-2</v>
      </c>
    </row>
    <row r="401" spans="5:13">
      <c r="E401" s="85"/>
      <c r="F401" s="97"/>
      <c r="L401" s="7">
        <f t="shared" ca="1" si="12"/>
        <v>0.45111662083785564</v>
      </c>
      <c r="M401" s="26">
        <f t="shared" ca="1" si="13"/>
        <v>4.4376134588637706E-2</v>
      </c>
    </row>
    <row r="402" spans="5:13">
      <c r="E402" s="85"/>
      <c r="F402" s="97"/>
      <c r="L402" s="7">
        <f t="shared" ca="1" si="12"/>
        <v>0.95528537516705958</v>
      </c>
      <c r="M402" s="26">
        <f t="shared" ca="1" si="13"/>
        <v>0.27601817890520247</v>
      </c>
    </row>
    <row r="403" spans="5:13">
      <c r="E403" s="85"/>
      <c r="F403" s="97"/>
      <c r="L403" s="7">
        <f t="shared" ca="1" si="12"/>
        <v>0.64933374684950629</v>
      </c>
      <c r="M403" s="26">
        <f t="shared" ca="1" si="13"/>
        <v>0.10877944622476549</v>
      </c>
    </row>
    <row r="404" spans="5:13">
      <c r="E404" s="85"/>
      <c r="F404" s="97"/>
      <c r="L404" s="7">
        <f t="shared" ca="1" si="12"/>
        <v>0.60388230014727606</v>
      </c>
      <c r="M404" s="26">
        <f t="shared" ca="1" si="13"/>
        <v>9.3502460775961138E-2</v>
      </c>
    </row>
    <row r="405" spans="5:13">
      <c r="E405" s="85"/>
      <c r="F405" s="97"/>
      <c r="L405" s="7">
        <f t="shared" ca="1" si="12"/>
        <v>0.825890016488393</v>
      </c>
      <c r="M405" s="26">
        <f t="shared" ca="1" si="13"/>
        <v>0.17930840909045509</v>
      </c>
    </row>
    <row r="406" spans="5:13">
      <c r="E406" s="85"/>
      <c r="F406" s="97"/>
      <c r="L406" s="7">
        <f t="shared" ca="1" si="12"/>
        <v>0.12471172147009479</v>
      </c>
      <c r="M406" s="26">
        <f t="shared" ca="1" si="13"/>
        <v>-8.6488914522601934E-2</v>
      </c>
    </row>
    <row r="407" spans="5:13">
      <c r="E407" s="85"/>
      <c r="F407" s="97"/>
      <c r="L407" s="7">
        <f t="shared" ca="1" si="12"/>
        <v>0.63523668046646009</v>
      </c>
      <c r="M407" s="26">
        <f t="shared" ca="1" si="13"/>
        <v>0.10397592773696654</v>
      </c>
    </row>
    <row r="408" spans="5:13">
      <c r="E408" s="85"/>
      <c r="F408" s="97"/>
      <c r="L408" s="7">
        <f t="shared" ca="1" si="12"/>
        <v>0.89157202231760191</v>
      </c>
      <c r="M408" s="26">
        <f t="shared" ca="1" si="13"/>
        <v>0.21706850287059015</v>
      </c>
    </row>
    <row r="409" spans="5:13">
      <c r="E409" s="85"/>
      <c r="F409" s="97"/>
      <c r="L409" s="7">
        <f t="shared" ca="1" si="12"/>
        <v>0.36072675474243576</v>
      </c>
      <c r="M409" s="26">
        <f t="shared" ca="1" si="13"/>
        <v>1.4655324574519853E-2</v>
      </c>
    </row>
    <row r="410" spans="5:13">
      <c r="E410" s="85"/>
      <c r="F410" s="97"/>
      <c r="L410" s="7">
        <f t="shared" ca="1" si="12"/>
        <v>0.92587336208596316</v>
      </c>
      <c r="M410" s="26">
        <f t="shared" ca="1" si="13"/>
        <v>0.24387938180126315</v>
      </c>
    </row>
    <row r="411" spans="5:13">
      <c r="E411" s="85"/>
      <c r="F411" s="97"/>
      <c r="L411" s="7">
        <f t="shared" ca="1" si="12"/>
        <v>6.8278487226531959E-2</v>
      </c>
      <c r="M411" s="26">
        <f t="shared" ca="1" si="13"/>
        <v>-0.12934934356806718</v>
      </c>
    </row>
    <row r="412" spans="5:13">
      <c r="E412" s="85"/>
      <c r="F412" s="97"/>
      <c r="L412" s="7">
        <f t="shared" ca="1" si="12"/>
        <v>0.34072757218143523</v>
      </c>
      <c r="M412" s="26">
        <f t="shared" ca="1" si="13"/>
        <v>7.792083670246551E-3</v>
      </c>
    </row>
    <row r="413" spans="5:13">
      <c r="E413" s="85"/>
      <c r="F413" s="97"/>
      <c r="L413" s="7">
        <f t="shared" ca="1" si="12"/>
        <v>0.80957542833957619</v>
      </c>
      <c r="M413" s="26">
        <f t="shared" ca="1" si="13"/>
        <v>0.17145902957166825</v>
      </c>
    </row>
    <row r="414" spans="5:13">
      <c r="E414" s="85"/>
      <c r="F414" s="97"/>
      <c r="L414" s="7">
        <f t="shared" ca="1" si="12"/>
        <v>0.72193072255754476</v>
      </c>
      <c r="M414" s="26">
        <f t="shared" ca="1" si="13"/>
        <v>0.13486117549736909</v>
      </c>
    </row>
    <row r="415" spans="5:13">
      <c r="E415" s="85"/>
      <c r="F415" s="97"/>
      <c r="L415" s="7">
        <f t="shared" ca="1" si="12"/>
        <v>0.10102034039060059</v>
      </c>
      <c r="M415" s="26">
        <f t="shared" ca="1" si="13"/>
        <v>-0.10226127266741902</v>
      </c>
    </row>
    <row r="416" spans="5:13">
      <c r="E416" s="85"/>
      <c r="F416" s="97"/>
      <c r="L416" s="7">
        <f t="shared" ca="1" si="12"/>
        <v>0.2807908023670348</v>
      </c>
      <c r="M416" s="26">
        <f t="shared" ca="1" si="13"/>
        <v>-1.3831866681318764E-2</v>
      </c>
    </row>
    <row r="417" spans="5:13">
      <c r="E417" s="85"/>
      <c r="F417" s="97"/>
      <c r="L417" s="7">
        <f t="shared" ca="1" si="12"/>
        <v>3.5532767171237545E-2</v>
      </c>
      <c r="M417" s="26">
        <f t="shared" ca="1" si="13"/>
        <v>-0.16958180531088313</v>
      </c>
    </row>
    <row r="418" spans="5:13">
      <c r="E418" s="85"/>
      <c r="F418" s="97"/>
      <c r="L418" s="7">
        <f t="shared" ca="1" si="12"/>
        <v>0.31792354031932202</v>
      </c>
      <c r="M418" s="26">
        <f t="shared" ca="1" si="13"/>
        <v>-2.2520562009535616E-4</v>
      </c>
    </row>
    <row r="419" spans="5:13">
      <c r="E419" s="85"/>
      <c r="F419" s="97"/>
      <c r="L419" s="7">
        <f t="shared" ca="1" si="12"/>
        <v>0.47287742978970115</v>
      </c>
      <c r="M419" s="26">
        <f t="shared" ca="1" si="13"/>
        <v>5.1346297826877399E-2</v>
      </c>
    </row>
    <row r="420" spans="5:13">
      <c r="E420" s="85"/>
      <c r="F420" s="97"/>
      <c r="L420" s="7">
        <f t="shared" ca="1" si="12"/>
        <v>0.68677911405427361</v>
      </c>
      <c r="M420" s="26">
        <f t="shared" ca="1" si="13"/>
        <v>0.12190764283793168</v>
      </c>
    </row>
    <row r="421" spans="5:13">
      <c r="E421" s="85"/>
      <c r="F421" s="97"/>
      <c r="L421" s="7">
        <f t="shared" ca="1" si="12"/>
        <v>0.56502026556608598</v>
      </c>
      <c r="M421" s="26">
        <f t="shared" ca="1" si="13"/>
        <v>8.0821946309798498E-2</v>
      </c>
    </row>
    <row r="422" spans="5:13">
      <c r="E422" s="85"/>
      <c r="F422" s="97"/>
      <c r="L422" s="7">
        <f t="shared" ca="1" si="12"/>
        <v>0.77103174015756548</v>
      </c>
      <c r="M422" s="26">
        <f t="shared" ca="1" si="13"/>
        <v>0.15440517086451694</v>
      </c>
    </row>
    <row r="423" spans="5:13">
      <c r="E423" s="85"/>
      <c r="F423" s="97"/>
      <c r="L423" s="7">
        <f t="shared" ca="1" si="12"/>
        <v>0.99404694098211166</v>
      </c>
      <c r="M423" s="26">
        <f t="shared" ca="1" si="13"/>
        <v>0.37986701460684424</v>
      </c>
    </row>
    <row r="424" spans="5:13">
      <c r="E424" s="85"/>
      <c r="F424" s="97"/>
      <c r="L424" s="7">
        <f t="shared" ca="1" si="12"/>
        <v>0.27777129153972346</v>
      </c>
      <c r="M424" s="26">
        <f t="shared" ca="1" si="13"/>
        <v>-1.4974174004286078E-2</v>
      </c>
    </row>
    <row r="425" spans="5:13">
      <c r="E425" s="85"/>
      <c r="F425" s="97"/>
      <c r="L425" s="7">
        <f t="shared" ca="1" si="12"/>
        <v>0.79701801813852691</v>
      </c>
      <c r="M425" s="26">
        <f t="shared" ca="1" si="13"/>
        <v>0.16569541788392383</v>
      </c>
    </row>
    <row r="426" spans="5:13">
      <c r="E426" s="85"/>
      <c r="F426" s="97"/>
      <c r="L426" s="7">
        <f t="shared" ca="1" si="12"/>
        <v>0.29737558317521584</v>
      </c>
      <c r="M426" s="26">
        <f t="shared" ca="1" si="13"/>
        <v>-7.659402484182648E-3</v>
      </c>
    </row>
    <row r="427" spans="5:13">
      <c r="E427" s="85"/>
      <c r="F427" s="97"/>
      <c r="L427" s="7">
        <f t="shared" ca="1" si="12"/>
        <v>0.18922360935424165</v>
      </c>
      <c r="M427" s="26">
        <f t="shared" ca="1" si="13"/>
        <v>-5.2022238476797475E-2</v>
      </c>
    </row>
    <row r="428" spans="5:13">
      <c r="E428" s="85"/>
      <c r="F428" s="97"/>
      <c r="L428" s="7">
        <f t="shared" ca="1" si="12"/>
        <v>0.67604882168682012</v>
      </c>
      <c r="M428" s="26">
        <f t="shared" ca="1" si="13"/>
        <v>0.11808399542954739</v>
      </c>
    </row>
    <row r="429" spans="5:13">
      <c r="E429" s="85"/>
      <c r="F429" s="97"/>
      <c r="L429" s="7">
        <f t="shared" ca="1" si="12"/>
        <v>0.27534411735547359</v>
      </c>
      <c r="M429" s="26">
        <f t="shared" ca="1" si="13"/>
        <v>-1.5896795582117734E-2</v>
      </c>
    </row>
    <row r="430" spans="5:13">
      <c r="E430" s="85"/>
      <c r="F430" s="97"/>
      <c r="L430" s="7">
        <f t="shared" ca="1" si="12"/>
        <v>0.70297747788192377</v>
      </c>
      <c r="M430" s="26">
        <f t="shared" ca="1" si="13"/>
        <v>0.12778910646328753</v>
      </c>
    </row>
    <row r="431" spans="5:13">
      <c r="E431" s="85"/>
      <c r="F431" s="97"/>
      <c r="L431" s="7">
        <f t="shared" ca="1" si="12"/>
        <v>0.23909209415842902</v>
      </c>
      <c r="M431" s="26">
        <f t="shared" ca="1" si="13"/>
        <v>-3.020505906460888E-2</v>
      </c>
    </row>
    <row r="432" spans="5:13">
      <c r="E432" s="85"/>
      <c r="F432" s="97"/>
      <c r="L432" s="7">
        <f t="shared" ca="1" si="12"/>
        <v>0.53230394928985814</v>
      </c>
      <c r="M432" s="26">
        <f t="shared" ca="1" si="13"/>
        <v>7.0310202057543889E-2</v>
      </c>
    </row>
    <row r="433" spans="5:13">
      <c r="E433" s="85"/>
      <c r="F433" s="97"/>
      <c r="L433" s="7">
        <f t="shared" ca="1" si="12"/>
        <v>0.98842035551257157</v>
      </c>
      <c r="M433" s="26">
        <f t="shared" ca="1" si="13"/>
        <v>0.34881812573146942</v>
      </c>
    </row>
    <row r="434" spans="5:13">
      <c r="E434" s="85"/>
      <c r="F434" s="97"/>
      <c r="L434" s="7">
        <f t="shared" ca="1" si="12"/>
        <v>0.68573665094813518</v>
      </c>
      <c r="M434" s="26">
        <f t="shared" ca="1" si="13"/>
        <v>0.12153376254292972</v>
      </c>
    </row>
    <row r="435" spans="5:13">
      <c r="E435" s="85"/>
      <c r="F435" s="97"/>
      <c r="L435" s="7">
        <f t="shared" ca="1" si="12"/>
        <v>0.2630236014372932</v>
      </c>
      <c r="M435" s="26">
        <f t="shared" ca="1" si="13"/>
        <v>-2.0643754625716618E-2</v>
      </c>
    </row>
    <row r="436" spans="5:13">
      <c r="E436" s="85"/>
      <c r="F436" s="97"/>
      <c r="L436" s="7">
        <f t="shared" ca="1" si="12"/>
        <v>7.8664259617320376E-3</v>
      </c>
      <c r="M436" s="26">
        <f t="shared" ca="1" si="13"/>
        <v>-0.24716600188987914</v>
      </c>
    </row>
    <row r="437" spans="5:13">
      <c r="E437" s="85"/>
      <c r="F437" s="97"/>
      <c r="L437" s="7">
        <f t="shared" ca="1" si="12"/>
        <v>0.39543932457175646</v>
      </c>
      <c r="M437" s="26">
        <f t="shared" ca="1" si="13"/>
        <v>2.6273577559926257E-2</v>
      </c>
    </row>
    <row r="438" spans="5:13">
      <c r="E438" s="85"/>
      <c r="F438" s="97"/>
      <c r="L438" s="7">
        <f t="shared" ca="1" si="12"/>
        <v>0.37422940096455248</v>
      </c>
      <c r="M438" s="26">
        <f t="shared" ca="1" si="13"/>
        <v>1.9214336446962438E-2</v>
      </c>
    </row>
    <row r="439" spans="5:13">
      <c r="E439" s="85"/>
      <c r="F439" s="97"/>
      <c r="L439" s="7">
        <f t="shared" ca="1" si="12"/>
        <v>0.67006699140551329</v>
      </c>
      <c r="M439" s="26">
        <f t="shared" ca="1" si="13"/>
        <v>0.11597521157063304</v>
      </c>
    </row>
    <row r="440" spans="5:13">
      <c r="E440" s="85"/>
      <c r="F440" s="97"/>
      <c r="L440" s="7">
        <f t="shared" ca="1" si="12"/>
        <v>0.51633790779983779</v>
      </c>
      <c r="M440" s="26">
        <f t="shared" ca="1" si="13"/>
        <v>6.5210195510376531E-2</v>
      </c>
    </row>
    <row r="441" spans="5:13">
      <c r="E441" s="85"/>
      <c r="F441" s="97"/>
      <c r="L441" s="7">
        <f t="shared" ca="1" si="12"/>
        <v>0.80939921690171845</v>
      </c>
      <c r="M441" s="26">
        <f t="shared" ca="1" si="13"/>
        <v>0.17137657645076354</v>
      </c>
    </row>
    <row r="442" spans="5:13">
      <c r="E442" s="85"/>
      <c r="F442" s="97"/>
      <c r="L442" s="7">
        <f t="shared" ca="1" si="12"/>
        <v>0.47485888645880214</v>
      </c>
      <c r="M442" s="26">
        <f t="shared" ca="1" si="13"/>
        <v>5.1979371409643878E-2</v>
      </c>
    </row>
    <row r="443" spans="5:13">
      <c r="E443" s="85"/>
      <c r="F443" s="97"/>
      <c r="L443" s="7">
        <f t="shared" ca="1" si="12"/>
        <v>0.22145121011086033</v>
      </c>
      <c r="M443" s="26">
        <f t="shared" ca="1" si="13"/>
        <v>-3.7591525158207337E-2</v>
      </c>
    </row>
    <row r="444" spans="5:13">
      <c r="E444" s="85"/>
      <c r="F444" s="97"/>
      <c r="L444" s="7">
        <f t="shared" ca="1" si="12"/>
        <v>0.92992935273306565</v>
      </c>
      <c r="M444" s="26">
        <f t="shared" ca="1" si="13"/>
        <v>0.24763603754913374</v>
      </c>
    </row>
    <row r="445" spans="5:13">
      <c r="E445" s="85"/>
      <c r="F445" s="97"/>
      <c r="L445" s="7">
        <f t="shared" ca="1" si="12"/>
        <v>0.17297526527683516</v>
      </c>
      <c r="M445" s="26">
        <f t="shared" ca="1" si="13"/>
        <v>-5.9871270892035616E-2</v>
      </c>
    </row>
    <row r="446" spans="5:13">
      <c r="E446" s="85"/>
      <c r="F446" s="97"/>
      <c r="L446" s="7">
        <f t="shared" ca="1" si="12"/>
        <v>0.70543603994704918</v>
      </c>
      <c r="M446" s="26">
        <f t="shared" ca="1" si="13"/>
        <v>0.12869427548655937</v>
      </c>
    </row>
    <row r="447" spans="5:13">
      <c r="E447" s="85"/>
      <c r="F447" s="97"/>
      <c r="L447" s="7">
        <f t="shared" ca="1" si="12"/>
        <v>0.12912351757046514</v>
      </c>
      <c r="M447" s="26">
        <f t="shared" ca="1" si="13"/>
        <v>-8.3791659169888427E-2</v>
      </c>
    </row>
    <row r="448" spans="5:13">
      <c r="E448" s="85"/>
      <c r="F448" s="97"/>
      <c r="L448" s="7">
        <f t="shared" ca="1" si="12"/>
        <v>0.53150595342378981</v>
      </c>
      <c r="M448" s="26">
        <f t="shared" ca="1" si="13"/>
        <v>7.0054973863626455E-2</v>
      </c>
    </row>
    <row r="449" spans="5:13">
      <c r="E449" s="85"/>
      <c r="F449" s="97"/>
      <c r="L449" s="7">
        <f t="shared" ca="1" si="12"/>
        <v>0.73156601042133573</v>
      </c>
      <c r="M449" s="26">
        <f t="shared" ca="1" si="13"/>
        <v>0.13854573758606473</v>
      </c>
    </row>
    <row r="450" spans="5:13">
      <c r="E450" s="85"/>
      <c r="F450" s="97"/>
      <c r="L450" s="7">
        <f t="shared" ca="1" si="12"/>
        <v>0.99431237977091991</v>
      </c>
      <c r="M450" s="26">
        <f t="shared" ca="1" si="13"/>
        <v>0.38190716076812081</v>
      </c>
    </row>
    <row r="451" spans="5:13">
      <c r="E451" s="85"/>
      <c r="F451" s="97"/>
      <c r="L451" s="7">
        <f t="shared" ref="L451:L514" ca="1" si="14">RAND()</f>
        <v>0.64962685231316319</v>
      </c>
      <c r="M451" s="26">
        <f t="shared" ca="1" si="13"/>
        <v>0.10888003881881676</v>
      </c>
    </row>
    <row r="452" spans="5:13">
      <c r="E452" s="85"/>
      <c r="F452" s="97"/>
      <c r="L452" s="7">
        <f t="shared" ca="1" si="14"/>
        <v>0.21983263504443518</v>
      </c>
      <c r="M452" s="26">
        <f t="shared" ca="1" si="13"/>
        <v>-3.8285631158645098E-2</v>
      </c>
    </row>
    <row r="453" spans="5:13">
      <c r="E453" s="85"/>
      <c r="F453" s="97"/>
      <c r="L453" s="7">
        <f t="shared" ca="1" si="14"/>
        <v>3.3897156834661657E-2</v>
      </c>
      <c r="M453" s="26">
        <f t="shared" ca="1" si="13"/>
        <v>-0.1722925753556078</v>
      </c>
    </row>
    <row r="454" spans="5:13">
      <c r="E454" s="85"/>
      <c r="F454" s="97"/>
      <c r="L454" s="7">
        <f t="shared" ca="1" si="14"/>
        <v>0.41447492527648133</v>
      </c>
      <c r="M454" s="26">
        <f t="shared" ca="1" si="13"/>
        <v>3.2521204789849448E-2</v>
      </c>
    </row>
    <row r="455" spans="5:13">
      <c r="E455" s="85"/>
      <c r="F455" s="97"/>
      <c r="L455" s="7">
        <f t="shared" ca="1" si="14"/>
        <v>0.40857094767212709</v>
      </c>
      <c r="M455" s="26">
        <f t="shared" ref="M455:M518" ca="1" si="15">NORMINV(L455,$B$2,$B$3)</f>
        <v>3.0591259725745817E-2</v>
      </c>
    </row>
    <row r="456" spans="5:13">
      <c r="E456" s="85"/>
      <c r="F456" s="97"/>
      <c r="L456" s="7">
        <f t="shared" ca="1" si="14"/>
        <v>0.86296597879376624</v>
      </c>
      <c r="M456" s="26">
        <f t="shared" ca="1" si="15"/>
        <v>0.19911090622514946</v>
      </c>
    </row>
    <row r="457" spans="5:13">
      <c r="E457" s="85"/>
      <c r="F457" s="97"/>
      <c r="L457" s="7">
        <f t="shared" ca="1" si="14"/>
        <v>0.59156684303893103</v>
      </c>
      <c r="M457" s="26">
        <f t="shared" ca="1" si="15"/>
        <v>8.9453861763468728E-2</v>
      </c>
    </row>
    <row r="458" spans="5:13">
      <c r="E458" s="85"/>
      <c r="F458" s="97"/>
      <c r="L458" s="7">
        <f t="shared" ca="1" si="14"/>
        <v>0.67993804148196912</v>
      </c>
      <c r="M458" s="26">
        <f t="shared" ca="1" si="15"/>
        <v>0.11946364728735202</v>
      </c>
    </row>
    <row r="459" spans="5:13">
      <c r="E459" s="85"/>
      <c r="F459" s="97"/>
      <c r="L459" s="7">
        <f t="shared" ca="1" si="14"/>
        <v>0.83808801319203086</v>
      </c>
      <c r="M459" s="26">
        <f t="shared" ca="1" si="15"/>
        <v>0.18548753452336156</v>
      </c>
    </row>
    <row r="460" spans="5:13">
      <c r="E460" s="85"/>
      <c r="F460" s="97"/>
      <c r="L460" s="7">
        <f t="shared" ca="1" si="14"/>
        <v>0.29876943449705995</v>
      </c>
      <c r="M460" s="26">
        <f t="shared" ca="1" si="15"/>
        <v>-7.1480284018682338E-3</v>
      </c>
    </row>
    <row r="461" spans="5:13">
      <c r="E461" s="85"/>
      <c r="F461" s="97"/>
      <c r="L461" s="7">
        <f t="shared" ca="1" si="14"/>
        <v>0.12094380177031083</v>
      </c>
      <c r="M461" s="26">
        <f t="shared" ca="1" si="15"/>
        <v>-8.8845814580577942E-2</v>
      </c>
    </row>
    <row r="462" spans="5:13">
      <c r="E462" s="85"/>
      <c r="F462" s="97"/>
      <c r="L462" s="7">
        <f t="shared" ca="1" si="14"/>
        <v>0.43184284003133622</v>
      </c>
      <c r="M462" s="26">
        <f t="shared" ca="1" si="15"/>
        <v>3.8163806449678712E-2</v>
      </c>
    </row>
    <row r="463" spans="5:13">
      <c r="E463" s="85"/>
      <c r="F463" s="97"/>
      <c r="L463" s="7">
        <f t="shared" ca="1" si="14"/>
        <v>0.37256255031505625</v>
      </c>
      <c r="M463" s="26">
        <f t="shared" ca="1" si="15"/>
        <v>1.8654488504540961E-2</v>
      </c>
    </row>
    <row r="464" spans="5:13">
      <c r="E464" s="85"/>
      <c r="F464" s="97"/>
      <c r="L464" s="7">
        <f t="shared" ca="1" si="14"/>
        <v>0.58384834650637563</v>
      </c>
      <c r="M464" s="26">
        <f t="shared" ca="1" si="15"/>
        <v>8.6931862160962464E-2</v>
      </c>
    </row>
    <row r="465" spans="5:13">
      <c r="E465" s="85"/>
      <c r="F465" s="97"/>
      <c r="L465" s="7">
        <f t="shared" ca="1" si="14"/>
        <v>0.90932090929192877</v>
      </c>
      <c r="M465" s="26">
        <f t="shared" ca="1" si="15"/>
        <v>0.22999757812051569</v>
      </c>
    </row>
    <row r="466" spans="5:13">
      <c r="E466" s="85"/>
      <c r="F466" s="97"/>
      <c r="L466" s="7">
        <f t="shared" ca="1" si="14"/>
        <v>6.0485710559835537E-3</v>
      </c>
      <c r="M466" s="26">
        <f t="shared" ca="1" si="15"/>
        <v>-0.25915262102936748</v>
      </c>
    </row>
    <row r="467" spans="5:13">
      <c r="E467" s="85"/>
      <c r="F467" s="97"/>
      <c r="L467" s="7">
        <f t="shared" ca="1" si="14"/>
        <v>0.11786629324472142</v>
      </c>
      <c r="M467" s="26">
        <f t="shared" ca="1" si="15"/>
        <v>-9.0809473794760537E-2</v>
      </c>
    </row>
    <row r="468" spans="5:13">
      <c r="E468" s="85"/>
      <c r="F468" s="97"/>
      <c r="L468" s="7">
        <f t="shared" ca="1" si="14"/>
        <v>0.7667351820915872</v>
      </c>
      <c r="M468" s="26">
        <f t="shared" ca="1" si="15"/>
        <v>0.15261031958997739</v>
      </c>
    </row>
    <row r="469" spans="5:13">
      <c r="E469" s="85"/>
      <c r="F469" s="97"/>
      <c r="L469" s="7">
        <f t="shared" ca="1" si="14"/>
        <v>0.86416006602495143</v>
      </c>
      <c r="M469" s="26">
        <f t="shared" ca="1" si="15"/>
        <v>0.19980535088003698</v>
      </c>
    </row>
    <row r="470" spans="5:13">
      <c r="E470" s="85"/>
      <c r="F470" s="97"/>
      <c r="L470" s="7">
        <f t="shared" ca="1" si="14"/>
        <v>0.81934941402379691</v>
      </c>
      <c r="M470" s="26">
        <f t="shared" ca="1" si="15"/>
        <v>0.17610848109166038</v>
      </c>
    </row>
    <row r="471" spans="5:13">
      <c r="E471" s="85"/>
      <c r="F471" s="97"/>
      <c r="L471" s="7">
        <f t="shared" ca="1" si="14"/>
        <v>0.90744568604913145</v>
      </c>
      <c r="M471" s="26">
        <f t="shared" ca="1" si="15"/>
        <v>0.22854810092581279</v>
      </c>
    </row>
    <row r="472" spans="5:13">
      <c r="E472" s="85"/>
      <c r="F472" s="97"/>
      <c r="L472" s="7">
        <f t="shared" ca="1" si="14"/>
        <v>7.1162513324679044E-2</v>
      </c>
      <c r="M472" s="26">
        <f t="shared" ca="1" si="15"/>
        <v>-0.12660868186374905</v>
      </c>
    </row>
    <row r="473" spans="5:13">
      <c r="E473" s="85"/>
      <c r="F473" s="97"/>
      <c r="L473" s="7">
        <f t="shared" ca="1" si="14"/>
        <v>0.86621268039410071</v>
      </c>
      <c r="M473" s="26">
        <f t="shared" ca="1" si="15"/>
        <v>0.20100892790825947</v>
      </c>
    </row>
    <row r="474" spans="5:13">
      <c r="E474" s="85"/>
      <c r="F474" s="97"/>
      <c r="L474" s="7">
        <f t="shared" ca="1" si="14"/>
        <v>0.47326378957328474</v>
      </c>
      <c r="M474" s="26">
        <f t="shared" ca="1" si="15"/>
        <v>5.1469755759659466E-2</v>
      </c>
    </row>
    <row r="475" spans="5:13">
      <c r="E475" s="85"/>
      <c r="F475" s="97"/>
      <c r="L475" s="7">
        <f t="shared" ca="1" si="14"/>
        <v>0.73535035819127559</v>
      </c>
      <c r="M475" s="26">
        <f t="shared" ca="1" si="15"/>
        <v>0.14001093221676053</v>
      </c>
    </row>
    <row r="476" spans="5:13">
      <c r="E476" s="85"/>
      <c r="F476" s="97"/>
      <c r="L476" s="7">
        <f t="shared" ca="1" si="14"/>
        <v>0.66788893147798678</v>
      </c>
      <c r="M476" s="26">
        <f t="shared" ca="1" si="15"/>
        <v>0.11521121245814017</v>
      </c>
    </row>
    <row r="477" spans="5:13">
      <c r="E477" s="85"/>
      <c r="F477" s="97"/>
      <c r="L477" s="7">
        <f t="shared" ca="1" si="14"/>
        <v>0.70208571754050619</v>
      </c>
      <c r="M477" s="26">
        <f t="shared" ca="1" si="15"/>
        <v>0.12746163606085742</v>
      </c>
    </row>
    <row r="478" spans="5:13">
      <c r="E478" s="85"/>
      <c r="F478" s="97"/>
      <c r="L478" s="7">
        <f t="shared" ca="1" si="14"/>
        <v>0.21598131667405607</v>
      </c>
      <c r="M478" s="26">
        <f t="shared" ca="1" si="15"/>
        <v>-3.9949126093578008E-2</v>
      </c>
    </row>
    <row r="479" spans="5:13">
      <c r="E479" s="85"/>
      <c r="F479" s="97"/>
      <c r="L479" s="7">
        <f t="shared" ca="1" si="14"/>
        <v>0.33856908896278282</v>
      </c>
      <c r="M479" s="26">
        <f t="shared" ca="1" si="15"/>
        <v>7.0425344409357146E-3</v>
      </c>
    </row>
    <row r="480" spans="5:13">
      <c r="E480" s="85"/>
      <c r="F480" s="97"/>
      <c r="L480" s="7">
        <f t="shared" ca="1" si="14"/>
        <v>0.92495294157686447</v>
      </c>
      <c r="M480" s="26">
        <f t="shared" ca="1" si="15"/>
        <v>0.2430488804443641</v>
      </c>
    </row>
    <row r="481" spans="5:13">
      <c r="E481" s="85"/>
      <c r="F481" s="97"/>
      <c r="L481" s="7">
        <f t="shared" ca="1" si="14"/>
        <v>0.8918776799692878</v>
      </c>
      <c r="M481" s="26">
        <f t="shared" ca="1" si="15"/>
        <v>0.21727761254739009</v>
      </c>
    </row>
    <row r="482" spans="5:13">
      <c r="E482" s="85"/>
      <c r="F482" s="97"/>
      <c r="L482" s="7">
        <f t="shared" ca="1" si="14"/>
        <v>0.79417059170016147</v>
      </c>
      <c r="M482" s="26">
        <f t="shared" ca="1" si="15"/>
        <v>0.16441855962518537</v>
      </c>
    </row>
    <row r="483" spans="5:13">
      <c r="E483" s="85"/>
      <c r="F483" s="97"/>
      <c r="L483" s="7">
        <f t="shared" ca="1" si="14"/>
        <v>0.19050271521735307</v>
      </c>
      <c r="M483" s="26">
        <f t="shared" ca="1" si="15"/>
        <v>-5.1422458742556548E-2</v>
      </c>
    </row>
    <row r="484" spans="5:13">
      <c r="E484" s="85"/>
      <c r="F484" s="97"/>
      <c r="L484" s="7">
        <f t="shared" ca="1" si="14"/>
        <v>0.92560184063353146</v>
      </c>
      <c r="M484" s="26">
        <f t="shared" ca="1" si="15"/>
        <v>0.24363357152278609</v>
      </c>
    </row>
    <row r="485" spans="5:13">
      <c r="E485" s="85"/>
      <c r="F485" s="97"/>
      <c r="L485" s="7">
        <f t="shared" ca="1" si="14"/>
        <v>0.91775783623425744</v>
      </c>
      <c r="M485" s="26">
        <f t="shared" ca="1" si="15"/>
        <v>0.23681000443939085</v>
      </c>
    </row>
    <row r="486" spans="5:13">
      <c r="E486" s="85"/>
      <c r="F486" s="97"/>
      <c r="L486" s="7">
        <f t="shared" ca="1" si="14"/>
        <v>0.81395748301239501</v>
      </c>
      <c r="M486" s="26">
        <f t="shared" ca="1" si="15"/>
        <v>0.17352479115877076</v>
      </c>
    </row>
    <row r="487" spans="5:13">
      <c r="E487" s="85"/>
      <c r="F487" s="97"/>
      <c r="L487" s="7">
        <f t="shared" ca="1" si="14"/>
        <v>0.50766746453124378</v>
      </c>
      <c r="M487" s="26">
        <f t="shared" ca="1" si="15"/>
        <v>6.2444638484170076E-2</v>
      </c>
    </row>
    <row r="488" spans="5:13">
      <c r="E488" s="85"/>
      <c r="F488" s="97"/>
      <c r="L488" s="7">
        <f t="shared" ca="1" si="14"/>
        <v>0.14489771366346105</v>
      </c>
      <c r="M488" s="26">
        <f t="shared" ca="1" si="15"/>
        <v>-7.4637482340701861E-2</v>
      </c>
    </row>
    <row r="489" spans="5:13">
      <c r="E489" s="85"/>
      <c r="F489" s="97"/>
      <c r="L489" s="7">
        <f t="shared" ca="1" si="14"/>
        <v>5.8212121033219488E-2</v>
      </c>
      <c r="M489" s="26">
        <f t="shared" ca="1" si="15"/>
        <v>-0.13968019422110853</v>
      </c>
    </row>
    <row r="490" spans="5:13">
      <c r="E490" s="85"/>
      <c r="F490" s="97"/>
      <c r="L490" s="7">
        <f t="shared" ca="1" si="14"/>
        <v>6.2611172735701937E-2</v>
      </c>
      <c r="M490" s="26">
        <f t="shared" ca="1" si="15"/>
        <v>-0.13500685568962481</v>
      </c>
    </row>
    <row r="491" spans="5:13">
      <c r="E491" s="85"/>
      <c r="F491" s="97"/>
      <c r="L491" s="7">
        <f t="shared" ca="1" si="14"/>
        <v>0.81707985256556159</v>
      </c>
      <c r="M491" s="26">
        <f t="shared" ca="1" si="15"/>
        <v>0.17501517607372422</v>
      </c>
    </row>
    <row r="492" spans="5:13">
      <c r="E492" s="85"/>
      <c r="F492" s="97"/>
      <c r="L492" s="7">
        <f t="shared" ca="1" si="14"/>
        <v>0.75615415818503029</v>
      </c>
      <c r="M492" s="26">
        <f t="shared" ca="1" si="15"/>
        <v>0.14826656188450882</v>
      </c>
    </row>
    <row r="493" spans="5:13">
      <c r="E493" s="85"/>
      <c r="F493" s="97"/>
      <c r="L493" s="7">
        <f t="shared" ca="1" si="14"/>
        <v>0.47866074026917083</v>
      </c>
      <c r="M493" s="26">
        <f t="shared" ca="1" si="15"/>
        <v>5.3193517498667749E-2</v>
      </c>
    </row>
    <row r="494" spans="5:13">
      <c r="E494" s="85"/>
      <c r="F494" s="97"/>
      <c r="L494" s="7">
        <f t="shared" ca="1" si="14"/>
        <v>0.26719241347823386</v>
      </c>
      <c r="M494" s="26">
        <f t="shared" ca="1" si="15"/>
        <v>-1.902528401653987E-2</v>
      </c>
    </row>
    <row r="495" spans="5:13">
      <c r="E495" s="85"/>
      <c r="F495" s="97"/>
      <c r="L495" s="7">
        <f t="shared" ca="1" si="14"/>
        <v>0.42100792131518461</v>
      </c>
      <c r="M495" s="26">
        <f t="shared" ca="1" si="15"/>
        <v>3.4649438596917256E-2</v>
      </c>
    </row>
    <row r="496" spans="5:13">
      <c r="E496" s="85"/>
      <c r="F496" s="97"/>
      <c r="L496" s="7">
        <f t="shared" ca="1" si="14"/>
        <v>4.9407478443548314E-2</v>
      </c>
      <c r="M496" s="26">
        <f t="shared" ca="1" si="15"/>
        <v>-0.14993985290481315</v>
      </c>
    </row>
    <row r="497" spans="5:13">
      <c r="E497" s="85"/>
      <c r="F497" s="97"/>
      <c r="L497" s="7">
        <f t="shared" ca="1" si="14"/>
        <v>0.44484815390775245</v>
      </c>
      <c r="M497" s="26">
        <f t="shared" ca="1" si="15"/>
        <v>4.2360485074716174E-2</v>
      </c>
    </row>
    <row r="498" spans="5:13">
      <c r="E498" s="85"/>
      <c r="F498" s="97"/>
      <c r="L498" s="7">
        <f t="shared" ca="1" si="14"/>
        <v>0.45554714836087506</v>
      </c>
      <c r="M498" s="26">
        <f t="shared" ca="1" si="15"/>
        <v>4.5798394669167394E-2</v>
      </c>
    </row>
    <row r="499" spans="5:13">
      <c r="E499" s="85"/>
      <c r="F499" s="97"/>
      <c r="L499" s="7">
        <f t="shared" ca="1" si="14"/>
        <v>0.86634450666139351</v>
      </c>
      <c r="M499" s="26">
        <f t="shared" ca="1" si="15"/>
        <v>0.2010866580163323</v>
      </c>
    </row>
    <row r="500" spans="5:13">
      <c r="E500" s="85"/>
      <c r="F500" s="97"/>
      <c r="L500" s="7">
        <f t="shared" ca="1" si="14"/>
        <v>0.11182241727579867</v>
      </c>
      <c r="M500" s="26">
        <f t="shared" ca="1" si="15"/>
        <v>-9.477423863127471E-2</v>
      </c>
    </row>
    <row r="501" spans="5:13">
      <c r="E501" s="85"/>
      <c r="F501" s="97"/>
      <c r="L501" s="7">
        <f t="shared" ca="1" si="14"/>
        <v>5.5853082300226009E-2</v>
      </c>
      <c r="M501" s="26">
        <f t="shared" ca="1" si="15"/>
        <v>-0.14230156531476412</v>
      </c>
    </row>
    <row r="502" spans="5:13">
      <c r="E502" s="85"/>
      <c r="F502" s="97"/>
      <c r="L502" s="7">
        <f t="shared" ca="1" si="14"/>
        <v>0.14931684892809516</v>
      </c>
      <c r="M502" s="26">
        <f t="shared" ca="1" si="15"/>
        <v>-7.2195133192346661E-2</v>
      </c>
    </row>
    <row r="503" spans="5:13">
      <c r="L503" s="7">
        <f t="shared" ca="1" si="14"/>
        <v>0.82588550822855278</v>
      </c>
      <c r="M503" s="26">
        <f t="shared" ca="1" si="15"/>
        <v>0.1793061774893496</v>
      </c>
    </row>
    <row r="504" spans="5:13">
      <c r="L504" s="7">
        <f t="shared" ca="1" si="14"/>
        <v>0.39243539495655533</v>
      </c>
      <c r="M504" s="26">
        <f t="shared" ca="1" si="15"/>
        <v>2.5280579315225676E-2</v>
      </c>
    </row>
    <row r="505" spans="5:13">
      <c r="F505" s="9" t="e">
        <f>AVERAGE(F2:F502)</f>
        <v>#DIV/0!</v>
      </c>
      <c r="L505" s="7">
        <f t="shared" ca="1" si="14"/>
        <v>0.80108765489696687</v>
      </c>
      <c r="M505" s="26">
        <f t="shared" ca="1" si="15"/>
        <v>0.16753907291667464</v>
      </c>
    </row>
    <row r="506" spans="5:13">
      <c r="F506" s="9" t="e">
        <f>STDEV(F2:F502)</f>
        <v>#DIV/0!</v>
      </c>
      <c r="L506" s="7">
        <f t="shared" ca="1" si="14"/>
        <v>0.6389176747703933</v>
      </c>
      <c r="M506" s="26">
        <f t="shared" ca="1" si="15"/>
        <v>0.10522389717643632</v>
      </c>
    </row>
    <row r="507" spans="5:13">
      <c r="L507" s="7">
        <f t="shared" ca="1" si="14"/>
        <v>2.7525459225596793E-2</v>
      </c>
      <c r="M507" s="26">
        <f t="shared" ca="1" si="15"/>
        <v>-0.18400692019887871</v>
      </c>
    </row>
    <row r="508" spans="5:13">
      <c r="L508" s="7">
        <f t="shared" ca="1" si="14"/>
        <v>0.5184832462719573</v>
      </c>
      <c r="M508" s="26">
        <f t="shared" ca="1" si="15"/>
        <v>6.5894810367519568E-2</v>
      </c>
    </row>
    <row r="509" spans="5:13">
      <c r="L509" s="7">
        <f t="shared" ca="1" si="14"/>
        <v>0.52838912762097123</v>
      </c>
      <c r="M509" s="26">
        <f t="shared" ca="1" si="15"/>
        <v>6.9058477462209208E-2</v>
      </c>
    </row>
    <row r="510" spans="5:13">
      <c r="L510" s="7">
        <f t="shared" ca="1" si="14"/>
        <v>0.25622766539138453</v>
      </c>
      <c r="M510" s="26">
        <f t="shared" ca="1" si="15"/>
        <v>-2.3310604989812841E-2</v>
      </c>
    </row>
    <row r="511" spans="5:13">
      <c r="L511" s="7">
        <f t="shared" ca="1" si="14"/>
        <v>0.76631652140439299</v>
      </c>
      <c r="M511" s="26">
        <f t="shared" ca="1" si="15"/>
        <v>0.15243641535061714</v>
      </c>
    </row>
    <row r="512" spans="5:13">
      <c r="L512" s="7">
        <f t="shared" ca="1" si="14"/>
        <v>0.88292663756108614</v>
      </c>
      <c r="M512" s="26">
        <f t="shared" ca="1" si="15"/>
        <v>0.21132127687568311</v>
      </c>
    </row>
    <row r="513" spans="12:13">
      <c r="L513" s="7">
        <f t="shared" ca="1" si="14"/>
        <v>0.73769923060178544</v>
      </c>
      <c r="M513" s="26">
        <f t="shared" ca="1" si="15"/>
        <v>0.14092570773076984</v>
      </c>
    </row>
    <row r="514" spans="12:13">
      <c r="L514" s="7">
        <f t="shared" ca="1" si="14"/>
        <v>0.22475847553338646</v>
      </c>
      <c r="M514" s="26">
        <f t="shared" ca="1" si="15"/>
        <v>-3.6182196613146866E-2</v>
      </c>
    </row>
    <row r="515" spans="12:13">
      <c r="L515" s="7">
        <f t="shared" ref="L515:L578" ca="1" si="16">RAND()</f>
        <v>0.83715820480302661</v>
      </c>
      <c r="M515" s="26">
        <f t="shared" ca="1" si="15"/>
        <v>0.18500614226826859</v>
      </c>
    </row>
    <row r="516" spans="12:13">
      <c r="L516" s="7">
        <f t="shared" ca="1" si="16"/>
        <v>0.35023504064423583</v>
      </c>
      <c r="M516" s="26">
        <f t="shared" ca="1" si="15"/>
        <v>1.107255281442239E-2</v>
      </c>
    </row>
    <row r="517" spans="12:13">
      <c r="L517" s="7">
        <f t="shared" ca="1" si="16"/>
        <v>0.34074446531322322</v>
      </c>
      <c r="M517" s="26">
        <f t="shared" ca="1" si="15"/>
        <v>7.7979427559947134E-3</v>
      </c>
    </row>
    <row r="518" spans="12:13">
      <c r="L518" s="7">
        <f t="shared" ca="1" si="16"/>
        <v>0.37312952971070479</v>
      </c>
      <c r="M518" s="26">
        <f t="shared" ca="1" si="15"/>
        <v>1.8845010201702345E-2</v>
      </c>
    </row>
    <row r="519" spans="12:13">
      <c r="L519" s="7">
        <f t="shared" ca="1" si="16"/>
        <v>0.85445119132451619</v>
      </c>
      <c r="M519" s="26">
        <f t="shared" ref="M519:M582" ca="1" si="17">NORMINV(L519,$B$2,$B$3)</f>
        <v>0.19427452635277986</v>
      </c>
    </row>
    <row r="520" spans="12:13">
      <c r="L520" s="7">
        <f t="shared" ca="1" si="16"/>
        <v>0.20587038448976036</v>
      </c>
      <c r="M520" s="26">
        <f t="shared" ca="1" si="17"/>
        <v>-4.4400261763284529E-2</v>
      </c>
    </row>
    <row r="521" spans="12:13">
      <c r="L521" s="7">
        <f t="shared" ca="1" si="16"/>
        <v>0.88420188670185318</v>
      </c>
      <c r="M521" s="26">
        <f t="shared" ca="1" si="17"/>
        <v>0.21214957357765515</v>
      </c>
    </row>
    <row r="522" spans="12:13">
      <c r="L522" s="7">
        <f t="shared" ca="1" si="16"/>
        <v>0.25024581059192574</v>
      </c>
      <c r="M522" s="26">
        <f t="shared" ca="1" si="17"/>
        <v>-2.5688655026429558E-2</v>
      </c>
    </row>
    <row r="523" spans="12:13">
      <c r="L523" s="7">
        <f t="shared" ca="1" si="16"/>
        <v>0.98846279899425626</v>
      </c>
      <c r="M523" s="26">
        <f t="shared" ca="1" si="17"/>
        <v>0.34899667697544606</v>
      </c>
    </row>
    <row r="524" spans="12:13">
      <c r="L524" s="7">
        <f t="shared" ca="1" si="16"/>
        <v>0.71255717068609048</v>
      </c>
      <c r="M524" s="26">
        <f t="shared" ca="1" si="17"/>
        <v>0.13133603684206746</v>
      </c>
    </row>
    <row r="525" spans="12:13">
      <c r="L525" s="7">
        <f t="shared" ca="1" si="16"/>
        <v>0.69923730003820539</v>
      </c>
      <c r="M525" s="26">
        <f t="shared" ca="1" si="17"/>
        <v>0.1264186210273294</v>
      </c>
    </row>
    <row r="526" spans="12:13">
      <c r="L526" s="7">
        <f t="shared" ca="1" si="16"/>
        <v>7.5419050366023033E-2</v>
      </c>
      <c r="M526" s="26">
        <f t="shared" ca="1" si="17"/>
        <v>-0.12271543378192393</v>
      </c>
    </row>
    <row r="527" spans="12:13">
      <c r="L527" s="7">
        <f t="shared" ca="1" si="16"/>
        <v>0.91839638338730778</v>
      </c>
      <c r="M527" s="26">
        <f t="shared" ca="1" si="17"/>
        <v>0.23734659380584303</v>
      </c>
    </row>
    <row r="528" spans="12:13">
      <c r="L528" s="7">
        <f t="shared" ca="1" si="16"/>
        <v>0.2447911663315363</v>
      </c>
      <c r="M528" s="26">
        <f t="shared" ca="1" si="17"/>
        <v>-2.7883520972959014E-2</v>
      </c>
    </row>
    <row r="529" spans="12:13">
      <c r="L529" s="7">
        <f t="shared" ca="1" si="16"/>
        <v>1.177283051268907E-2</v>
      </c>
      <c r="M529" s="26">
        <f t="shared" ca="1" si="17"/>
        <v>-0.22801254070776528</v>
      </c>
    </row>
    <row r="530" spans="12:13">
      <c r="L530" s="7">
        <f t="shared" ca="1" si="16"/>
        <v>0.47885188723398564</v>
      </c>
      <c r="M530" s="26">
        <f t="shared" ca="1" si="17"/>
        <v>5.325454419457068E-2</v>
      </c>
    </row>
    <row r="531" spans="12:13">
      <c r="L531" s="7">
        <f t="shared" ca="1" si="16"/>
        <v>0.99770829893807567</v>
      </c>
      <c r="M531" s="26">
        <f t="shared" ca="1" si="17"/>
        <v>0.42057063640534337</v>
      </c>
    </row>
    <row r="532" spans="12:13">
      <c r="L532" s="7">
        <f t="shared" ca="1" si="16"/>
        <v>0.35262564100698002</v>
      </c>
      <c r="M532" s="26">
        <f t="shared" ca="1" si="17"/>
        <v>1.1892228086727845E-2</v>
      </c>
    </row>
    <row r="533" spans="12:13">
      <c r="L533" s="7">
        <f t="shared" ca="1" si="16"/>
        <v>0.49052578875565889</v>
      </c>
      <c r="M533" s="26">
        <f t="shared" ca="1" si="17"/>
        <v>5.6979213573464235E-2</v>
      </c>
    </row>
    <row r="534" spans="12:13">
      <c r="L534" s="7">
        <f t="shared" ca="1" si="16"/>
        <v>0.83358421509196545</v>
      </c>
      <c r="M534" s="26">
        <f t="shared" ca="1" si="17"/>
        <v>0.18317220496624426</v>
      </c>
    </row>
    <row r="535" spans="12:13">
      <c r="L535" s="7">
        <f t="shared" ca="1" si="16"/>
        <v>0.10243367869067443</v>
      </c>
      <c r="M535" s="26">
        <f t="shared" ca="1" si="17"/>
        <v>-0.10124968829158107</v>
      </c>
    </row>
    <row r="536" spans="12:13">
      <c r="L536" s="7">
        <f t="shared" ca="1" si="16"/>
        <v>0.71695450402395167</v>
      </c>
      <c r="M536" s="26">
        <f t="shared" ca="1" si="17"/>
        <v>0.13298276853464636</v>
      </c>
    </row>
    <row r="537" spans="12:13">
      <c r="L537" s="7">
        <f t="shared" ca="1" si="16"/>
        <v>0.94607535358547812</v>
      </c>
      <c r="M537" s="26">
        <f t="shared" ca="1" si="17"/>
        <v>0.26451013447601951</v>
      </c>
    </row>
    <row r="538" spans="12:13">
      <c r="L538" s="7">
        <f t="shared" ca="1" si="16"/>
        <v>0.70018486986889572</v>
      </c>
      <c r="M538" s="26">
        <f t="shared" ca="1" si="17"/>
        <v>0.12676509698919733</v>
      </c>
    </row>
    <row r="539" spans="12:13">
      <c r="L539" s="7">
        <f t="shared" ca="1" si="16"/>
        <v>0.25106711672983661</v>
      </c>
      <c r="M539" s="26">
        <f t="shared" ca="1" si="17"/>
        <v>-2.5360389080039097E-2</v>
      </c>
    </row>
    <row r="540" spans="12:13">
      <c r="L540" s="7">
        <f t="shared" ca="1" si="16"/>
        <v>0.20986180594008674</v>
      </c>
      <c r="M540" s="26">
        <f t="shared" ca="1" si="17"/>
        <v>-4.2628118005693036E-2</v>
      </c>
    </row>
    <row r="541" spans="12:13">
      <c r="L541" s="7">
        <f t="shared" ca="1" si="16"/>
        <v>8.6322754811084867E-2</v>
      </c>
      <c r="M541" s="26">
        <f t="shared" ca="1" si="17"/>
        <v>-0.11345296130812668</v>
      </c>
    </row>
    <row r="542" spans="12:13">
      <c r="L542" s="7">
        <f t="shared" ca="1" si="16"/>
        <v>6.291323058538334E-2</v>
      </c>
      <c r="M542" s="26">
        <f t="shared" ca="1" si="17"/>
        <v>-0.13469548957236671</v>
      </c>
    </row>
    <row r="543" spans="12:13">
      <c r="L543" s="7">
        <f t="shared" ca="1" si="16"/>
        <v>0.81021795291934995</v>
      </c>
      <c r="M543" s="26">
        <f t="shared" ca="1" si="17"/>
        <v>0.17176007832410195</v>
      </c>
    </row>
    <row r="544" spans="12:13">
      <c r="L544" s="7">
        <f t="shared" ca="1" si="16"/>
        <v>0.71077175123039582</v>
      </c>
      <c r="M544" s="26">
        <f t="shared" ca="1" si="17"/>
        <v>0.13067083942965949</v>
      </c>
    </row>
    <row r="545" spans="12:13">
      <c r="L545" s="7">
        <f t="shared" ca="1" si="16"/>
        <v>0.49010566006735501</v>
      </c>
      <c r="M545" s="26">
        <f t="shared" ca="1" si="17"/>
        <v>5.6845231569129483E-2</v>
      </c>
    </row>
    <row r="546" spans="12:13">
      <c r="L546" s="7">
        <f t="shared" ca="1" si="16"/>
        <v>0.66011287901400029</v>
      </c>
      <c r="M546" s="26">
        <f t="shared" ca="1" si="17"/>
        <v>0.11249955226326737</v>
      </c>
    </row>
    <row r="547" spans="12:13">
      <c r="L547" s="7">
        <f t="shared" ca="1" si="16"/>
        <v>0.34954069462437176</v>
      </c>
      <c r="M547" s="26">
        <f t="shared" ca="1" si="17"/>
        <v>1.0834099644644921E-2</v>
      </c>
    </row>
    <row r="548" spans="12:13">
      <c r="L548" s="7">
        <f t="shared" ca="1" si="16"/>
        <v>0.77435127561894412</v>
      </c>
      <c r="M548" s="26">
        <f t="shared" ca="1" si="17"/>
        <v>0.15580484969505437</v>
      </c>
    </row>
    <row r="549" spans="12:13">
      <c r="L549" s="7">
        <f t="shared" ca="1" si="16"/>
        <v>0.1433530173733536</v>
      </c>
      <c r="M549" s="26">
        <f t="shared" ca="1" si="17"/>
        <v>-7.5502997916110287E-2</v>
      </c>
    </row>
    <row r="550" spans="12:13">
      <c r="L550" s="7">
        <f t="shared" ca="1" si="16"/>
        <v>0.93860277756618948</v>
      </c>
      <c r="M550" s="26">
        <f t="shared" ca="1" si="17"/>
        <v>0.2562701565710892</v>
      </c>
    </row>
    <row r="551" spans="12:13">
      <c r="L551" s="7">
        <f t="shared" ca="1" si="16"/>
        <v>0.30963748519268253</v>
      </c>
      <c r="M551" s="26">
        <f t="shared" ca="1" si="17"/>
        <v>-3.1969481938608768E-3</v>
      </c>
    </row>
    <row r="552" spans="12:13">
      <c r="L552" s="7">
        <f t="shared" ca="1" si="16"/>
        <v>0.90294172842846998</v>
      </c>
      <c r="M552" s="26">
        <f t="shared" ca="1" si="17"/>
        <v>0.22515328134855087</v>
      </c>
    </row>
    <row r="553" spans="12:13">
      <c r="L553" s="7">
        <f t="shared" ca="1" si="16"/>
        <v>0.38125266972152172</v>
      </c>
      <c r="M553" s="26">
        <f t="shared" ca="1" si="17"/>
        <v>2.1564738354585361E-2</v>
      </c>
    </row>
    <row r="554" spans="12:13">
      <c r="L554" s="7">
        <f t="shared" ca="1" si="16"/>
        <v>0.65261701493538515</v>
      </c>
      <c r="M554" s="26">
        <f t="shared" ca="1" si="17"/>
        <v>0.10990801227499605</v>
      </c>
    </row>
    <row r="555" spans="12:13">
      <c r="L555" s="7">
        <f t="shared" ca="1" si="16"/>
        <v>0.62715655657535496</v>
      </c>
      <c r="M555" s="26">
        <f t="shared" ca="1" si="17"/>
        <v>0.10125111160752148</v>
      </c>
    </row>
    <row r="556" spans="12:13">
      <c r="L556" s="7">
        <f t="shared" ca="1" si="16"/>
        <v>0.37968952128312616</v>
      </c>
      <c r="M556" s="26">
        <f t="shared" ca="1" si="17"/>
        <v>2.1042778879876142E-2</v>
      </c>
    </row>
    <row r="557" spans="12:13">
      <c r="L557" s="7">
        <f t="shared" ca="1" si="16"/>
        <v>0.8825857261188772</v>
      </c>
      <c r="M557" s="26">
        <f t="shared" ca="1" si="17"/>
        <v>0.21110093320003842</v>
      </c>
    </row>
    <row r="558" spans="12:13">
      <c r="L558" s="7">
        <f t="shared" ca="1" si="16"/>
        <v>6.562953481015954E-2</v>
      </c>
      <c r="M558" s="26">
        <f t="shared" ca="1" si="17"/>
        <v>-0.13194648447630436</v>
      </c>
    </row>
    <row r="559" spans="12:13">
      <c r="L559" s="7">
        <f t="shared" ca="1" si="16"/>
        <v>0.83121481974083611</v>
      </c>
      <c r="M559" s="26">
        <f t="shared" ca="1" si="17"/>
        <v>0.18197037531789556</v>
      </c>
    </row>
    <row r="560" spans="12:13">
      <c r="L560" s="7">
        <f t="shared" ca="1" si="16"/>
        <v>0.86843081924561283</v>
      </c>
      <c r="M560" s="26">
        <f t="shared" ca="1" si="17"/>
        <v>0.20232392040499111</v>
      </c>
    </row>
    <row r="561" spans="12:13">
      <c r="L561" s="7">
        <f t="shared" ca="1" si="16"/>
        <v>0.49281283800853515</v>
      </c>
      <c r="M561" s="26">
        <f t="shared" ca="1" si="17"/>
        <v>5.7708514799472248E-2</v>
      </c>
    </row>
    <row r="562" spans="12:13">
      <c r="L562" s="7">
        <f t="shared" ca="1" si="16"/>
        <v>0.23135436416868582</v>
      </c>
      <c r="M562" s="26">
        <f t="shared" ca="1" si="17"/>
        <v>-3.3406098281069468E-2</v>
      </c>
    </row>
    <row r="563" spans="12:13">
      <c r="L563" s="7">
        <f t="shared" ca="1" si="16"/>
        <v>0.75966712828921534</v>
      </c>
      <c r="M563" s="26">
        <f t="shared" ca="1" si="17"/>
        <v>0.14969708516125427</v>
      </c>
    </row>
    <row r="564" spans="12:13">
      <c r="L564" s="7">
        <f t="shared" ca="1" si="16"/>
        <v>0.14518876211773857</v>
      </c>
      <c r="M564" s="26">
        <f t="shared" ca="1" si="17"/>
        <v>-7.4475100653077275E-2</v>
      </c>
    </row>
    <row r="565" spans="12:13">
      <c r="L565" s="7">
        <f t="shared" ca="1" si="16"/>
        <v>0.94736920845550499</v>
      </c>
      <c r="M565" s="26">
        <f t="shared" ca="1" si="17"/>
        <v>0.26602723676847628</v>
      </c>
    </row>
    <row r="566" spans="12:13">
      <c r="L566" s="7">
        <f t="shared" ca="1" si="16"/>
        <v>0.25383372726701836</v>
      </c>
      <c r="M566" s="26">
        <f t="shared" ca="1" si="17"/>
        <v>-2.4258761547291355E-2</v>
      </c>
    </row>
    <row r="567" spans="12:13">
      <c r="L567" s="7">
        <f t="shared" ca="1" si="16"/>
        <v>0.31380126049970736</v>
      </c>
      <c r="M567" s="26">
        <f t="shared" ca="1" si="17"/>
        <v>-1.6994252040306093E-3</v>
      </c>
    </row>
    <row r="568" spans="12:13">
      <c r="L568" s="7">
        <f t="shared" ca="1" si="16"/>
        <v>9.6830923484585774E-2</v>
      </c>
      <c r="M568" s="26">
        <f t="shared" ca="1" si="17"/>
        <v>-0.10532183262046918</v>
      </c>
    </row>
    <row r="569" spans="12:13">
      <c r="L569" s="7">
        <f t="shared" ca="1" si="16"/>
        <v>0.70105813254463523</v>
      </c>
      <c r="M569" s="26">
        <f t="shared" ca="1" si="17"/>
        <v>0.12708484200549228</v>
      </c>
    </row>
    <row r="570" spans="12:13">
      <c r="L570" s="7">
        <f t="shared" ca="1" si="16"/>
        <v>4.5894585485142469E-2</v>
      </c>
      <c r="M570" s="26">
        <f t="shared" ca="1" si="17"/>
        <v>-0.15444337294343241</v>
      </c>
    </row>
    <row r="571" spans="12:13">
      <c r="L571" s="7">
        <f t="shared" ca="1" si="16"/>
        <v>0.64415293934005313</v>
      </c>
      <c r="M571" s="26">
        <f t="shared" ca="1" si="17"/>
        <v>0.10700637481295422</v>
      </c>
    </row>
    <row r="572" spans="12:13">
      <c r="L572" s="7">
        <f t="shared" ca="1" si="16"/>
        <v>0.74456800199998718</v>
      </c>
      <c r="M572" s="26">
        <f t="shared" ca="1" si="17"/>
        <v>0.14362522548559603</v>
      </c>
    </row>
    <row r="573" spans="12:13">
      <c r="L573" s="7">
        <f t="shared" ca="1" si="16"/>
        <v>0.12807226642512892</v>
      </c>
      <c r="M573" s="26">
        <f t="shared" ca="1" si="17"/>
        <v>-8.4428477265252766E-2</v>
      </c>
    </row>
    <row r="574" spans="12:13">
      <c r="L574" s="7">
        <f t="shared" ca="1" si="16"/>
        <v>5.2954184928330705E-2</v>
      </c>
      <c r="M574" s="26">
        <f t="shared" ca="1" si="17"/>
        <v>-0.14564529562437897</v>
      </c>
    </row>
    <row r="575" spans="12:13">
      <c r="L575" s="7">
        <f t="shared" ca="1" si="16"/>
        <v>0.8931432629916809</v>
      </c>
      <c r="M575" s="26">
        <f t="shared" ca="1" si="17"/>
        <v>0.21814799572184568</v>
      </c>
    </row>
    <row r="576" spans="12:13">
      <c r="L576" s="7">
        <f t="shared" ca="1" si="16"/>
        <v>0.17319766194122399</v>
      </c>
      <c r="M576" s="26">
        <f t="shared" ca="1" si="17"/>
        <v>-5.976076922431868E-2</v>
      </c>
    </row>
    <row r="577" spans="12:13">
      <c r="L577" s="7">
        <f t="shared" ca="1" si="16"/>
        <v>4.7117661060859684E-2</v>
      </c>
      <c r="M577" s="26">
        <f t="shared" ca="1" si="17"/>
        <v>-0.15284499729069817</v>
      </c>
    </row>
    <row r="578" spans="12:13">
      <c r="L578" s="7">
        <f t="shared" ca="1" si="16"/>
        <v>0.57955660481340965</v>
      </c>
      <c r="M578" s="26">
        <f t="shared" ca="1" si="17"/>
        <v>8.5534176910529114E-2</v>
      </c>
    </row>
    <row r="579" spans="12:13">
      <c r="L579" s="7">
        <f t="shared" ref="L579:L642" ca="1" si="18">RAND()</f>
        <v>0.29170381904190301</v>
      </c>
      <c r="M579" s="26">
        <f t="shared" ca="1" si="17"/>
        <v>-9.7516939831934352E-3</v>
      </c>
    </row>
    <row r="580" spans="12:13">
      <c r="L580" s="7">
        <f t="shared" ca="1" si="18"/>
        <v>0.5901681986649473</v>
      </c>
      <c r="M580" s="26">
        <f t="shared" ca="1" si="17"/>
        <v>8.8996027250134002E-2</v>
      </c>
    </row>
    <row r="581" spans="12:13">
      <c r="L581" s="7">
        <f t="shared" ca="1" si="18"/>
        <v>0.88838240161142878</v>
      </c>
      <c r="M581" s="26">
        <f t="shared" ca="1" si="17"/>
        <v>0.21491124753879282</v>
      </c>
    </row>
    <row r="582" spans="12:13">
      <c r="L582" s="7">
        <f t="shared" ca="1" si="18"/>
        <v>0.88804539605085953</v>
      </c>
      <c r="M582" s="26">
        <f t="shared" ca="1" si="17"/>
        <v>0.21468591065406531</v>
      </c>
    </row>
    <row r="583" spans="12:13">
      <c r="L583" s="7">
        <f t="shared" ca="1" si="18"/>
        <v>6.6814764227015155E-2</v>
      </c>
      <c r="M583" s="26">
        <f t="shared" ref="M583:M646" ca="1" si="19">NORMINV(L583,$B$2,$B$3)</f>
        <v>-0.13077459815144937</v>
      </c>
    </row>
    <row r="584" spans="12:13">
      <c r="L584" s="7">
        <f t="shared" ca="1" si="18"/>
        <v>0.31423917121758915</v>
      </c>
      <c r="M584" s="26">
        <f t="shared" ca="1" si="19"/>
        <v>-1.5424279112428163E-3</v>
      </c>
    </row>
    <row r="585" spans="12:13">
      <c r="L585" s="7">
        <f t="shared" ca="1" si="18"/>
        <v>0.65531925174101913</v>
      </c>
      <c r="M585" s="26">
        <f t="shared" ca="1" si="19"/>
        <v>0.11083981204536925</v>
      </c>
    </row>
    <row r="586" spans="12:13">
      <c r="L586" s="7">
        <f t="shared" ca="1" si="18"/>
        <v>0.93627069467695068</v>
      </c>
      <c r="M586" s="26">
        <f t="shared" ca="1" si="19"/>
        <v>0.25386004982042276</v>
      </c>
    </row>
    <row r="587" spans="12:13">
      <c r="L587" s="7">
        <f t="shared" ca="1" si="18"/>
        <v>0.73020678851171661</v>
      </c>
      <c r="M587" s="26">
        <f t="shared" ca="1" si="19"/>
        <v>0.13802202852996737</v>
      </c>
    </row>
    <row r="588" spans="12:13">
      <c r="L588" s="7">
        <f t="shared" ca="1" si="18"/>
        <v>0.25271905898530644</v>
      </c>
      <c r="M588" s="26">
        <f t="shared" ca="1" si="19"/>
        <v>-2.4701842940738614E-2</v>
      </c>
    </row>
    <row r="589" spans="12:13">
      <c r="L589" s="7">
        <f t="shared" ca="1" si="18"/>
        <v>0.19343918971057705</v>
      </c>
      <c r="M589" s="26">
        <f t="shared" ca="1" si="19"/>
        <v>-5.005481053909723E-2</v>
      </c>
    </row>
    <row r="590" spans="12:13">
      <c r="L590" s="7">
        <f t="shared" ca="1" si="18"/>
        <v>0.64755181005853324</v>
      </c>
      <c r="M590" s="26">
        <f t="shared" ca="1" si="19"/>
        <v>0.10816854628926897</v>
      </c>
    </row>
    <row r="591" spans="12:13">
      <c r="L591" s="7">
        <f t="shared" ca="1" si="18"/>
        <v>0.33184387595006704</v>
      </c>
      <c r="M591" s="26">
        <f t="shared" ca="1" si="19"/>
        <v>4.6951719635226694E-3</v>
      </c>
    </row>
    <row r="592" spans="12:13">
      <c r="L592" s="7">
        <f t="shared" ca="1" si="18"/>
        <v>2.4941996190433691E-2</v>
      </c>
      <c r="M592" s="26">
        <f t="shared" ca="1" si="19"/>
        <v>-0.18941028230272464</v>
      </c>
    </row>
    <row r="593" spans="12:13">
      <c r="L593" s="7">
        <f t="shared" ca="1" si="18"/>
        <v>0.72430531165199441</v>
      </c>
      <c r="M593" s="26">
        <f t="shared" ca="1" si="19"/>
        <v>0.1357632900736751</v>
      </c>
    </row>
    <row r="594" spans="12:13">
      <c r="L594" s="7">
        <f t="shared" ca="1" si="18"/>
        <v>0.3010680139947467</v>
      </c>
      <c r="M594" s="26">
        <f t="shared" ca="1" si="19"/>
        <v>-6.3070889326171942E-3</v>
      </c>
    </row>
    <row r="595" spans="12:13">
      <c r="L595" s="7">
        <f t="shared" ca="1" si="18"/>
        <v>5.9802382916001928E-2</v>
      </c>
      <c r="M595" s="26">
        <f t="shared" ca="1" si="19"/>
        <v>-0.13795983874828888</v>
      </c>
    </row>
    <row r="596" spans="12:13">
      <c r="L596" s="7">
        <f t="shared" ca="1" si="18"/>
        <v>0.27050120455102422</v>
      </c>
      <c r="M596" s="26">
        <f t="shared" ca="1" si="19"/>
        <v>-1.7749761992263191E-2</v>
      </c>
    </row>
    <row r="597" spans="12:13">
      <c r="L597" s="7">
        <f t="shared" ca="1" si="18"/>
        <v>0.12787329419234361</v>
      </c>
      <c r="M597" s="26">
        <f t="shared" ca="1" si="19"/>
        <v>-8.4549417074259836E-2</v>
      </c>
    </row>
    <row r="598" spans="12:13">
      <c r="L598" s="7">
        <f t="shared" ca="1" si="18"/>
        <v>0.43506454284832508</v>
      </c>
      <c r="M598" s="26">
        <f t="shared" ca="1" si="19"/>
        <v>3.9205455999876182E-2</v>
      </c>
    </row>
    <row r="599" spans="12:13">
      <c r="L599" s="7">
        <f t="shared" ca="1" si="18"/>
        <v>0.88771813570895441</v>
      </c>
      <c r="M599" s="26">
        <f t="shared" ca="1" si="19"/>
        <v>0.21446755356264838</v>
      </c>
    </row>
    <row r="600" spans="12:13">
      <c r="L600" s="7">
        <f t="shared" ca="1" si="18"/>
        <v>0.97881158177102789</v>
      </c>
      <c r="M600" s="26">
        <f t="shared" ca="1" si="19"/>
        <v>0.31816628156689419</v>
      </c>
    </row>
    <row r="601" spans="12:13">
      <c r="L601" s="7">
        <f t="shared" ca="1" si="18"/>
        <v>0.75817172125479737</v>
      </c>
      <c r="M601" s="26">
        <f t="shared" ca="1" si="19"/>
        <v>0.14908676056926046</v>
      </c>
    </row>
    <row r="602" spans="12:13">
      <c r="L602" s="7">
        <f t="shared" ca="1" si="18"/>
        <v>0.48710570403733666</v>
      </c>
      <c r="M602" s="26">
        <f t="shared" ca="1" si="19"/>
        <v>5.5888413805184153E-2</v>
      </c>
    </row>
    <row r="603" spans="12:13">
      <c r="L603" s="7">
        <f t="shared" ca="1" si="18"/>
        <v>0.67928528780754516</v>
      </c>
      <c r="M603" s="26">
        <f t="shared" ca="1" si="19"/>
        <v>0.11923160638796736</v>
      </c>
    </row>
    <row r="604" spans="12:13">
      <c r="L604" s="7">
        <f t="shared" ca="1" si="18"/>
        <v>0.45565338447141146</v>
      </c>
      <c r="M604" s="26">
        <f t="shared" ca="1" si="19"/>
        <v>4.5832475415888654E-2</v>
      </c>
    </row>
    <row r="605" spans="12:13">
      <c r="L605" s="7">
        <f t="shared" ca="1" si="18"/>
        <v>0.94580420023925216</v>
      </c>
      <c r="M605" s="26">
        <f t="shared" ca="1" si="19"/>
        <v>0.26419585697119319</v>
      </c>
    </row>
    <row r="606" spans="12:13">
      <c r="L606" s="7">
        <f t="shared" ca="1" si="18"/>
        <v>0.69759905480818674</v>
      </c>
      <c r="M606" s="26">
        <f t="shared" ca="1" si="19"/>
        <v>0.1258207605393028</v>
      </c>
    </row>
    <row r="607" spans="12:13">
      <c r="L607" s="7">
        <f t="shared" ca="1" si="18"/>
        <v>0.89317521507776332</v>
      </c>
      <c r="M607" s="26">
        <f t="shared" ca="1" si="19"/>
        <v>0.21817006619032128</v>
      </c>
    </row>
    <row r="608" spans="12:13">
      <c r="L608" s="7">
        <f t="shared" ca="1" si="18"/>
        <v>0.60958203580686665</v>
      </c>
      <c r="M608" s="26">
        <f t="shared" ca="1" si="19"/>
        <v>9.5387501720019918E-2</v>
      </c>
    </row>
    <row r="609" spans="12:13">
      <c r="L609" s="7">
        <f t="shared" ca="1" si="18"/>
        <v>0.8915343583094737</v>
      </c>
      <c r="M609" s="26">
        <f t="shared" ca="1" si="19"/>
        <v>0.21704276514748061</v>
      </c>
    </row>
    <row r="610" spans="12:13">
      <c r="L610" s="7">
        <f t="shared" ca="1" si="18"/>
        <v>0.62864192600950286</v>
      </c>
      <c r="M610" s="26">
        <f t="shared" ca="1" si="19"/>
        <v>0.10175055952914652</v>
      </c>
    </row>
    <row r="611" spans="12:13">
      <c r="L611" s="7">
        <f t="shared" ca="1" si="18"/>
        <v>9.0874226481323928E-2</v>
      </c>
      <c r="M611" s="26">
        <f t="shared" ca="1" si="19"/>
        <v>-0.10984571539021554</v>
      </c>
    </row>
    <row r="612" spans="12:13">
      <c r="L612" s="7">
        <f t="shared" ca="1" si="18"/>
        <v>0.77323605000517748</v>
      </c>
      <c r="M612" s="26">
        <f t="shared" ca="1" si="19"/>
        <v>0.15533332899251068</v>
      </c>
    </row>
    <row r="613" spans="12:13">
      <c r="L613" s="7">
        <f t="shared" ca="1" si="18"/>
        <v>6.5259753213915639E-2</v>
      </c>
      <c r="M613" s="26">
        <f t="shared" ca="1" si="19"/>
        <v>-0.13231545875126643</v>
      </c>
    </row>
    <row r="614" spans="12:13">
      <c r="L614" s="7">
        <f t="shared" ca="1" si="18"/>
        <v>0.32069488067431495</v>
      </c>
      <c r="M614" s="26">
        <f t="shared" ca="1" si="19"/>
        <v>7.6134681019934813E-4</v>
      </c>
    </row>
    <row r="615" spans="12:13">
      <c r="L615" s="7">
        <f t="shared" ca="1" si="18"/>
        <v>1.6963724670019831E-2</v>
      </c>
      <c r="M615" s="26">
        <f t="shared" ca="1" si="19"/>
        <v>-0.20975724897316272</v>
      </c>
    </row>
    <row r="616" spans="12:13">
      <c r="L616" s="7">
        <f t="shared" ca="1" si="18"/>
        <v>0.40068701057756984</v>
      </c>
      <c r="M616" s="26">
        <f t="shared" ca="1" si="19"/>
        <v>2.8003404745622303E-2</v>
      </c>
    </row>
    <row r="617" spans="12:13">
      <c r="L617" s="7">
        <f t="shared" ca="1" si="18"/>
        <v>0.44155520909962365</v>
      </c>
      <c r="M617" s="26">
        <f t="shared" ca="1" si="19"/>
        <v>4.1299880640641266E-2</v>
      </c>
    </row>
    <row r="618" spans="12:13">
      <c r="L618" s="7">
        <f t="shared" ca="1" si="18"/>
        <v>6.923093961415594E-2</v>
      </c>
      <c r="M618" s="26">
        <f t="shared" ca="1" si="19"/>
        <v>-0.12843454231841767</v>
      </c>
    </row>
    <row r="619" spans="12:13">
      <c r="L619" s="7">
        <f t="shared" ca="1" si="18"/>
        <v>0.21756648610426133</v>
      </c>
      <c r="M619" s="26">
        <f t="shared" ca="1" si="19"/>
        <v>-3.9262390576400533E-2</v>
      </c>
    </row>
    <row r="620" spans="12:13">
      <c r="L620" s="7">
        <f t="shared" ca="1" si="18"/>
        <v>0.66343778722473556</v>
      </c>
      <c r="M620" s="26">
        <f t="shared" ca="1" si="19"/>
        <v>0.11365602144833994</v>
      </c>
    </row>
    <row r="621" spans="12:13">
      <c r="L621" s="7">
        <f t="shared" ca="1" si="18"/>
        <v>0.22328998204775097</v>
      </c>
      <c r="M621" s="26">
        <f t="shared" ca="1" si="19"/>
        <v>-3.6806499838735948E-2</v>
      </c>
    </row>
    <row r="622" spans="12:13">
      <c r="L622" s="7">
        <f t="shared" ca="1" si="18"/>
        <v>0.40104414487114581</v>
      </c>
      <c r="M622" s="26">
        <f t="shared" ca="1" si="19"/>
        <v>2.8120910705110531E-2</v>
      </c>
    </row>
    <row r="623" spans="12:13">
      <c r="L623" s="7">
        <f t="shared" ca="1" si="18"/>
        <v>0.2004160883625038</v>
      </c>
      <c r="M623" s="26">
        <f t="shared" ca="1" si="19"/>
        <v>-4.6855222501002006E-2</v>
      </c>
    </row>
    <row r="624" spans="12:13">
      <c r="L624" s="7">
        <f t="shared" ca="1" si="18"/>
        <v>0.88425855428023614</v>
      </c>
      <c r="M624" s="26">
        <f t="shared" ca="1" si="19"/>
        <v>0.21218653006903787</v>
      </c>
    </row>
    <row r="625" spans="12:13">
      <c r="L625" s="7">
        <f t="shared" ca="1" si="18"/>
        <v>0.75828115504299864</v>
      </c>
      <c r="M625" s="26">
        <f t="shared" ca="1" si="19"/>
        <v>0.14913135441259012</v>
      </c>
    </row>
    <row r="626" spans="12:13">
      <c r="L626" s="7">
        <f t="shared" ca="1" si="18"/>
        <v>0.52093907973967746</v>
      </c>
      <c r="M626" s="26">
        <f t="shared" ca="1" si="19"/>
        <v>6.6678720478279468E-2</v>
      </c>
    </row>
    <row r="627" spans="12:13">
      <c r="L627" s="7">
        <f t="shared" ca="1" si="18"/>
        <v>6.5743762947345186E-2</v>
      </c>
      <c r="M627" s="26">
        <f t="shared" ca="1" si="19"/>
        <v>-0.1318328316788219</v>
      </c>
    </row>
    <row r="628" spans="12:13">
      <c r="L628" s="7">
        <f t="shared" ca="1" si="18"/>
        <v>0.70138345819850256</v>
      </c>
      <c r="M628" s="26">
        <f t="shared" ca="1" si="19"/>
        <v>0.12720406832197317</v>
      </c>
    </row>
    <row r="629" spans="12:13">
      <c r="L629" s="7">
        <f t="shared" ca="1" si="18"/>
        <v>7.3754108911576743E-3</v>
      </c>
      <c r="M629" s="26">
        <f t="shared" ca="1" si="19"/>
        <v>-0.2501403015680026</v>
      </c>
    </row>
    <row r="630" spans="12:13">
      <c r="L630" s="7">
        <f t="shared" ca="1" si="18"/>
        <v>5.9423673482734696E-3</v>
      </c>
      <c r="M630" s="26">
        <f t="shared" ca="1" si="19"/>
        <v>-0.25994761547629563</v>
      </c>
    </row>
    <row r="631" spans="12:13">
      <c r="L631" s="7">
        <f t="shared" ca="1" si="18"/>
        <v>0.7721329994531958</v>
      </c>
      <c r="M631" s="26">
        <f t="shared" ca="1" si="19"/>
        <v>0.15486824129584639</v>
      </c>
    </row>
    <row r="632" spans="12:13">
      <c r="L632" s="7">
        <f t="shared" ca="1" si="18"/>
        <v>0.74013412792286981</v>
      </c>
      <c r="M632" s="26">
        <f t="shared" ca="1" si="19"/>
        <v>0.14187842642019383</v>
      </c>
    </row>
    <row r="633" spans="12:13">
      <c r="L633" s="7">
        <f t="shared" ca="1" si="18"/>
        <v>0.45208207326426197</v>
      </c>
      <c r="M633" s="26">
        <f t="shared" ca="1" si="19"/>
        <v>4.46862184190331E-2</v>
      </c>
    </row>
    <row r="634" spans="12:13">
      <c r="L634" s="7">
        <f t="shared" ca="1" si="18"/>
        <v>0.82358643789087693</v>
      </c>
      <c r="M634" s="26">
        <f t="shared" ca="1" si="19"/>
        <v>0.17817287502690346</v>
      </c>
    </row>
    <row r="635" spans="12:13">
      <c r="L635" s="7">
        <f t="shared" ca="1" si="18"/>
        <v>0.42410337575777979</v>
      </c>
      <c r="M635" s="26">
        <f t="shared" ca="1" si="19"/>
        <v>3.5655325803977719E-2</v>
      </c>
    </row>
    <row r="636" spans="12:13">
      <c r="L636" s="7">
        <f t="shared" ca="1" si="18"/>
        <v>0.82549552821236905</v>
      </c>
      <c r="M636" s="26">
        <f t="shared" ca="1" si="19"/>
        <v>0.17911327510051003</v>
      </c>
    </row>
    <row r="637" spans="12:13">
      <c r="L637" s="7">
        <f t="shared" ca="1" si="18"/>
        <v>0.62943731049173279</v>
      </c>
      <c r="M637" s="26">
        <f t="shared" ca="1" si="19"/>
        <v>0.10201826793440227</v>
      </c>
    </row>
    <row r="638" spans="12:13">
      <c r="L638" s="7">
        <f t="shared" ca="1" si="18"/>
        <v>5.092347700108002E-2</v>
      </c>
      <c r="M638" s="26">
        <f t="shared" ca="1" si="19"/>
        <v>-0.14807511832974596</v>
      </c>
    </row>
    <row r="639" spans="12:13">
      <c r="L639" s="7">
        <f t="shared" ca="1" si="18"/>
        <v>0.63422937271075297</v>
      </c>
      <c r="M639" s="26">
        <f t="shared" ca="1" si="19"/>
        <v>0.10363516123770744</v>
      </c>
    </row>
    <row r="640" spans="12:13">
      <c r="L640" s="7">
        <f t="shared" ca="1" si="18"/>
        <v>0.8092463338707897</v>
      </c>
      <c r="M640" s="26">
        <f t="shared" ca="1" si="19"/>
        <v>0.17130507709725712</v>
      </c>
    </row>
    <row r="641" spans="12:13">
      <c r="L641" s="7">
        <f t="shared" ca="1" si="18"/>
        <v>8.5065952266142109E-2</v>
      </c>
      <c r="M641" s="26">
        <f t="shared" ca="1" si="19"/>
        <v>-0.1144739897890594</v>
      </c>
    </row>
    <row r="642" spans="12:13">
      <c r="L642" s="7">
        <f t="shared" ca="1" si="18"/>
        <v>0.28472590057533531</v>
      </c>
      <c r="M642" s="26">
        <f t="shared" ca="1" si="19"/>
        <v>-1.23520535323315E-2</v>
      </c>
    </row>
    <row r="643" spans="12:13">
      <c r="L643" s="7">
        <f t="shared" ref="L643:L706" ca="1" si="20">RAND()</f>
        <v>0.80085527059357831</v>
      </c>
      <c r="M643" s="26">
        <f t="shared" ca="1" si="19"/>
        <v>0.16743318976751892</v>
      </c>
    </row>
    <row r="644" spans="12:13">
      <c r="L644" s="7">
        <f t="shared" ca="1" si="20"/>
        <v>0.31883438047015911</v>
      </c>
      <c r="M644" s="26">
        <f t="shared" ca="1" si="19"/>
        <v>9.9435783964221813E-5</v>
      </c>
    </row>
    <row r="645" spans="12:13">
      <c r="L645" s="7">
        <f t="shared" ca="1" si="20"/>
        <v>0.65573251230434193</v>
      </c>
      <c r="M645" s="26">
        <f t="shared" ca="1" si="19"/>
        <v>0.1109825543897448</v>
      </c>
    </row>
    <row r="646" spans="12:13">
      <c r="L646" s="7">
        <f t="shared" ca="1" si="20"/>
        <v>0.38832808407947639</v>
      </c>
      <c r="M646" s="26">
        <f t="shared" ca="1" si="19"/>
        <v>2.3919393943332742E-2</v>
      </c>
    </row>
    <row r="647" spans="12:13">
      <c r="L647" s="7">
        <f t="shared" ca="1" si="20"/>
        <v>0.44318218073291304</v>
      </c>
      <c r="M647" s="26">
        <f t="shared" ref="M647:M710" ca="1" si="21">NORMINV(L647,$B$2,$B$3)</f>
        <v>4.1824059903679947E-2</v>
      </c>
    </row>
    <row r="648" spans="12:13">
      <c r="L648" s="7">
        <f t="shared" ca="1" si="20"/>
        <v>0.40786224080933353</v>
      </c>
      <c r="M648" s="26">
        <f t="shared" ca="1" si="21"/>
        <v>3.0359144211290594E-2</v>
      </c>
    </row>
    <row r="649" spans="12:13">
      <c r="L649" s="7">
        <f t="shared" ca="1" si="20"/>
        <v>0.25564370857692564</v>
      </c>
      <c r="M649" s="26">
        <f t="shared" ca="1" si="21"/>
        <v>-2.3541461605997641E-2</v>
      </c>
    </row>
    <row r="650" spans="12:13">
      <c r="L650" s="7">
        <f t="shared" ca="1" si="20"/>
        <v>0.44220803642871198</v>
      </c>
      <c r="M650" s="26">
        <f t="shared" ca="1" si="21"/>
        <v>4.1510246824533602E-2</v>
      </c>
    </row>
    <row r="651" spans="12:13">
      <c r="L651" s="7">
        <f t="shared" ca="1" si="20"/>
        <v>0.80693230292793439</v>
      </c>
      <c r="M651" s="26">
        <f t="shared" ca="1" si="21"/>
        <v>0.17022712662854106</v>
      </c>
    </row>
    <row r="652" spans="12:13">
      <c r="L652" s="7">
        <f t="shared" ca="1" si="20"/>
        <v>8.9516750410134294E-2</v>
      </c>
      <c r="M652" s="26">
        <f t="shared" ca="1" si="21"/>
        <v>-0.11090722301622821</v>
      </c>
    </row>
    <row r="653" spans="12:13">
      <c r="L653" s="7">
        <f t="shared" ca="1" si="20"/>
        <v>0.12698635542043368</v>
      </c>
      <c r="M653" s="26">
        <f t="shared" ca="1" si="21"/>
        <v>-8.5090115480373263E-2</v>
      </c>
    </row>
    <row r="654" spans="12:13">
      <c r="L654" s="7">
        <f t="shared" ca="1" si="20"/>
        <v>0.66832088541361245</v>
      </c>
      <c r="M654" s="26">
        <f t="shared" ca="1" si="21"/>
        <v>0.11536256998873991</v>
      </c>
    </row>
    <row r="655" spans="12:13">
      <c r="L655" s="7">
        <f t="shared" ca="1" si="20"/>
        <v>3.6032062667484266E-2</v>
      </c>
      <c r="M655" s="26">
        <f t="shared" ca="1" si="21"/>
        <v>-0.16877471149164128</v>
      </c>
    </row>
    <row r="656" spans="12:13">
      <c r="L656" s="7">
        <f t="shared" ca="1" si="20"/>
        <v>0.84441482152551106</v>
      </c>
      <c r="M656" s="26">
        <f t="shared" ca="1" si="21"/>
        <v>0.18881212132694139</v>
      </c>
    </row>
    <row r="657" spans="12:13">
      <c r="L657" s="7">
        <f t="shared" ca="1" si="20"/>
        <v>0.34923688359959359</v>
      </c>
      <c r="M657" s="26">
        <f t="shared" ca="1" si="21"/>
        <v>1.0729710161358604E-2</v>
      </c>
    </row>
    <row r="658" spans="12:13">
      <c r="L658" s="7">
        <f t="shared" ca="1" si="20"/>
        <v>0.43752703581913155</v>
      </c>
      <c r="M658" s="26">
        <f t="shared" ca="1" si="21"/>
        <v>4.0000692688384965E-2</v>
      </c>
    </row>
    <row r="659" spans="12:13">
      <c r="L659" s="7">
        <f t="shared" ca="1" si="20"/>
        <v>1.4314067861766921E-2</v>
      </c>
      <c r="M659" s="26">
        <f t="shared" ca="1" si="21"/>
        <v>-0.21835982931994308</v>
      </c>
    </row>
    <row r="660" spans="12:13">
      <c r="L660" s="7">
        <f t="shared" ca="1" si="20"/>
        <v>0.62551994220033136</v>
      </c>
      <c r="M660" s="26">
        <f t="shared" ca="1" si="21"/>
        <v>0.10070154359370434</v>
      </c>
    </row>
    <row r="661" spans="12:13">
      <c r="L661" s="7">
        <f t="shared" ca="1" si="20"/>
        <v>0.8100882538013201</v>
      </c>
      <c r="M661" s="26">
        <f t="shared" ca="1" si="21"/>
        <v>0.17169925863644275</v>
      </c>
    </row>
    <row r="662" spans="12:13">
      <c r="L662" s="7">
        <f t="shared" ca="1" si="20"/>
        <v>0.40541506584869036</v>
      </c>
      <c r="M662" s="26">
        <f t="shared" ca="1" si="21"/>
        <v>2.955688130527721E-2</v>
      </c>
    </row>
    <row r="663" spans="12:13">
      <c r="L663" s="7">
        <f t="shared" ca="1" si="20"/>
        <v>0.1524103744858627</v>
      </c>
      <c r="M663" s="26">
        <f t="shared" ca="1" si="21"/>
        <v>-7.0514019907801762E-2</v>
      </c>
    </row>
    <row r="664" spans="12:13">
      <c r="L664" s="7">
        <f t="shared" ca="1" si="20"/>
        <v>0.92575771804872942</v>
      </c>
      <c r="M664" s="26">
        <f t="shared" ca="1" si="21"/>
        <v>0.24377460451666871</v>
      </c>
    </row>
    <row r="665" spans="12:13">
      <c r="L665" s="7">
        <f t="shared" ca="1" si="20"/>
        <v>0.50698608833272896</v>
      </c>
      <c r="M665" s="26">
        <f t="shared" ca="1" si="21"/>
        <v>6.2227370171934512E-2</v>
      </c>
    </row>
    <row r="666" spans="12:13">
      <c r="L666" s="7">
        <f t="shared" ca="1" si="20"/>
        <v>7.6397697120111019E-2</v>
      </c>
      <c r="M666" s="26">
        <f t="shared" ca="1" si="21"/>
        <v>-0.12184413843969805</v>
      </c>
    </row>
    <row r="667" spans="12:13">
      <c r="L667" s="7">
        <f t="shared" ca="1" si="20"/>
        <v>0.49575468136649847</v>
      </c>
      <c r="M667" s="26">
        <f t="shared" ca="1" si="21"/>
        <v>5.8646511352437584E-2</v>
      </c>
    </row>
    <row r="668" spans="12:13">
      <c r="L668" s="7">
        <f t="shared" ca="1" si="20"/>
        <v>3.7336102680025296E-2</v>
      </c>
      <c r="M668" s="26">
        <f t="shared" ca="1" si="21"/>
        <v>-0.16670914682370022</v>
      </c>
    </row>
    <row r="669" spans="12:13">
      <c r="L669" s="7">
        <f t="shared" ca="1" si="20"/>
        <v>0.59359913569615796</v>
      </c>
      <c r="M669" s="26">
        <f t="shared" ca="1" si="21"/>
        <v>9.0119798250901509E-2</v>
      </c>
    </row>
    <row r="670" spans="12:13">
      <c r="L670" s="7">
        <f t="shared" ca="1" si="20"/>
        <v>0.75906916511993616</v>
      </c>
      <c r="M670" s="26">
        <f t="shared" ca="1" si="21"/>
        <v>0.14945278971516668</v>
      </c>
    </row>
    <row r="671" spans="12:13">
      <c r="L671" s="7">
        <f t="shared" ca="1" si="20"/>
        <v>8.7221207255337774E-2</v>
      </c>
      <c r="M671" s="26">
        <f t="shared" ca="1" si="21"/>
        <v>-0.11272985232998975</v>
      </c>
    </row>
    <row r="672" spans="12:13">
      <c r="L672" s="7">
        <f t="shared" ca="1" si="20"/>
        <v>0.93357111227288392</v>
      </c>
      <c r="M672" s="26">
        <f t="shared" ca="1" si="21"/>
        <v>0.25115435051079665</v>
      </c>
    </row>
    <row r="673" spans="12:13">
      <c r="L673" s="7">
        <f t="shared" ca="1" si="20"/>
        <v>0.71721907318791911</v>
      </c>
      <c r="M673" s="26">
        <f t="shared" ca="1" si="21"/>
        <v>0.13308223398895519</v>
      </c>
    </row>
    <row r="674" spans="12:13">
      <c r="L674" s="7">
        <f t="shared" ca="1" si="20"/>
        <v>0.11887321683877816</v>
      </c>
      <c r="M674" s="26">
        <f t="shared" ca="1" si="21"/>
        <v>-9.0163046198893648E-2</v>
      </c>
    </row>
    <row r="675" spans="12:13">
      <c r="L675" s="7">
        <f t="shared" ca="1" si="20"/>
        <v>0.33208810870502836</v>
      </c>
      <c r="M675" s="26">
        <f t="shared" ca="1" si="21"/>
        <v>4.7807443447922954E-3</v>
      </c>
    </row>
    <row r="676" spans="12:13">
      <c r="L676" s="7">
        <f t="shared" ca="1" si="20"/>
        <v>0.70554470002966652</v>
      </c>
      <c r="M676" s="26">
        <f t="shared" ca="1" si="21"/>
        <v>0.12873436093719323</v>
      </c>
    </row>
    <row r="677" spans="12:13">
      <c r="L677" s="7">
        <f t="shared" ca="1" si="20"/>
        <v>0.97235836114412233</v>
      </c>
      <c r="M677" s="26">
        <f t="shared" ca="1" si="21"/>
        <v>0.30377404505274797</v>
      </c>
    </row>
    <row r="678" spans="12:13">
      <c r="L678" s="7">
        <f t="shared" ca="1" si="20"/>
        <v>0.96166590838711263</v>
      </c>
      <c r="M678" s="26">
        <f t="shared" ca="1" si="21"/>
        <v>0.2851678171249461</v>
      </c>
    </row>
    <row r="679" spans="12:13">
      <c r="L679" s="7">
        <f t="shared" ca="1" si="20"/>
        <v>0.81768603715175703</v>
      </c>
      <c r="M679" s="26">
        <f t="shared" ca="1" si="21"/>
        <v>0.17530635634444031</v>
      </c>
    </row>
    <row r="680" spans="12:13">
      <c r="L680" s="7">
        <f t="shared" ca="1" si="20"/>
        <v>0.83440322430940295</v>
      </c>
      <c r="M680" s="26">
        <f t="shared" ca="1" si="21"/>
        <v>0.18359019699473123</v>
      </c>
    </row>
    <row r="681" spans="12:13">
      <c r="L681" s="7">
        <f t="shared" ca="1" si="20"/>
        <v>0.82208736667033733</v>
      </c>
      <c r="M681" s="26">
        <f t="shared" ca="1" si="21"/>
        <v>0.17743895067919024</v>
      </c>
    </row>
    <row r="682" spans="12:13">
      <c r="L682" s="7">
        <f t="shared" ca="1" si="20"/>
        <v>0.42588111322560462</v>
      </c>
      <c r="M682" s="26">
        <f t="shared" ca="1" si="21"/>
        <v>3.6232321029351103E-2</v>
      </c>
    </row>
    <row r="683" spans="12:13">
      <c r="L683" s="7">
        <f t="shared" ca="1" si="20"/>
        <v>0.43481895458899289</v>
      </c>
      <c r="M683" s="26">
        <f t="shared" ca="1" si="21"/>
        <v>3.9126101720258058E-2</v>
      </c>
    </row>
    <row r="684" spans="12:13">
      <c r="L684" s="7">
        <f t="shared" ca="1" si="20"/>
        <v>0.10422130288228759</v>
      </c>
      <c r="M684" s="26">
        <f t="shared" ca="1" si="21"/>
        <v>-9.9984643258632516E-2</v>
      </c>
    </row>
    <row r="685" spans="12:13">
      <c r="L685" s="7">
        <f t="shared" ca="1" si="20"/>
        <v>0.91879812302911701</v>
      </c>
      <c r="M685" s="26">
        <f t="shared" ca="1" si="21"/>
        <v>0.23768581135750411</v>
      </c>
    </row>
    <row r="686" spans="12:13">
      <c r="L686" s="7">
        <f t="shared" ca="1" si="20"/>
        <v>0.70214370737141096</v>
      </c>
      <c r="M686" s="26">
        <f t="shared" ca="1" si="21"/>
        <v>0.12748291735448175</v>
      </c>
    </row>
    <row r="687" spans="12:13">
      <c r="L687" s="7">
        <f t="shared" ca="1" si="20"/>
        <v>0.36315003626114462</v>
      </c>
      <c r="M687" s="26">
        <f t="shared" ca="1" si="21"/>
        <v>1.5477648156639316E-2</v>
      </c>
    </row>
    <row r="688" spans="12:13">
      <c r="L688" s="7">
        <f t="shared" ca="1" si="20"/>
        <v>0.92424444788197091</v>
      </c>
      <c r="M688" s="26">
        <f t="shared" ca="1" si="21"/>
        <v>0.24241487796691746</v>
      </c>
    </row>
    <row r="689" spans="12:13">
      <c r="L689" s="7">
        <f t="shared" ca="1" si="20"/>
        <v>0.24138535129358374</v>
      </c>
      <c r="M689" s="26">
        <f t="shared" ca="1" si="21"/>
        <v>-2.9267319419887541E-2</v>
      </c>
    </row>
    <row r="690" spans="12:13">
      <c r="L690" s="7">
        <f t="shared" ca="1" si="20"/>
        <v>0.60164548822966446</v>
      </c>
      <c r="M690" s="26">
        <f t="shared" ca="1" si="21"/>
        <v>9.2764721644314152E-2</v>
      </c>
    </row>
    <row r="691" spans="12:13">
      <c r="L691" s="7">
        <f t="shared" ca="1" si="20"/>
        <v>0.13909389136413919</v>
      </c>
      <c r="M691" s="26">
        <f t="shared" ca="1" si="21"/>
        <v>-7.7922599290313393E-2</v>
      </c>
    </row>
    <row r="692" spans="12:13">
      <c r="L692" s="7">
        <f t="shared" ca="1" si="20"/>
        <v>0.66625044812673062</v>
      </c>
      <c r="M692" s="26">
        <f t="shared" ca="1" si="21"/>
        <v>0.11463779252175837</v>
      </c>
    </row>
    <row r="693" spans="12:13">
      <c r="L693" s="7">
        <f t="shared" ca="1" si="20"/>
        <v>0.93812429553694321</v>
      </c>
      <c r="M693" s="26">
        <f t="shared" ca="1" si="21"/>
        <v>0.25576991540870098</v>
      </c>
    </row>
    <row r="694" spans="12:13">
      <c r="L694" s="7">
        <f t="shared" ca="1" si="20"/>
        <v>0.22691054639045483</v>
      </c>
      <c r="M694" s="26">
        <f t="shared" ca="1" si="21"/>
        <v>-3.5271445062351678E-2</v>
      </c>
    </row>
    <row r="695" spans="12:13">
      <c r="L695" s="7">
        <f t="shared" ca="1" si="20"/>
        <v>0.10943782611048813</v>
      </c>
      <c r="M695" s="26">
        <f t="shared" ca="1" si="21"/>
        <v>-9.6380634934525422E-2</v>
      </c>
    </row>
    <row r="696" spans="12:13">
      <c r="L696" s="7">
        <f t="shared" ca="1" si="20"/>
        <v>0.87936342750380359</v>
      </c>
      <c r="M696" s="26">
        <f t="shared" ca="1" si="21"/>
        <v>0.20904025357491335</v>
      </c>
    </row>
    <row r="697" spans="12:13">
      <c r="L697" s="7">
        <f t="shared" ca="1" si="20"/>
        <v>0.93330055450880178</v>
      </c>
      <c r="M697" s="26">
        <f t="shared" ca="1" si="21"/>
        <v>0.25088790846751502</v>
      </c>
    </row>
    <row r="698" spans="12:13">
      <c r="L698" s="7">
        <f t="shared" ca="1" si="20"/>
        <v>0.92241154900838707</v>
      </c>
      <c r="M698" s="26">
        <f t="shared" ca="1" si="21"/>
        <v>0.24079538011160845</v>
      </c>
    </row>
    <row r="699" spans="12:13">
      <c r="L699" s="7">
        <f t="shared" ca="1" si="20"/>
        <v>0.79641348027107994</v>
      </c>
      <c r="M699" s="26">
        <f t="shared" ca="1" si="21"/>
        <v>0.1654234399791833</v>
      </c>
    </row>
    <row r="700" spans="12:13">
      <c r="L700" s="7">
        <f t="shared" ca="1" si="20"/>
        <v>3.1499002283495225E-2</v>
      </c>
      <c r="M700" s="26">
        <f t="shared" ca="1" si="21"/>
        <v>-0.17646866965617267</v>
      </c>
    </row>
    <row r="701" spans="12:13">
      <c r="L701" s="7">
        <f t="shared" ca="1" si="20"/>
        <v>0.94462587574663159</v>
      </c>
      <c r="M701" s="26">
        <f t="shared" ca="1" si="21"/>
        <v>0.26284440611438176</v>
      </c>
    </row>
    <row r="702" spans="12:13">
      <c r="L702" s="7">
        <f t="shared" ca="1" si="20"/>
        <v>0.56570105018588901</v>
      </c>
      <c r="M702" s="26">
        <f t="shared" ca="1" si="21"/>
        <v>8.104194866169645E-2</v>
      </c>
    </row>
    <row r="703" spans="12:13">
      <c r="L703" s="7">
        <f t="shared" ca="1" si="20"/>
        <v>0.18068198138298686</v>
      </c>
      <c r="M703" s="26">
        <f t="shared" ca="1" si="21"/>
        <v>-5.6093298651003848E-2</v>
      </c>
    </row>
    <row r="704" spans="12:13">
      <c r="L704" s="7">
        <f t="shared" ca="1" si="20"/>
        <v>0.77778180942828112</v>
      </c>
      <c r="M704" s="26">
        <f t="shared" ca="1" si="21"/>
        <v>0.1572636284962125</v>
      </c>
    </row>
    <row r="705" spans="12:13">
      <c r="L705" s="7">
        <f t="shared" ca="1" si="20"/>
        <v>0.46812906606367866</v>
      </c>
      <c r="M705" s="26">
        <f t="shared" ca="1" si="21"/>
        <v>4.9828297138032995E-2</v>
      </c>
    </row>
    <row r="706" spans="12:13">
      <c r="L706" s="7">
        <f t="shared" ca="1" si="20"/>
        <v>0.62525513060369997</v>
      </c>
      <c r="M706" s="26">
        <f t="shared" ca="1" si="21"/>
        <v>0.10061269265865741</v>
      </c>
    </row>
    <row r="707" spans="12:13">
      <c r="L707" s="7">
        <f t="shared" ref="L707:L770" ca="1" si="22">RAND()</f>
        <v>0.93575862382881125</v>
      </c>
      <c r="M707" s="26">
        <f t="shared" ca="1" si="21"/>
        <v>0.25334006901908185</v>
      </c>
    </row>
    <row r="708" spans="12:13">
      <c r="L708" s="7">
        <f t="shared" ca="1" si="22"/>
        <v>3.568669225705956E-2</v>
      </c>
      <c r="M708" s="26">
        <f t="shared" ca="1" si="21"/>
        <v>-0.16933200514180471</v>
      </c>
    </row>
    <row r="709" spans="12:13">
      <c r="L709" s="7">
        <f t="shared" ca="1" si="22"/>
        <v>9.1921583423129394E-2</v>
      </c>
      <c r="M709" s="26">
        <f t="shared" ca="1" si="21"/>
        <v>-0.10903472558586649</v>
      </c>
    </row>
    <row r="710" spans="12:13">
      <c r="L710" s="7">
        <f t="shared" ca="1" si="22"/>
        <v>0.19068580742005525</v>
      </c>
      <c r="M710" s="26">
        <f t="shared" ca="1" si="21"/>
        <v>-5.1336808479672799E-2</v>
      </c>
    </row>
    <row r="711" spans="12:13">
      <c r="L711" s="7">
        <f t="shared" ca="1" si="22"/>
        <v>0.73487722258085819</v>
      </c>
      <c r="M711" s="26">
        <f t="shared" ref="M711:M774" ca="1" si="23">NORMINV(L711,$B$2,$B$3)</f>
        <v>0.13982716939194606</v>
      </c>
    </row>
    <row r="712" spans="12:13">
      <c r="L712" s="7">
        <f t="shared" ca="1" si="22"/>
        <v>1.3095520876725164E-2</v>
      </c>
      <c r="M712" s="26">
        <f t="shared" ca="1" si="23"/>
        <v>-0.22278567883646133</v>
      </c>
    </row>
    <row r="713" spans="12:13">
      <c r="L713" s="7">
        <f t="shared" ca="1" si="22"/>
        <v>0.50934329724519867</v>
      </c>
      <c r="M713" s="26">
        <f t="shared" ca="1" si="23"/>
        <v>6.2979037720076861E-2</v>
      </c>
    </row>
    <row r="714" spans="12:13">
      <c r="L714" s="7">
        <f t="shared" ca="1" si="22"/>
        <v>0.66776242239000227</v>
      </c>
      <c r="M714" s="26">
        <f t="shared" ca="1" si="23"/>
        <v>0.11516689822712539</v>
      </c>
    </row>
    <row r="715" spans="12:13">
      <c r="L715" s="7">
        <f t="shared" ca="1" si="22"/>
        <v>0.49307610493825438</v>
      </c>
      <c r="M715" s="26">
        <f t="shared" ca="1" si="23"/>
        <v>5.7792460869958248E-2</v>
      </c>
    </row>
    <row r="716" spans="12:13">
      <c r="L716" s="7">
        <f t="shared" ca="1" si="22"/>
        <v>0.11252082132750618</v>
      </c>
      <c r="M716" s="26">
        <f t="shared" ca="1" si="23"/>
        <v>-9.4308401993082713E-2</v>
      </c>
    </row>
    <row r="717" spans="12:13">
      <c r="L717" s="7">
        <f t="shared" ca="1" si="22"/>
        <v>0.11254663399050169</v>
      </c>
      <c r="M717" s="26">
        <f t="shared" ca="1" si="23"/>
        <v>-9.4291224546538571E-2</v>
      </c>
    </row>
    <row r="718" spans="12:13">
      <c r="L718" s="7">
        <f t="shared" ca="1" si="22"/>
        <v>0.27740439715730936</v>
      </c>
      <c r="M718" s="26">
        <f t="shared" ca="1" si="23"/>
        <v>-1.5113384474505956E-2</v>
      </c>
    </row>
    <row r="719" spans="12:13">
      <c r="L719" s="7">
        <f t="shared" ca="1" si="22"/>
        <v>0.74779613862835492</v>
      </c>
      <c r="M719" s="26">
        <f t="shared" ca="1" si="23"/>
        <v>0.14490698188448536</v>
      </c>
    </row>
    <row r="720" spans="12:13">
      <c r="L720" s="7">
        <f t="shared" ca="1" si="22"/>
        <v>0.3911024045422864</v>
      </c>
      <c r="M720" s="26">
        <f t="shared" ca="1" si="23"/>
        <v>2.4839262228071084E-2</v>
      </c>
    </row>
    <row r="721" spans="12:13">
      <c r="L721" s="7">
        <f t="shared" ca="1" si="22"/>
        <v>0.29913549049558874</v>
      </c>
      <c r="M721" s="26">
        <f t="shared" ca="1" si="23"/>
        <v>-7.0139104352994613E-3</v>
      </c>
    </row>
    <row r="722" spans="12:13">
      <c r="L722" s="7">
        <f t="shared" ca="1" si="22"/>
        <v>0.73439329939741638</v>
      </c>
      <c r="M722" s="26">
        <f t="shared" ca="1" si="23"/>
        <v>0.1396393889619954</v>
      </c>
    </row>
    <row r="723" spans="12:13">
      <c r="L723" s="7">
        <f t="shared" ca="1" si="22"/>
        <v>0.76206780604216939</v>
      </c>
      <c r="M723" s="26">
        <f t="shared" ca="1" si="23"/>
        <v>0.15068122643021153</v>
      </c>
    </row>
    <row r="724" spans="12:13">
      <c r="L724" s="7">
        <f t="shared" ca="1" si="22"/>
        <v>0.81484709948653555</v>
      </c>
      <c r="M724" s="26">
        <f t="shared" ca="1" si="23"/>
        <v>0.17394783283750009</v>
      </c>
    </row>
    <row r="725" spans="12:13">
      <c r="L725" s="7">
        <f t="shared" ca="1" si="22"/>
        <v>0.87922242882428669</v>
      </c>
      <c r="M725" s="26">
        <f t="shared" ca="1" si="23"/>
        <v>0.20895097523297393</v>
      </c>
    </row>
    <row r="726" spans="12:13">
      <c r="L726" s="7">
        <f t="shared" ca="1" si="22"/>
        <v>0.72162943790006562</v>
      </c>
      <c r="M726" s="26">
        <f t="shared" ca="1" si="23"/>
        <v>0.13474698611999192</v>
      </c>
    </row>
    <row r="727" spans="12:13">
      <c r="L727" s="7">
        <f t="shared" ca="1" si="22"/>
        <v>0.64007014798492456</v>
      </c>
      <c r="M727" s="26">
        <f t="shared" ca="1" si="23"/>
        <v>0.10561551177885722</v>
      </c>
    </row>
    <row r="728" spans="12:13">
      <c r="L728" s="7">
        <f t="shared" ca="1" si="22"/>
        <v>0.73273271551432761</v>
      </c>
      <c r="M728" s="26">
        <f t="shared" ca="1" si="23"/>
        <v>0.13899633405072592</v>
      </c>
    </row>
    <row r="729" spans="12:13">
      <c r="L729" s="7">
        <f t="shared" ca="1" si="22"/>
        <v>0.53446623706645868</v>
      </c>
      <c r="M729" s="26">
        <f t="shared" ca="1" si="23"/>
        <v>7.1001992266108455E-2</v>
      </c>
    </row>
    <row r="730" spans="12:13">
      <c r="L730" s="7">
        <f t="shared" ca="1" si="22"/>
        <v>0.28136765930660945</v>
      </c>
      <c r="M730" s="26">
        <f t="shared" ca="1" si="23"/>
        <v>-1.3614315409468877E-2</v>
      </c>
    </row>
    <row r="731" spans="12:13">
      <c r="L731" s="7">
        <f t="shared" ca="1" si="22"/>
        <v>0.26403666620318056</v>
      </c>
      <c r="M731" s="26">
        <f t="shared" ca="1" si="23"/>
        <v>-2.0249256686290823E-2</v>
      </c>
    </row>
    <row r="732" spans="12:13">
      <c r="L732" s="7">
        <f t="shared" ca="1" si="22"/>
        <v>0.30413308864237643</v>
      </c>
      <c r="M732" s="26">
        <f t="shared" ca="1" si="23"/>
        <v>-5.1902104093201062E-3</v>
      </c>
    </row>
    <row r="733" spans="12:13">
      <c r="L733" s="7">
        <f t="shared" ca="1" si="22"/>
        <v>0.27675434346413053</v>
      </c>
      <c r="M733" s="26">
        <f t="shared" ca="1" si="23"/>
        <v>-1.5360255154936706E-2</v>
      </c>
    </row>
    <row r="734" spans="12:13">
      <c r="L734" s="7">
        <f t="shared" ca="1" si="22"/>
        <v>0.17701266650732839</v>
      </c>
      <c r="M734" s="26">
        <f t="shared" ca="1" si="23"/>
        <v>-5.7879091031867572E-2</v>
      </c>
    </row>
    <row r="735" spans="12:13">
      <c r="L735" s="7">
        <f t="shared" ca="1" si="22"/>
        <v>0.99803718953292009</v>
      </c>
      <c r="M735" s="26">
        <f t="shared" ca="1" si="23"/>
        <v>0.42682010042546997</v>
      </c>
    </row>
    <row r="736" spans="12:13">
      <c r="L736" s="7">
        <f t="shared" ca="1" si="22"/>
        <v>0.86929902566348449</v>
      </c>
      <c r="M736" s="26">
        <f t="shared" ca="1" si="23"/>
        <v>0.20284278801153285</v>
      </c>
    </row>
    <row r="737" spans="12:13">
      <c r="L737" s="7">
        <f t="shared" ca="1" si="22"/>
        <v>7.7513187660155358E-3</v>
      </c>
      <c r="M737" s="26">
        <f t="shared" ca="1" si="23"/>
        <v>-0.24784827713897334</v>
      </c>
    </row>
    <row r="738" spans="12:13">
      <c r="L738" s="7">
        <f t="shared" ca="1" si="22"/>
        <v>3.4579166269262718E-2</v>
      </c>
      <c r="M738" s="26">
        <f t="shared" ca="1" si="23"/>
        <v>-0.17114946899436428</v>
      </c>
    </row>
    <row r="739" spans="12:13">
      <c r="L739" s="7">
        <f t="shared" ca="1" si="22"/>
        <v>0.73100955657954214</v>
      </c>
      <c r="M739" s="26">
        <f t="shared" ca="1" si="23"/>
        <v>0.13833117505359344</v>
      </c>
    </row>
    <row r="740" spans="12:13">
      <c r="L740" s="7">
        <f t="shared" ca="1" si="22"/>
        <v>0.14118213393414059</v>
      </c>
      <c r="M740" s="26">
        <f t="shared" ca="1" si="23"/>
        <v>-7.6730089427502202E-2</v>
      </c>
    </row>
    <row r="741" spans="12:13">
      <c r="L741" s="7">
        <f t="shared" ca="1" si="22"/>
        <v>0.76936305180513287</v>
      </c>
      <c r="M741" s="26">
        <f t="shared" ca="1" si="23"/>
        <v>0.15370587530990992</v>
      </c>
    </row>
    <row r="742" spans="12:13">
      <c r="L742" s="7">
        <f t="shared" ca="1" si="22"/>
        <v>0.52011560121974509</v>
      </c>
      <c r="M742" s="26">
        <f t="shared" ca="1" si="23"/>
        <v>6.6415836632652867E-2</v>
      </c>
    </row>
    <row r="743" spans="12:13">
      <c r="L743" s="7">
        <f t="shared" ca="1" si="22"/>
        <v>0.92299680617999114</v>
      </c>
      <c r="M743" s="26">
        <f t="shared" ca="1" si="23"/>
        <v>0.241309305827172</v>
      </c>
    </row>
    <row r="744" spans="12:13">
      <c r="L744" s="7">
        <f t="shared" ca="1" si="22"/>
        <v>0.84781545095968736</v>
      </c>
      <c r="M744" s="26">
        <f t="shared" ca="1" si="23"/>
        <v>0.19063596809816119</v>
      </c>
    </row>
    <row r="745" spans="12:13">
      <c r="L745" s="7">
        <f t="shared" ca="1" si="22"/>
        <v>0.49321266277079245</v>
      </c>
      <c r="M745" s="26">
        <f t="shared" ca="1" si="23"/>
        <v>5.7836003722535945E-2</v>
      </c>
    </row>
    <row r="746" spans="12:13">
      <c r="L746" s="7">
        <f t="shared" ca="1" si="22"/>
        <v>0.35544546962148449</v>
      </c>
      <c r="M746" s="26">
        <f t="shared" ca="1" si="23"/>
        <v>1.2856515850199875E-2</v>
      </c>
    </row>
    <row r="747" spans="12:13">
      <c r="L747" s="7">
        <f t="shared" ca="1" si="22"/>
        <v>0.34674909416556221</v>
      </c>
      <c r="M747" s="26">
        <f t="shared" ca="1" si="23"/>
        <v>9.8736482752010621E-3</v>
      </c>
    </row>
    <row r="748" spans="12:13">
      <c r="L748" s="7">
        <f t="shared" ca="1" si="22"/>
        <v>0.59693585295817408</v>
      </c>
      <c r="M748" s="26">
        <f t="shared" ca="1" si="23"/>
        <v>9.1214967736370778E-2</v>
      </c>
    </row>
    <row r="749" spans="12:13">
      <c r="L749" s="7">
        <f t="shared" ca="1" si="22"/>
        <v>0.82247431972250928</v>
      </c>
      <c r="M749" s="26">
        <f t="shared" ca="1" si="23"/>
        <v>0.17762802241760237</v>
      </c>
    </row>
    <row r="750" spans="12:13">
      <c r="L750" s="7">
        <f t="shared" ca="1" si="22"/>
        <v>0.61014615726305721</v>
      </c>
      <c r="M750" s="26">
        <f t="shared" ca="1" si="23"/>
        <v>9.5574487030890221E-2</v>
      </c>
    </row>
    <row r="751" spans="12:13">
      <c r="L751" s="7">
        <f t="shared" ca="1" si="22"/>
        <v>0.21182186869814978</v>
      </c>
      <c r="M751" s="26">
        <f t="shared" ca="1" si="23"/>
        <v>-4.1765135056463759E-2</v>
      </c>
    </row>
    <row r="752" spans="12:13">
      <c r="L752" s="7">
        <f t="shared" ca="1" si="22"/>
        <v>0.75511272094896342</v>
      </c>
      <c r="M752" s="26">
        <f t="shared" ca="1" si="23"/>
        <v>0.14784462122620101</v>
      </c>
    </row>
    <row r="753" spans="12:13">
      <c r="L753" s="7">
        <f t="shared" ca="1" si="22"/>
        <v>0.52902821580046033</v>
      </c>
      <c r="M753" s="26">
        <f t="shared" ca="1" si="23"/>
        <v>6.9262756314272533E-2</v>
      </c>
    </row>
    <row r="754" spans="12:13">
      <c r="L754" s="7">
        <f t="shared" ca="1" si="22"/>
        <v>0.64869794203478948</v>
      </c>
      <c r="M754" s="26">
        <f t="shared" ca="1" si="23"/>
        <v>0.10856134535787391</v>
      </c>
    </row>
    <row r="755" spans="12:13">
      <c r="L755" s="7">
        <f t="shared" ca="1" si="22"/>
        <v>8.6147588120507157E-2</v>
      </c>
      <c r="M755" s="26">
        <f t="shared" ca="1" si="23"/>
        <v>-0.11359459689369766</v>
      </c>
    </row>
    <row r="756" spans="12:13">
      <c r="L756" s="7">
        <f t="shared" ca="1" si="22"/>
        <v>0.83430472136058764</v>
      </c>
      <c r="M756" s="26">
        <f t="shared" ca="1" si="23"/>
        <v>0.18353985414659812</v>
      </c>
    </row>
    <row r="757" spans="12:13">
      <c r="L757" s="7">
        <f t="shared" ca="1" si="22"/>
        <v>4.5069898255341023E-2</v>
      </c>
      <c r="M757" s="26">
        <f t="shared" ca="1" si="23"/>
        <v>-0.15554053875761825</v>
      </c>
    </row>
    <row r="758" spans="12:13">
      <c r="L758" s="7">
        <f t="shared" ca="1" si="22"/>
        <v>0.96868224389644109</v>
      </c>
      <c r="M758" s="26">
        <f t="shared" ca="1" si="23"/>
        <v>0.29679483768364856</v>
      </c>
    </row>
    <row r="759" spans="12:13">
      <c r="L759" s="7">
        <f t="shared" ca="1" si="22"/>
        <v>0.11254391848217227</v>
      </c>
      <c r="M759" s="26">
        <f t="shared" ca="1" si="23"/>
        <v>-9.4293031492225537E-2</v>
      </c>
    </row>
    <row r="760" spans="12:13">
      <c r="L760" s="7">
        <f t="shared" ca="1" si="22"/>
        <v>0.75303315258393255</v>
      </c>
      <c r="M760" s="26">
        <f t="shared" ca="1" si="23"/>
        <v>0.14700495650204054</v>
      </c>
    </row>
    <row r="761" spans="12:13">
      <c r="L761" s="7">
        <f t="shared" ca="1" si="22"/>
        <v>0.63213533706912972</v>
      </c>
      <c r="M761" s="26">
        <f t="shared" ca="1" si="23"/>
        <v>0.10292775887022801</v>
      </c>
    </row>
    <row r="762" spans="12:13">
      <c r="L762" s="7">
        <f t="shared" ca="1" si="22"/>
        <v>0.91850597808695333</v>
      </c>
      <c r="M762" s="26">
        <f t="shared" ca="1" si="23"/>
        <v>0.23743900730058848</v>
      </c>
    </row>
    <row r="763" spans="12:13">
      <c r="L763" s="7">
        <f t="shared" ca="1" si="22"/>
        <v>0.51168973126919259</v>
      </c>
      <c r="M763" s="26">
        <f t="shared" ca="1" si="23"/>
        <v>6.3727372679708988E-2</v>
      </c>
    </row>
    <row r="764" spans="12:13">
      <c r="L764" s="7">
        <f t="shared" ca="1" si="22"/>
        <v>0.31455491605614905</v>
      </c>
      <c r="M764" s="26">
        <f t="shared" ca="1" si="23"/>
        <v>-1.4292870094950658E-3</v>
      </c>
    </row>
    <row r="765" spans="12:13">
      <c r="L765" s="7">
        <f t="shared" ca="1" si="22"/>
        <v>0.59078045860984196</v>
      </c>
      <c r="M765" s="26">
        <f t="shared" ca="1" si="23"/>
        <v>8.9196398826337231E-2</v>
      </c>
    </row>
    <row r="766" spans="12:13">
      <c r="L766" s="7">
        <f t="shared" ca="1" si="22"/>
        <v>0.66416532461440536</v>
      </c>
      <c r="M766" s="26">
        <f t="shared" ca="1" si="23"/>
        <v>0.11390966270657127</v>
      </c>
    </row>
    <row r="767" spans="12:13">
      <c r="L767" s="7">
        <f t="shared" ca="1" si="22"/>
        <v>0.14950819370013957</v>
      </c>
      <c r="M767" s="26">
        <f t="shared" ca="1" si="23"/>
        <v>-7.2090481061871742E-2</v>
      </c>
    </row>
    <row r="768" spans="12:13">
      <c r="L768" s="7">
        <f t="shared" ca="1" si="22"/>
        <v>0.11850513231764404</v>
      </c>
      <c r="M768" s="26">
        <f t="shared" ca="1" si="23"/>
        <v>-9.0398899674005301E-2</v>
      </c>
    </row>
    <row r="769" spans="12:13">
      <c r="L769" s="7">
        <f t="shared" ca="1" si="22"/>
        <v>0.56529723263412723</v>
      </c>
      <c r="M769" s="26">
        <f t="shared" ca="1" si="23"/>
        <v>8.0911443430971078E-2</v>
      </c>
    </row>
    <row r="770" spans="12:13">
      <c r="L770" s="7">
        <f t="shared" ca="1" si="22"/>
        <v>0.77385607208373375</v>
      </c>
      <c r="M770" s="26">
        <f t="shared" ca="1" si="23"/>
        <v>0.15559531400817328</v>
      </c>
    </row>
    <row r="771" spans="12:13">
      <c r="L771" s="7">
        <f t="shared" ref="L771:L834" ca="1" si="24">RAND()</f>
        <v>0.78759365614439447</v>
      </c>
      <c r="M771" s="26">
        <f t="shared" ca="1" si="23"/>
        <v>0.16150870637743903</v>
      </c>
    </row>
    <row r="772" spans="12:13">
      <c r="L772" s="7">
        <f t="shared" ca="1" si="24"/>
        <v>0.41089088637662918</v>
      </c>
      <c r="M772" s="26">
        <f t="shared" ca="1" si="23"/>
        <v>3.1350405246572968E-2</v>
      </c>
    </row>
    <row r="773" spans="12:13">
      <c r="L773" s="7">
        <f t="shared" ca="1" si="24"/>
        <v>0.97572339227702454</v>
      </c>
      <c r="M773" s="26">
        <f t="shared" ca="1" si="23"/>
        <v>0.31087762745013009</v>
      </c>
    </row>
    <row r="774" spans="12:13">
      <c r="L774" s="7">
        <f t="shared" ca="1" si="24"/>
        <v>0.1302048846499807</v>
      </c>
      <c r="M774" s="26">
        <f t="shared" ca="1" si="23"/>
        <v>-8.3140337106662632E-2</v>
      </c>
    </row>
    <row r="775" spans="12:13">
      <c r="L775" s="7">
        <f t="shared" ca="1" si="24"/>
        <v>0.82121000357394824</v>
      </c>
      <c r="M775" s="26">
        <f t="shared" ref="M775:M838" ca="1" si="25">NORMINV(L775,$B$2,$B$3)</f>
        <v>0.1770112146140671</v>
      </c>
    </row>
    <row r="776" spans="12:13">
      <c r="L776" s="7">
        <f t="shared" ca="1" si="24"/>
        <v>0.32507748683211102</v>
      </c>
      <c r="M776" s="26">
        <f t="shared" ca="1" si="25"/>
        <v>2.3142683313695026E-3</v>
      </c>
    </row>
    <row r="777" spans="12:13">
      <c r="L777" s="7">
        <f t="shared" ca="1" si="24"/>
        <v>0.20711003591468713</v>
      </c>
      <c r="M777" s="26">
        <f t="shared" ca="1" si="25"/>
        <v>-4.3847714405763127E-2</v>
      </c>
    </row>
    <row r="778" spans="12:13">
      <c r="L778" s="7">
        <f t="shared" ca="1" si="24"/>
        <v>0.41502139591208176</v>
      </c>
      <c r="M778" s="26">
        <f t="shared" ca="1" si="25"/>
        <v>3.2699513727201146E-2</v>
      </c>
    </row>
    <row r="779" spans="12:13">
      <c r="L779" s="7">
        <f t="shared" ca="1" si="24"/>
        <v>0.76166911644062074</v>
      </c>
      <c r="M779" s="26">
        <f t="shared" ca="1" si="25"/>
        <v>0.15051741155252746</v>
      </c>
    </row>
    <row r="780" spans="12:13">
      <c r="L780" s="7">
        <f t="shared" ca="1" si="24"/>
        <v>0.9569499976611886</v>
      </c>
      <c r="M780" s="26">
        <f t="shared" ca="1" si="25"/>
        <v>0.27829775965746384</v>
      </c>
    </row>
    <row r="781" spans="12:13">
      <c r="L781" s="7">
        <f t="shared" ca="1" si="24"/>
        <v>0.8100153561685326</v>
      </c>
      <c r="M781" s="26">
        <f t="shared" ca="1" si="25"/>
        <v>0.17166508602649858</v>
      </c>
    </row>
    <row r="782" spans="12:13">
      <c r="L782" s="7">
        <f t="shared" ca="1" si="24"/>
        <v>0.54229430380987576</v>
      </c>
      <c r="M782" s="26">
        <f t="shared" ca="1" si="25"/>
        <v>7.3509335706770235E-2</v>
      </c>
    </row>
    <row r="783" spans="12:13">
      <c r="L783" s="7">
        <f t="shared" ca="1" si="24"/>
        <v>0.75091035929057326</v>
      </c>
      <c r="M783" s="26">
        <f t="shared" ca="1" si="25"/>
        <v>0.14615173187136837</v>
      </c>
    </row>
    <row r="784" spans="12:13">
      <c r="L784" s="7">
        <f t="shared" ca="1" si="24"/>
        <v>0.87870629793542743</v>
      </c>
      <c r="M784" s="26">
        <f t="shared" ca="1" si="25"/>
        <v>0.20862479282948324</v>
      </c>
    </row>
    <row r="785" spans="12:13">
      <c r="L785" s="7">
        <f t="shared" ca="1" si="24"/>
        <v>0.21829739432807427</v>
      </c>
      <c r="M785" s="26">
        <f t="shared" ca="1" si="25"/>
        <v>-3.8946715995552425E-2</v>
      </c>
    </row>
    <row r="786" spans="12:13">
      <c r="L786" s="7">
        <f t="shared" ca="1" si="24"/>
        <v>0.75793700530457686</v>
      </c>
      <c r="M786" s="26">
        <f t="shared" ca="1" si="25"/>
        <v>0.14899115164296287</v>
      </c>
    </row>
    <row r="787" spans="12:13">
      <c r="L787" s="7">
        <f t="shared" ca="1" si="24"/>
        <v>0.90377823992113904</v>
      </c>
      <c r="M787" s="26">
        <f t="shared" ca="1" si="25"/>
        <v>0.22577489130031575</v>
      </c>
    </row>
    <row r="788" spans="12:13">
      <c r="L788" s="7">
        <f t="shared" ca="1" si="24"/>
        <v>0.31688932607257903</v>
      </c>
      <c r="M788" s="26">
        <f t="shared" ca="1" si="25"/>
        <v>-5.9429641876466988E-4</v>
      </c>
    </row>
    <row r="789" spans="12:13">
      <c r="L789" s="7">
        <f t="shared" ca="1" si="24"/>
        <v>0.14954319353364587</v>
      </c>
      <c r="M789" s="26">
        <f t="shared" ca="1" si="25"/>
        <v>-7.2071348288212211E-2</v>
      </c>
    </row>
    <row r="790" spans="12:13">
      <c r="L790" s="7">
        <f t="shared" ca="1" si="24"/>
        <v>0.59824349341165173</v>
      </c>
      <c r="M790" s="26">
        <f t="shared" ca="1" si="25"/>
        <v>9.1644785920587654E-2</v>
      </c>
    </row>
    <row r="791" spans="12:13">
      <c r="L791" s="7">
        <f t="shared" ca="1" si="24"/>
        <v>0.92250518237624102</v>
      </c>
      <c r="M791" s="26">
        <f t="shared" ca="1" si="25"/>
        <v>0.24087740308392808</v>
      </c>
    </row>
    <row r="792" spans="12:13">
      <c r="L792" s="7">
        <f t="shared" ca="1" si="24"/>
        <v>0.10956636086906624</v>
      </c>
      <c r="M792" s="26">
        <f t="shared" ca="1" si="25"/>
        <v>-9.6293409905173599E-2</v>
      </c>
    </row>
    <row r="793" spans="12:13">
      <c r="L793" s="7">
        <f t="shared" ca="1" si="24"/>
        <v>0.23131740637380682</v>
      </c>
      <c r="M793" s="26">
        <f t="shared" ca="1" si="25"/>
        <v>-3.3421528656447319E-2</v>
      </c>
    </row>
    <row r="794" spans="12:13">
      <c r="L794" s="7">
        <f t="shared" ca="1" si="24"/>
        <v>0.239935537309106</v>
      </c>
      <c r="M794" s="26">
        <f t="shared" ca="1" si="25"/>
        <v>-2.9859597666966997E-2</v>
      </c>
    </row>
    <row r="795" spans="12:13">
      <c r="L795" s="7">
        <f t="shared" ca="1" si="24"/>
        <v>0.37771450651997474</v>
      </c>
      <c r="M795" s="26">
        <f t="shared" ca="1" si="25"/>
        <v>2.0382350176607798E-2</v>
      </c>
    </row>
    <row r="796" spans="12:13">
      <c r="L796" s="7">
        <f t="shared" ca="1" si="24"/>
        <v>3.4840432916856345E-2</v>
      </c>
      <c r="M796" s="26">
        <f t="shared" ca="1" si="25"/>
        <v>-0.1707164678679845</v>
      </c>
    </row>
    <row r="797" spans="12:13">
      <c r="L797" s="7">
        <f t="shared" ca="1" si="24"/>
        <v>0.17002588839536936</v>
      </c>
      <c r="M797" s="26">
        <f t="shared" ca="1" si="25"/>
        <v>-6.1345374751594947E-2</v>
      </c>
    </row>
    <row r="798" spans="12:13">
      <c r="L798" s="7">
        <f t="shared" ca="1" si="24"/>
        <v>0.65083851003232318</v>
      </c>
      <c r="M798" s="26">
        <f t="shared" ca="1" si="25"/>
        <v>0.10929620023258849</v>
      </c>
    </row>
    <row r="799" spans="12:13">
      <c r="L799" s="7">
        <f t="shared" ca="1" si="24"/>
        <v>0.17510348904860695</v>
      </c>
      <c r="M799" s="26">
        <f t="shared" ca="1" si="25"/>
        <v>-5.8817505573525886E-2</v>
      </c>
    </row>
    <row r="800" spans="12:13">
      <c r="L800" s="7">
        <f t="shared" ca="1" si="24"/>
        <v>0.37337156745343703</v>
      </c>
      <c r="M800" s="26">
        <f t="shared" ca="1" si="25"/>
        <v>1.8926313836647404E-2</v>
      </c>
    </row>
    <row r="801" spans="12:13">
      <c r="L801" s="7">
        <f t="shared" ca="1" si="24"/>
        <v>8.0519036770013264E-2</v>
      </c>
      <c r="M801" s="26">
        <f t="shared" ca="1" si="25"/>
        <v>-0.11826529937077385</v>
      </c>
    </row>
    <row r="802" spans="12:13">
      <c r="L802" s="7">
        <f t="shared" ca="1" si="24"/>
        <v>0.44865803645322666</v>
      </c>
      <c r="M802" s="26">
        <f t="shared" ca="1" si="25"/>
        <v>4.3586063000751352E-2</v>
      </c>
    </row>
    <row r="803" spans="12:13">
      <c r="L803" s="7">
        <f t="shared" ca="1" si="24"/>
        <v>0.33537055052721632</v>
      </c>
      <c r="M803" s="26">
        <f t="shared" ca="1" si="25"/>
        <v>5.9284174896460026E-3</v>
      </c>
    </row>
    <row r="804" spans="12:13">
      <c r="L804" s="7">
        <f t="shared" ca="1" si="24"/>
        <v>0.87066624007305393</v>
      </c>
      <c r="M804" s="26">
        <f t="shared" ca="1" si="25"/>
        <v>0.20366473223629347</v>
      </c>
    </row>
    <row r="805" spans="12:13">
      <c r="L805" s="7">
        <f t="shared" ca="1" si="24"/>
        <v>0.80931140177236671</v>
      </c>
      <c r="M805" s="26">
        <f t="shared" ca="1" si="25"/>
        <v>0.17133550333467995</v>
      </c>
    </row>
    <row r="806" spans="12:13">
      <c r="L806" s="7">
        <f t="shared" ca="1" si="24"/>
        <v>0.94261009978220711</v>
      </c>
      <c r="M806" s="26">
        <f t="shared" ca="1" si="25"/>
        <v>0.26058419443021313</v>
      </c>
    </row>
    <row r="807" spans="12:13">
      <c r="L807" s="7">
        <f t="shared" ca="1" si="24"/>
        <v>0.78721297150223946</v>
      </c>
      <c r="M807" s="26">
        <f t="shared" ca="1" si="25"/>
        <v>0.16134190905721454</v>
      </c>
    </row>
    <row r="808" spans="12:13">
      <c r="L808" s="7">
        <f t="shared" ca="1" si="24"/>
        <v>3.9829357234246743E-2</v>
      </c>
      <c r="M808" s="26">
        <f t="shared" ca="1" si="25"/>
        <v>-0.1629185865259058</v>
      </c>
    </row>
    <row r="809" spans="12:13">
      <c r="L809" s="7">
        <f t="shared" ca="1" si="24"/>
        <v>0.79646700580460028</v>
      </c>
      <c r="M809" s="26">
        <f t="shared" ca="1" si="25"/>
        <v>0.16544750133030375</v>
      </c>
    </row>
    <row r="810" spans="12:13">
      <c r="L810" s="7">
        <f t="shared" ca="1" si="24"/>
        <v>0.14909410930725331</v>
      </c>
      <c r="M810" s="26">
        <f t="shared" ca="1" si="25"/>
        <v>-7.2317068939416168E-2</v>
      </c>
    </row>
    <row r="811" spans="12:13">
      <c r="L811" s="7">
        <f t="shared" ca="1" si="24"/>
        <v>0.69221534287807307</v>
      </c>
      <c r="M811" s="26">
        <f t="shared" ca="1" si="25"/>
        <v>0.12386614189742116</v>
      </c>
    </row>
    <row r="812" spans="12:13">
      <c r="L812" s="7">
        <f t="shared" ca="1" si="24"/>
        <v>0.78575242448477678</v>
      </c>
      <c r="M812" s="26">
        <f t="shared" ca="1" si="25"/>
        <v>0.16070357880198266</v>
      </c>
    </row>
    <row r="813" spans="12:13">
      <c r="L813" s="7">
        <f t="shared" ca="1" si="24"/>
        <v>0.54849313981975933</v>
      </c>
      <c r="M813" s="26">
        <f t="shared" ca="1" si="25"/>
        <v>7.5498517333695364E-2</v>
      </c>
    </row>
    <row r="814" spans="12:13">
      <c r="L814" s="7">
        <f t="shared" ca="1" si="24"/>
        <v>0.42510959664859704</v>
      </c>
      <c r="M814" s="26">
        <f t="shared" ca="1" si="25"/>
        <v>3.5981972846863088E-2</v>
      </c>
    </row>
    <row r="815" spans="12:13">
      <c r="L815" s="7">
        <f t="shared" ca="1" si="24"/>
        <v>0.63050742099154589</v>
      </c>
      <c r="M815" s="26">
        <f t="shared" ca="1" si="25"/>
        <v>0.10237873706676842</v>
      </c>
    </row>
    <row r="816" spans="12:13">
      <c r="L816" s="7">
        <f t="shared" ca="1" si="24"/>
        <v>0.13332110462123925</v>
      </c>
      <c r="M816" s="26">
        <f t="shared" ca="1" si="25"/>
        <v>-8.1284063904673604E-2</v>
      </c>
    </row>
    <row r="817" spans="12:13">
      <c r="L817" s="7">
        <f t="shared" ca="1" si="24"/>
        <v>0.22035678232505129</v>
      </c>
      <c r="M817" s="26">
        <f t="shared" ca="1" si="25"/>
        <v>-3.8060537413853596E-2</v>
      </c>
    </row>
    <row r="818" spans="12:13">
      <c r="L818" s="7">
        <f t="shared" ca="1" si="24"/>
        <v>0.51196016706824665</v>
      </c>
      <c r="M818" s="26">
        <f t="shared" ca="1" si="25"/>
        <v>6.3813629045040912E-2</v>
      </c>
    </row>
    <row r="819" spans="12:13">
      <c r="L819" s="7">
        <f t="shared" ca="1" si="24"/>
        <v>0.3253752031050916</v>
      </c>
      <c r="M819" s="26">
        <f t="shared" ca="1" si="25"/>
        <v>2.4194464831989657E-3</v>
      </c>
    </row>
    <row r="820" spans="12:13">
      <c r="L820" s="7">
        <f t="shared" ca="1" si="24"/>
        <v>0.69045465761299263</v>
      </c>
      <c r="M820" s="26">
        <f t="shared" ca="1" si="25"/>
        <v>0.12323018633980731</v>
      </c>
    </row>
    <row r="821" spans="12:13">
      <c r="L821" s="7">
        <f t="shared" ca="1" si="24"/>
        <v>0.34180921856085522</v>
      </c>
      <c r="M821" s="26">
        <f t="shared" ca="1" si="25"/>
        <v>8.1670108645169187E-3</v>
      </c>
    </row>
    <row r="822" spans="12:13">
      <c r="L822" s="7">
        <f t="shared" ca="1" si="24"/>
        <v>0.34511118515468164</v>
      </c>
      <c r="M822" s="26">
        <f t="shared" ca="1" si="25"/>
        <v>9.3087950448893855E-3</v>
      </c>
    </row>
    <row r="823" spans="12:13">
      <c r="L823" s="7">
        <f t="shared" ca="1" si="24"/>
        <v>0.35377756392534765</v>
      </c>
      <c r="M823" s="26">
        <f t="shared" ca="1" si="25"/>
        <v>1.2286478475217237E-2</v>
      </c>
    </row>
    <row r="824" spans="12:13">
      <c r="L824" s="7">
        <f t="shared" ca="1" si="24"/>
        <v>0.26480653701476597</v>
      </c>
      <c r="M824" s="26">
        <f t="shared" ca="1" si="25"/>
        <v>-1.9949976636245217E-2</v>
      </c>
    </row>
    <row r="825" spans="12:13">
      <c r="L825" s="7">
        <f t="shared" ca="1" si="24"/>
        <v>0.72591483663115819</v>
      </c>
      <c r="M825" s="26">
        <f t="shared" ca="1" si="25"/>
        <v>0.13637692586384298</v>
      </c>
    </row>
    <row r="826" spans="12:13">
      <c r="L826" s="7">
        <f t="shared" ca="1" si="24"/>
        <v>0.57942421782371201</v>
      </c>
      <c r="M826" s="26">
        <f t="shared" ca="1" si="25"/>
        <v>8.5491112485809873E-2</v>
      </c>
    </row>
    <row r="827" spans="12:13">
      <c r="L827" s="7">
        <f t="shared" ca="1" si="24"/>
        <v>0.53553596629208089</v>
      </c>
      <c r="M827" s="26">
        <f t="shared" ca="1" si="25"/>
        <v>7.1344354532166143E-2</v>
      </c>
    </row>
    <row r="828" spans="12:13">
      <c r="L828" s="7">
        <f t="shared" ca="1" si="24"/>
        <v>0.89627744281505051</v>
      </c>
      <c r="M828" s="26">
        <f t="shared" ca="1" si="25"/>
        <v>0.22033599552971475</v>
      </c>
    </row>
    <row r="829" spans="12:13">
      <c r="L829" s="7">
        <f t="shared" ca="1" si="24"/>
        <v>9.1644601106041335E-2</v>
      </c>
      <c r="M829" s="26">
        <f t="shared" ca="1" si="25"/>
        <v>-0.10924852975771512</v>
      </c>
    </row>
    <row r="830" spans="12:13">
      <c r="L830" s="7">
        <f t="shared" ca="1" si="24"/>
        <v>0.88150363993881331</v>
      </c>
      <c r="M830" s="26">
        <f t="shared" ca="1" si="25"/>
        <v>0.21040452688758393</v>
      </c>
    </row>
    <row r="831" spans="12:13">
      <c r="L831" s="7">
        <f t="shared" ca="1" si="24"/>
        <v>0.80686981019549442</v>
      </c>
      <c r="M831" s="26">
        <f t="shared" ca="1" si="25"/>
        <v>0.17019812535438364</v>
      </c>
    </row>
    <row r="832" spans="12:13">
      <c r="L832" s="7">
        <f t="shared" ca="1" si="24"/>
        <v>0.86901155150914888</v>
      </c>
      <c r="M832" s="26">
        <f t="shared" ca="1" si="25"/>
        <v>0.20267072140106815</v>
      </c>
    </row>
    <row r="833" spans="12:13">
      <c r="L833" s="7">
        <f t="shared" ca="1" si="24"/>
        <v>0.87498485402429615</v>
      </c>
      <c r="M833" s="26">
        <f t="shared" ca="1" si="25"/>
        <v>0.20630129832496075</v>
      </c>
    </row>
    <row r="834" spans="12:13">
      <c r="L834" s="7">
        <f t="shared" ca="1" si="24"/>
        <v>0.61503940574912686</v>
      </c>
      <c r="M834" s="26">
        <f t="shared" ca="1" si="25"/>
        <v>9.7199694997279526E-2</v>
      </c>
    </row>
    <row r="835" spans="12:13">
      <c r="L835" s="7">
        <f t="shared" ref="L835:L898" ca="1" si="26">RAND()</f>
        <v>0.14543713036082473</v>
      </c>
      <c r="M835" s="26">
        <f t="shared" ca="1" si="25"/>
        <v>-7.433670423251576E-2</v>
      </c>
    </row>
    <row r="836" spans="12:13">
      <c r="L836" s="7">
        <f t="shared" ca="1" si="26"/>
        <v>0.1995726428523158</v>
      </c>
      <c r="M836" s="26">
        <f t="shared" ca="1" si="25"/>
        <v>-4.7238410601982E-2</v>
      </c>
    </row>
    <row r="837" spans="12:13">
      <c r="L837" s="7">
        <f t="shared" ca="1" si="26"/>
        <v>4.7415199796531748E-2</v>
      </c>
      <c r="M837" s="26">
        <f t="shared" ca="1" si="25"/>
        <v>-0.15246119935144467</v>
      </c>
    </row>
    <row r="838" spans="12:13">
      <c r="L838" s="7">
        <f t="shared" ca="1" si="26"/>
        <v>0.19832527573752545</v>
      </c>
      <c r="M838" s="26">
        <f t="shared" ca="1" si="25"/>
        <v>-4.7806896712308214E-2</v>
      </c>
    </row>
    <row r="839" spans="12:13">
      <c r="L839" s="7">
        <f t="shared" ca="1" si="26"/>
        <v>0.21940273997502668</v>
      </c>
      <c r="M839" s="26">
        <f t="shared" ref="M839:M902" ca="1" si="27">NORMINV(L839,$B$2,$B$3)</f>
        <v>-3.8470478554447726E-2</v>
      </c>
    </row>
    <row r="840" spans="12:13">
      <c r="L840" s="7">
        <f t="shared" ca="1" si="26"/>
        <v>0.40306317357808663</v>
      </c>
      <c r="M840" s="26">
        <f t="shared" ca="1" si="27"/>
        <v>2.8784712421669058E-2</v>
      </c>
    </row>
    <row r="841" spans="12:13">
      <c r="L841" s="7">
        <f t="shared" ca="1" si="26"/>
        <v>0.27101709511482108</v>
      </c>
      <c r="M841" s="26">
        <f t="shared" ca="1" si="27"/>
        <v>-1.755159480996514E-2</v>
      </c>
    </row>
    <row r="842" spans="12:13">
      <c r="L842" s="7">
        <f t="shared" ca="1" si="26"/>
        <v>0.85133478183382838</v>
      </c>
      <c r="M842" s="26">
        <f t="shared" ca="1" si="27"/>
        <v>0.19255220269541448</v>
      </c>
    </row>
    <row r="843" spans="12:13">
      <c r="L843" s="7">
        <f t="shared" ca="1" si="26"/>
        <v>0.49317208994494122</v>
      </c>
      <c r="M843" s="26">
        <f t="shared" ca="1" si="27"/>
        <v>5.7823066691434229E-2</v>
      </c>
    </row>
    <row r="844" spans="12:13">
      <c r="L844" s="7">
        <f t="shared" ca="1" si="26"/>
        <v>0.4691217160226504</v>
      </c>
      <c r="M844" s="26">
        <f t="shared" ca="1" si="27"/>
        <v>5.0145749230447012E-2</v>
      </c>
    </row>
    <row r="845" spans="12:13">
      <c r="L845" s="7">
        <f t="shared" ca="1" si="26"/>
        <v>0.88015856619048449</v>
      </c>
      <c r="M845" s="26">
        <f t="shared" ca="1" si="27"/>
        <v>0.20954510467699208</v>
      </c>
    </row>
    <row r="846" spans="12:13">
      <c r="L846" s="7">
        <f t="shared" ca="1" si="26"/>
        <v>0.89093749337753425</v>
      </c>
      <c r="M846" s="26">
        <f t="shared" ca="1" si="27"/>
        <v>0.2166357525482564</v>
      </c>
    </row>
    <row r="847" spans="12:13">
      <c r="L847" s="7">
        <f t="shared" ca="1" si="26"/>
        <v>0.23666045991592577</v>
      </c>
      <c r="M847" s="26">
        <f t="shared" ca="1" si="27"/>
        <v>-3.1204769457841924E-2</v>
      </c>
    </row>
    <row r="848" spans="12:13">
      <c r="L848" s="7">
        <f t="shared" ca="1" si="26"/>
        <v>0.41496421585178389</v>
      </c>
      <c r="M848" s="26">
        <f t="shared" ca="1" si="27"/>
        <v>3.268085885647358E-2</v>
      </c>
    </row>
    <row r="849" spans="12:13">
      <c r="L849" s="7">
        <f t="shared" ca="1" si="26"/>
        <v>0.17669428261057318</v>
      </c>
      <c r="M849" s="26">
        <f t="shared" ca="1" si="27"/>
        <v>-5.8035139157429277E-2</v>
      </c>
    </row>
    <row r="850" spans="12:13">
      <c r="L850" s="7">
        <f t="shared" ca="1" si="26"/>
        <v>0.89786572489310212</v>
      </c>
      <c r="M850" s="26">
        <f t="shared" ca="1" si="27"/>
        <v>0.2214631317184384</v>
      </c>
    </row>
    <row r="851" spans="12:13">
      <c r="L851" s="7">
        <f t="shared" ca="1" si="26"/>
        <v>0.36077156873611016</v>
      </c>
      <c r="M851" s="26">
        <f t="shared" ca="1" si="27"/>
        <v>1.4670548998050953E-2</v>
      </c>
    </row>
    <row r="852" spans="12:13">
      <c r="L852" s="7">
        <f t="shared" ca="1" si="26"/>
        <v>0.8300884323313078</v>
      </c>
      <c r="M852" s="26">
        <f t="shared" ca="1" si="27"/>
        <v>0.18140284062116849</v>
      </c>
    </row>
    <row r="853" spans="12:13">
      <c r="L853" s="7">
        <f t="shared" ca="1" si="26"/>
        <v>0.27013661814167877</v>
      </c>
      <c r="M853" s="26">
        <f t="shared" ca="1" si="27"/>
        <v>-1.7889923140658251E-2</v>
      </c>
    </row>
    <row r="854" spans="12:13">
      <c r="L854" s="7">
        <f t="shared" ca="1" si="26"/>
        <v>0.74121248267020912</v>
      </c>
      <c r="M854" s="26">
        <f t="shared" ca="1" si="27"/>
        <v>0.14230183069386665</v>
      </c>
    </row>
    <row r="855" spans="12:13">
      <c r="L855" s="7">
        <f t="shared" ca="1" si="26"/>
        <v>3.77297074845242E-2</v>
      </c>
      <c r="M855" s="26">
        <f t="shared" ca="1" si="27"/>
        <v>-0.16609728006270583</v>
      </c>
    </row>
    <row r="856" spans="12:13">
      <c r="L856" s="7">
        <f t="shared" ca="1" si="26"/>
        <v>0.14575136017947976</v>
      </c>
      <c r="M856" s="26">
        <f t="shared" ca="1" si="27"/>
        <v>-7.4161835835614948E-2</v>
      </c>
    </row>
    <row r="857" spans="12:13">
      <c r="L857" s="7">
        <f t="shared" ca="1" si="26"/>
        <v>0.36579480243385787</v>
      </c>
      <c r="M857" s="26">
        <f t="shared" ca="1" si="27"/>
        <v>1.6373013219148316E-2</v>
      </c>
    </row>
    <row r="858" spans="12:13">
      <c r="L858" s="7">
        <f t="shared" ca="1" si="26"/>
        <v>0.45646012422954141</v>
      </c>
      <c r="M858" s="26">
        <f t="shared" ca="1" si="27"/>
        <v>4.6091246056150968E-2</v>
      </c>
    </row>
    <row r="859" spans="12:13">
      <c r="L859" s="7">
        <f t="shared" ca="1" si="26"/>
        <v>0.42184225928506291</v>
      </c>
      <c r="M859" s="26">
        <f t="shared" ca="1" si="27"/>
        <v>3.4920715425236781E-2</v>
      </c>
    </row>
    <row r="860" spans="12:13">
      <c r="L860" s="7">
        <f t="shared" ca="1" si="26"/>
        <v>0.19447381911230133</v>
      </c>
      <c r="M860" s="26">
        <f t="shared" ca="1" si="27"/>
        <v>-4.9575960873518704E-2</v>
      </c>
    </row>
    <row r="861" spans="12:13">
      <c r="L861" s="7">
        <f t="shared" ca="1" si="26"/>
        <v>0.42519222971805026</v>
      </c>
      <c r="M861" s="26">
        <f t="shared" ca="1" si="27"/>
        <v>3.6008790752493282E-2</v>
      </c>
    </row>
    <row r="862" spans="12:13">
      <c r="L862" s="7">
        <f t="shared" ca="1" si="26"/>
        <v>0.87460723368087168</v>
      </c>
      <c r="M862" s="26">
        <f t="shared" ca="1" si="27"/>
        <v>0.20606824838857962</v>
      </c>
    </row>
    <row r="863" spans="12:13">
      <c r="L863" s="7">
        <f t="shared" ca="1" si="26"/>
        <v>2.6514927377904285E-2</v>
      </c>
      <c r="M863" s="26">
        <f t="shared" ca="1" si="27"/>
        <v>-0.18606782315427592</v>
      </c>
    </row>
    <row r="864" spans="12:13">
      <c r="L864" s="7">
        <f t="shared" ca="1" si="26"/>
        <v>0.3718549788117288</v>
      </c>
      <c r="M864" s="26">
        <f t="shared" ca="1" si="27"/>
        <v>1.8416593481201518E-2</v>
      </c>
    </row>
    <row r="865" spans="12:13">
      <c r="L865" s="7">
        <f t="shared" ca="1" si="26"/>
        <v>0.52232587627407834</v>
      </c>
      <c r="M865" s="26">
        <f t="shared" ca="1" si="27"/>
        <v>6.7121500689132294E-2</v>
      </c>
    </row>
    <row r="866" spans="12:13">
      <c r="L866" s="7">
        <f t="shared" ca="1" si="26"/>
        <v>0.39117891650690084</v>
      </c>
      <c r="M866" s="26">
        <f t="shared" ca="1" si="27"/>
        <v>2.4864604675141296E-2</v>
      </c>
    </row>
    <row r="867" spans="12:13">
      <c r="L867" s="7">
        <f t="shared" ca="1" si="26"/>
        <v>0.85201868279190018</v>
      </c>
      <c r="M867" s="26">
        <f t="shared" ca="1" si="27"/>
        <v>0.19292808213643473</v>
      </c>
    </row>
    <row r="868" spans="12:13">
      <c r="L868" s="7">
        <f t="shared" ca="1" si="26"/>
        <v>0.93126493133346622</v>
      </c>
      <c r="M868" s="26">
        <f t="shared" ca="1" si="27"/>
        <v>0.2489095915191718</v>
      </c>
    </row>
    <row r="869" spans="12:13">
      <c r="L869" s="7">
        <f t="shared" ca="1" si="26"/>
        <v>0.90102209851841619</v>
      </c>
      <c r="M869" s="26">
        <f t="shared" ca="1" si="27"/>
        <v>0.22374152436192299</v>
      </c>
    </row>
    <row r="870" spans="12:13">
      <c r="L870" s="7">
        <f t="shared" ca="1" si="26"/>
        <v>0.91220758579141425</v>
      </c>
      <c r="M870" s="26">
        <f t="shared" ca="1" si="27"/>
        <v>0.23227301084185747</v>
      </c>
    </row>
    <row r="871" spans="12:13">
      <c r="L871" s="7">
        <f t="shared" ca="1" si="26"/>
        <v>0.66405857171558169</v>
      </c>
      <c r="M871" s="26">
        <f t="shared" ca="1" si="27"/>
        <v>0.1138724320586082</v>
      </c>
    </row>
    <row r="872" spans="12:13">
      <c r="L872" s="7">
        <f t="shared" ca="1" si="26"/>
        <v>0.49820373184766242</v>
      </c>
      <c r="M872" s="26">
        <f t="shared" ca="1" si="27"/>
        <v>5.9427324285796161E-2</v>
      </c>
    </row>
    <row r="873" spans="12:13">
      <c r="L873" s="7">
        <f t="shared" ca="1" si="26"/>
        <v>0.53870256132529304</v>
      </c>
      <c r="M873" s="26">
        <f t="shared" ca="1" si="27"/>
        <v>7.2358301316596027E-2</v>
      </c>
    </row>
    <row r="874" spans="12:13">
      <c r="L874" s="7">
        <f t="shared" ca="1" si="26"/>
        <v>0.45009930061815828</v>
      </c>
      <c r="M874" s="26">
        <f t="shared" ca="1" si="27"/>
        <v>4.4049291319842296E-2</v>
      </c>
    </row>
    <row r="875" spans="12:13">
      <c r="L875" s="7">
        <f t="shared" ca="1" si="26"/>
        <v>0.84861970106261542</v>
      </c>
      <c r="M875" s="26">
        <f t="shared" ca="1" si="27"/>
        <v>0.19107125072186981</v>
      </c>
    </row>
    <row r="876" spans="12:13">
      <c r="L876" s="7">
        <f t="shared" ca="1" si="26"/>
        <v>0.66128857411990982</v>
      </c>
      <c r="M876" s="26">
        <f t="shared" ca="1" si="27"/>
        <v>0.11290798161590011</v>
      </c>
    </row>
    <row r="877" spans="12:13">
      <c r="L877" s="7">
        <f t="shared" ca="1" si="26"/>
        <v>0.96836389735824258</v>
      </c>
      <c r="M877" s="26">
        <f t="shared" ca="1" si="27"/>
        <v>0.29622297490661592</v>
      </c>
    </row>
    <row r="878" spans="12:13">
      <c r="L878" s="7">
        <f t="shared" ca="1" si="26"/>
        <v>0.89603663637965236</v>
      </c>
      <c r="M878" s="26">
        <f t="shared" ca="1" si="27"/>
        <v>0.22016620158601424</v>
      </c>
    </row>
    <row r="879" spans="12:13">
      <c r="L879" s="7">
        <f t="shared" ca="1" si="26"/>
        <v>0.61486664184321171</v>
      </c>
      <c r="M879" s="26">
        <f t="shared" ca="1" si="27"/>
        <v>9.7142212455838234E-2</v>
      </c>
    </row>
    <row r="880" spans="12:13">
      <c r="L880" s="7">
        <f t="shared" ca="1" si="26"/>
        <v>0.92135635336451982</v>
      </c>
      <c r="M880" s="26">
        <f t="shared" ca="1" si="27"/>
        <v>0.23987618043857872</v>
      </c>
    </row>
    <row r="881" spans="12:13">
      <c r="L881" s="7">
        <f t="shared" ca="1" si="26"/>
        <v>0.41734773973174266</v>
      </c>
      <c r="M881" s="26">
        <f t="shared" ca="1" si="27"/>
        <v>3.345798526866807E-2</v>
      </c>
    </row>
    <row r="882" spans="12:13">
      <c r="L882" s="7">
        <f t="shared" ca="1" si="26"/>
        <v>0.87359150615909875</v>
      </c>
      <c r="M882" s="26">
        <f t="shared" ca="1" si="27"/>
        <v>0.20544380865535647</v>
      </c>
    </row>
    <row r="883" spans="12:13">
      <c r="L883" s="7">
        <f t="shared" ca="1" si="26"/>
        <v>0.51916549198810702</v>
      </c>
      <c r="M883" s="26">
        <f t="shared" ca="1" si="27"/>
        <v>6.611256170674297E-2</v>
      </c>
    </row>
    <row r="884" spans="12:13">
      <c r="L884" s="7">
        <f t="shared" ca="1" si="26"/>
        <v>0.79442548651483125</v>
      </c>
      <c r="M884" s="26">
        <f t="shared" ca="1" si="27"/>
        <v>0.16453243113379573</v>
      </c>
    </row>
    <row r="885" spans="12:13">
      <c r="L885" s="7">
        <f t="shared" ca="1" si="26"/>
        <v>0.76036655141004339</v>
      </c>
      <c r="M885" s="26">
        <f t="shared" ca="1" si="27"/>
        <v>0.1499832522629273</v>
      </c>
    </row>
    <row r="886" spans="12:13">
      <c r="L886" s="7">
        <f t="shared" ca="1" si="26"/>
        <v>0.2031055682896189</v>
      </c>
      <c r="M886" s="26">
        <f t="shared" ca="1" si="27"/>
        <v>-4.5639777826431221E-2</v>
      </c>
    </row>
    <row r="887" spans="12:13">
      <c r="L887" s="7">
        <f t="shared" ca="1" si="26"/>
        <v>4.326785032861169E-2</v>
      </c>
      <c r="M887" s="26">
        <f t="shared" ca="1" si="27"/>
        <v>-0.15799543016946527</v>
      </c>
    </row>
    <row r="888" spans="12:13">
      <c r="L888" s="7">
        <f t="shared" ca="1" si="26"/>
        <v>0.6239906370326973</v>
      </c>
      <c r="M888" s="26">
        <f t="shared" ca="1" si="27"/>
        <v>0.10018869564858318</v>
      </c>
    </row>
    <row r="889" spans="12:13">
      <c r="L889" s="7">
        <f t="shared" ca="1" si="26"/>
        <v>0.11443863496288931</v>
      </c>
      <c r="M889" s="26">
        <f t="shared" ca="1" si="27"/>
        <v>-9.3039744097426186E-2</v>
      </c>
    </row>
    <row r="890" spans="12:13">
      <c r="L890" s="7">
        <f t="shared" ca="1" si="26"/>
        <v>0.4891177919871238</v>
      </c>
      <c r="M890" s="26">
        <f t="shared" ca="1" si="27"/>
        <v>5.6530179407022055E-2</v>
      </c>
    </row>
    <row r="891" spans="12:13">
      <c r="L891" s="7">
        <f t="shared" ca="1" si="26"/>
        <v>0.73542503102155443</v>
      </c>
      <c r="M891" s="26">
        <f t="shared" ca="1" si="27"/>
        <v>0.14003994991977334</v>
      </c>
    </row>
    <row r="892" spans="12:13">
      <c r="L892" s="7">
        <f t="shared" ca="1" si="26"/>
        <v>0.1619961093138258</v>
      </c>
      <c r="M892" s="26">
        <f t="shared" ca="1" si="27"/>
        <v>-6.5443907612563662E-2</v>
      </c>
    </row>
    <row r="893" spans="12:13">
      <c r="L893" s="7">
        <f t="shared" ca="1" si="26"/>
        <v>0.13788325560598635</v>
      </c>
      <c r="M893" s="26">
        <f t="shared" ca="1" si="27"/>
        <v>-7.8619530064180765E-2</v>
      </c>
    </row>
    <row r="894" spans="12:13">
      <c r="L894" s="7">
        <f t="shared" ca="1" si="26"/>
        <v>9.6204556177181488E-2</v>
      </c>
      <c r="M894" s="26">
        <f t="shared" ca="1" si="27"/>
        <v>-0.10578771708030463</v>
      </c>
    </row>
    <row r="895" spans="12:13">
      <c r="L895" s="7">
        <f t="shared" ca="1" si="26"/>
        <v>0.44908103122427401</v>
      </c>
      <c r="M895" s="26">
        <f t="shared" ca="1" si="27"/>
        <v>4.3722037585765941E-2</v>
      </c>
    </row>
    <row r="896" spans="12:13">
      <c r="L896" s="7">
        <f t="shared" ca="1" si="26"/>
        <v>0.29870964068925387</v>
      </c>
      <c r="M896" s="26">
        <f t="shared" ca="1" si="27"/>
        <v>-7.1699431362509669E-3</v>
      </c>
    </row>
    <row r="897" spans="12:13">
      <c r="L897" s="7">
        <f t="shared" ca="1" si="26"/>
        <v>0.31095498683596923</v>
      </c>
      <c r="M897" s="26">
        <f t="shared" ca="1" si="27"/>
        <v>-2.7221637269409238E-3</v>
      </c>
    </row>
    <row r="898" spans="12:13">
      <c r="L898" s="7">
        <f t="shared" ca="1" si="26"/>
        <v>0.5879869318656169</v>
      </c>
      <c r="M898" s="26">
        <f t="shared" ca="1" si="27"/>
        <v>8.8282754696456661E-2</v>
      </c>
    </row>
    <row r="899" spans="12:13">
      <c r="L899" s="7">
        <f t="shared" ref="L899:L962" ca="1" si="28">RAND()</f>
        <v>0.65295719386387241</v>
      </c>
      <c r="M899" s="26">
        <f t="shared" ca="1" si="27"/>
        <v>0.11002516628820118</v>
      </c>
    </row>
    <row r="900" spans="12:13">
      <c r="L900" s="7">
        <f t="shared" ca="1" si="28"/>
        <v>0.46017759083133036</v>
      </c>
      <c r="M900" s="26">
        <f t="shared" ca="1" si="27"/>
        <v>4.7282937575002106E-2</v>
      </c>
    </row>
    <row r="901" spans="12:13">
      <c r="L901" s="7">
        <f t="shared" ca="1" si="28"/>
        <v>0.69568964394809707</v>
      </c>
      <c r="M901" s="26">
        <f t="shared" ca="1" si="27"/>
        <v>0.12512577051032531</v>
      </c>
    </row>
    <row r="902" spans="12:13">
      <c r="L902" s="7">
        <f t="shared" ca="1" si="28"/>
        <v>0.48667579268254735</v>
      </c>
      <c r="M902" s="26">
        <f t="shared" ca="1" si="27"/>
        <v>5.5751278391320748E-2</v>
      </c>
    </row>
    <row r="903" spans="12:13">
      <c r="L903" s="7">
        <f t="shared" ca="1" si="28"/>
        <v>0.3732313921074395</v>
      </c>
      <c r="M903" s="26">
        <f t="shared" ref="M903:M966" ca="1" si="29">NORMINV(L903,$B$2,$B$3)</f>
        <v>1.8879229157031836E-2</v>
      </c>
    </row>
    <row r="904" spans="12:13">
      <c r="L904" s="7">
        <f t="shared" ca="1" si="28"/>
        <v>0.27743625951345563</v>
      </c>
      <c r="M904" s="26">
        <f t="shared" ca="1" si="29"/>
        <v>-1.5101291397547179E-2</v>
      </c>
    </row>
    <row r="905" spans="12:13">
      <c r="L905" s="7">
        <f t="shared" ca="1" si="28"/>
        <v>0.77027490191613457</v>
      </c>
      <c r="M905" s="26">
        <f t="shared" ca="1" si="29"/>
        <v>0.15408765099954036</v>
      </c>
    </row>
    <row r="906" spans="12:13">
      <c r="L906" s="7">
        <f t="shared" ca="1" si="28"/>
        <v>0.68525840236501578</v>
      </c>
      <c r="M906" s="26">
        <f t="shared" ca="1" si="29"/>
        <v>0.12136241623235383</v>
      </c>
    </row>
    <row r="907" spans="12:13">
      <c r="L907" s="7">
        <f t="shared" ca="1" si="28"/>
        <v>0.33169398423838004</v>
      </c>
      <c r="M907" s="26">
        <f t="shared" ca="1" si="29"/>
        <v>4.6426416693234052E-3</v>
      </c>
    </row>
    <row r="908" spans="12:13">
      <c r="L908" s="7">
        <f t="shared" ca="1" si="28"/>
        <v>0.85812782599602555</v>
      </c>
      <c r="M908" s="26">
        <f t="shared" ca="1" si="29"/>
        <v>0.19633866834893698</v>
      </c>
    </row>
    <row r="909" spans="12:13">
      <c r="L909" s="7">
        <f t="shared" ca="1" si="28"/>
        <v>0.8612923518957647</v>
      </c>
      <c r="M909" s="26">
        <f t="shared" ca="1" si="29"/>
        <v>0.19814449873502135</v>
      </c>
    </row>
    <row r="910" spans="12:13">
      <c r="L910" s="7">
        <f t="shared" ca="1" si="28"/>
        <v>0.76927020924296741</v>
      </c>
      <c r="M910" s="26">
        <f t="shared" ca="1" si="29"/>
        <v>0.15366705112710127</v>
      </c>
    </row>
    <row r="911" spans="12:13">
      <c r="L911" s="7">
        <f t="shared" ca="1" si="28"/>
        <v>0.87604765402275564</v>
      </c>
      <c r="M911" s="26">
        <f t="shared" ca="1" si="29"/>
        <v>0.20695986126131397</v>
      </c>
    </row>
    <row r="912" spans="12:13">
      <c r="L912" s="7">
        <f t="shared" ca="1" si="28"/>
        <v>0.22755587533016464</v>
      </c>
      <c r="M912" s="26">
        <f t="shared" ca="1" si="29"/>
        <v>-3.4999294759479077E-2</v>
      </c>
    </row>
    <row r="913" spans="12:13">
      <c r="L913" s="7">
        <f t="shared" ca="1" si="28"/>
        <v>0.42795916037632531</v>
      </c>
      <c r="M913" s="26">
        <f t="shared" ca="1" si="29"/>
        <v>3.6906168274434409E-2</v>
      </c>
    </row>
    <row r="914" spans="12:13">
      <c r="L914" s="7">
        <f t="shared" ca="1" si="28"/>
        <v>0.95055457644832575</v>
      </c>
      <c r="M914" s="26">
        <f t="shared" ca="1" si="29"/>
        <v>0.26989262584585283</v>
      </c>
    </row>
    <row r="915" spans="12:13">
      <c r="L915" s="7">
        <f t="shared" ca="1" si="28"/>
        <v>0.1545648003043083</v>
      </c>
      <c r="M915" s="26">
        <f t="shared" ca="1" si="29"/>
        <v>-6.9356583853039833E-2</v>
      </c>
    </row>
    <row r="916" spans="12:13">
      <c r="L916" s="7">
        <f t="shared" ca="1" si="28"/>
        <v>0.92400199315402709</v>
      </c>
      <c r="M916" s="26">
        <f t="shared" ca="1" si="29"/>
        <v>0.24219895258344584</v>
      </c>
    </row>
    <row r="917" spans="12:13">
      <c r="L917" s="7">
        <f t="shared" ca="1" si="28"/>
        <v>0.61846119851531045</v>
      </c>
      <c r="M917" s="26">
        <f t="shared" ca="1" si="29"/>
        <v>9.833978812615414E-2</v>
      </c>
    </row>
    <row r="918" spans="12:13">
      <c r="L918" s="7">
        <f t="shared" ca="1" si="28"/>
        <v>0.54171815063928241</v>
      </c>
      <c r="M918" s="26">
        <f t="shared" ca="1" si="29"/>
        <v>7.3324625651785727E-2</v>
      </c>
    </row>
    <row r="919" spans="12:13">
      <c r="L919" s="7">
        <f t="shared" ca="1" si="28"/>
        <v>0.93587033592120916</v>
      </c>
      <c r="M919" s="26">
        <f t="shared" ca="1" si="29"/>
        <v>0.25345323115880625</v>
      </c>
    </row>
    <row r="920" spans="12:13">
      <c r="L920" s="7">
        <f t="shared" ca="1" si="28"/>
        <v>0.82626433471750493</v>
      </c>
      <c r="M920" s="26">
        <f t="shared" ca="1" si="29"/>
        <v>0.17949382596203095</v>
      </c>
    </row>
    <row r="921" spans="12:13">
      <c r="L921" s="7">
        <f t="shared" ca="1" si="28"/>
        <v>0.89937585010089482</v>
      </c>
      <c r="M921" s="26">
        <f t="shared" ca="1" si="29"/>
        <v>0.22254669142925382</v>
      </c>
    </row>
    <row r="922" spans="12:13">
      <c r="L922" s="7">
        <f t="shared" ca="1" si="28"/>
        <v>0.6494184042929827</v>
      </c>
      <c r="M922" s="26">
        <f t="shared" ca="1" si="29"/>
        <v>0.10880849717608848</v>
      </c>
    </row>
    <row r="923" spans="12:13">
      <c r="L923" s="7">
        <f t="shared" ca="1" si="28"/>
        <v>0.48390670046361861</v>
      </c>
      <c r="M923" s="26">
        <f t="shared" ca="1" si="29"/>
        <v>5.4867853286856068E-2</v>
      </c>
    </row>
    <row r="924" spans="12:13">
      <c r="L924" s="7">
        <f t="shared" ca="1" si="28"/>
        <v>0.12760401426660006</v>
      </c>
      <c r="M924" s="26">
        <f t="shared" ca="1" si="29"/>
        <v>-8.4713299911515633E-2</v>
      </c>
    </row>
    <row r="925" spans="12:13">
      <c r="L925" s="7">
        <f t="shared" ca="1" si="28"/>
        <v>0.71632130683392248</v>
      </c>
      <c r="M925" s="26">
        <f t="shared" ca="1" si="29"/>
        <v>0.13274489740450232</v>
      </c>
    </row>
    <row r="926" spans="12:13">
      <c r="L926" s="7">
        <f t="shared" ca="1" si="28"/>
        <v>0.13163124913717339</v>
      </c>
      <c r="M926" s="26">
        <f t="shared" ca="1" si="29"/>
        <v>-8.2286917041638319E-2</v>
      </c>
    </row>
    <row r="927" spans="12:13">
      <c r="L927" s="7">
        <f t="shared" ca="1" si="28"/>
        <v>0.40359010563545372</v>
      </c>
      <c r="M927" s="26">
        <f t="shared" ca="1" si="29"/>
        <v>2.8957812799035268E-2</v>
      </c>
    </row>
    <row r="928" spans="12:13">
      <c r="L928" s="7">
        <f t="shared" ca="1" si="28"/>
        <v>1.6097825815848843E-2</v>
      </c>
      <c r="M928" s="26">
        <f t="shared" ca="1" si="29"/>
        <v>-0.21243330224468399</v>
      </c>
    </row>
    <row r="929" spans="12:13">
      <c r="L929" s="7">
        <f t="shared" ca="1" si="28"/>
        <v>4.8567964687112108E-2</v>
      </c>
      <c r="M929" s="26">
        <f t="shared" ca="1" si="29"/>
        <v>-0.15099221022131995</v>
      </c>
    </row>
    <row r="930" spans="12:13">
      <c r="L930" s="7">
        <f t="shared" ca="1" si="28"/>
        <v>0.52428262120914915</v>
      </c>
      <c r="M930" s="26">
        <f t="shared" ca="1" si="29"/>
        <v>6.7746403685930393E-2</v>
      </c>
    </row>
    <row r="931" spans="12:13">
      <c r="L931" s="7">
        <f t="shared" ca="1" si="28"/>
        <v>0.29447631556096832</v>
      </c>
      <c r="M931" s="26">
        <f t="shared" ca="1" si="29"/>
        <v>-8.7266076090626726E-3</v>
      </c>
    </row>
    <row r="932" spans="12:13">
      <c r="L932" s="7">
        <f t="shared" ca="1" si="28"/>
        <v>0.35910088700688525</v>
      </c>
      <c r="M932" s="26">
        <f t="shared" ca="1" si="29"/>
        <v>1.4102535460967291E-2</v>
      </c>
    </row>
    <row r="933" spans="12:13">
      <c r="L933" s="7">
        <f t="shared" ca="1" si="28"/>
        <v>0.1516176169304625</v>
      </c>
      <c r="M933" s="26">
        <f t="shared" ca="1" si="29"/>
        <v>-7.0942648082431337E-2</v>
      </c>
    </row>
    <row r="934" spans="12:13">
      <c r="L934" s="7">
        <f t="shared" ca="1" si="28"/>
        <v>0.28976936876834891</v>
      </c>
      <c r="M934" s="26">
        <f t="shared" ca="1" si="29"/>
        <v>-1.0469615191848983E-2</v>
      </c>
    </row>
    <row r="935" spans="12:13">
      <c r="L935" s="7">
        <f t="shared" ca="1" si="28"/>
        <v>0.17248607503496771</v>
      </c>
      <c r="M935" s="26">
        <f t="shared" ca="1" si="29"/>
        <v>-6.0114652602031221E-2</v>
      </c>
    </row>
    <row r="936" spans="12:13">
      <c r="L936" s="7">
        <f t="shared" ca="1" si="28"/>
        <v>2.565590409983376E-2</v>
      </c>
      <c r="M936" s="26">
        <f t="shared" ca="1" si="29"/>
        <v>-0.18787199759688339</v>
      </c>
    </row>
    <row r="937" spans="12:13">
      <c r="L937" s="7">
        <f t="shared" ca="1" si="28"/>
        <v>4.1925473754205966E-2</v>
      </c>
      <c r="M937" s="26">
        <f t="shared" ca="1" si="29"/>
        <v>-0.15987834416549213</v>
      </c>
    </row>
    <row r="938" spans="12:13">
      <c r="L938" s="7">
        <f t="shared" ca="1" si="28"/>
        <v>0.58952031580768904</v>
      </c>
      <c r="M938" s="26">
        <f t="shared" ca="1" si="29"/>
        <v>8.8784075849861602E-2</v>
      </c>
    </row>
    <row r="939" spans="12:13">
      <c r="L939" s="7">
        <f t="shared" ca="1" si="28"/>
        <v>0.24359642683440408</v>
      </c>
      <c r="M939" s="26">
        <f t="shared" ca="1" si="29"/>
        <v>-2.8367757099781926E-2</v>
      </c>
    </row>
    <row r="940" spans="12:13">
      <c r="L940" s="7">
        <f t="shared" ca="1" si="28"/>
        <v>0.89897260719225036</v>
      </c>
      <c r="M940" s="26">
        <f t="shared" ca="1" si="29"/>
        <v>0.22225619944938821</v>
      </c>
    </row>
    <row r="941" spans="12:13">
      <c r="L941" s="7">
        <f t="shared" ca="1" si="28"/>
        <v>0.45644810130301028</v>
      </c>
      <c r="M941" s="26">
        <f t="shared" ca="1" si="29"/>
        <v>4.6087389995632846E-2</v>
      </c>
    </row>
    <row r="942" spans="12:13">
      <c r="L942" s="7">
        <f t="shared" ca="1" si="28"/>
        <v>0.38139091034953665</v>
      </c>
      <c r="M942" s="26">
        <f t="shared" ca="1" si="29"/>
        <v>2.161086777373572E-2</v>
      </c>
    </row>
    <row r="943" spans="12:13">
      <c r="L943" s="7">
        <f t="shared" ca="1" si="28"/>
        <v>0.59631894706595523</v>
      </c>
      <c r="M943" s="26">
        <f t="shared" ca="1" si="29"/>
        <v>9.1012316288233336E-2</v>
      </c>
    </row>
    <row r="944" spans="12:13">
      <c r="L944" s="7">
        <f t="shared" ca="1" si="28"/>
        <v>0.79080951665249766</v>
      </c>
      <c r="M944" s="26">
        <f t="shared" ca="1" si="29"/>
        <v>0.16292477772325062</v>
      </c>
    </row>
    <row r="945" spans="12:13">
      <c r="L945" s="7">
        <f t="shared" ca="1" si="28"/>
        <v>7.5470300601537033E-2</v>
      </c>
      <c r="M945" s="26">
        <f t="shared" ca="1" si="29"/>
        <v>-0.12266959234665312</v>
      </c>
    </row>
    <row r="946" spans="12:13">
      <c r="L946" s="7">
        <f t="shared" ca="1" si="28"/>
        <v>0.94126060553419466</v>
      </c>
      <c r="M946" s="26">
        <f t="shared" ca="1" si="29"/>
        <v>0.25910574411302423</v>
      </c>
    </row>
    <row r="947" spans="12:13">
      <c r="L947" s="7">
        <f t="shared" ca="1" si="28"/>
        <v>0.50491523768651525</v>
      </c>
      <c r="M947" s="26">
        <f t="shared" ca="1" si="29"/>
        <v>6.1567081705706378E-2</v>
      </c>
    </row>
    <row r="948" spans="12:13">
      <c r="L948" s="7">
        <f t="shared" ca="1" si="28"/>
        <v>0.28364113807337432</v>
      </c>
      <c r="M948" s="26">
        <f t="shared" ca="1" si="29"/>
        <v>-1.2758998500080762E-2</v>
      </c>
    </row>
    <row r="949" spans="12:13">
      <c r="L949" s="7">
        <f t="shared" ca="1" si="28"/>
        <v>0.5850547518643443</v>
      </c>
      <c r="M949" s="26">
        <f t="shared" ca="1" si="29"/>
        <v>8.7325329449592176E-2</v>
      </c>
    </row>
    <row r="950" spans="12:13">
      <c r="L950" s="7">
        <f t="shared" ca="1" si="28"/>
        <v>0.80797725274459786</v>
      </c>
      <c r="M950" s="26">
        <f t="shared" ca="1" si="29"/>
        <v>0.17071291324228771</v>
      </c>
    </row>
    <row r="951" spans="12:13">
      <c r="L951" s="7">
        <f t="shared" ca="1" si="28"/>
        <v>0.95718041855162939</v>
      </c>
      <c r="M951" s="26">
        <f t="shared" ca="1" si="29"/>
        <v>0.27861888584528827</v>
      </c>
    </row>
    <row r="952" spans="12:13">
      <c r="L952" s="7">
        <f t="shared" ca="1" si="28"/>
        <v>0.10178364844035459</v>
      </c>
      <c r="M952" s="26">
        <f t="shared" ca="1" si="29"/>
        <v>-0.10171367133427117</v>
      </c>
    </row>
    <row r="953" spans="12:13">
      <c r="L953" s="7">
        <f t="shared" ca="1" si="28"/>
        <v>0.45666681891122829</v>
      </c>
      <c r="M953" s="26">
        <f t="shared" ca="1" si="29"/>
        <v>4.6157536339179697E-2</v>
      </c>
    </row>
    <row r="954" spans="12:13">
      <c r="L954" s="7">
        <f t="shared" ca="1" si="28"/>
        <v>0.23794194859406936</v>
      </c>
      <c r="M954" s="26">
        <f t="shared" ca="1" si="29"/>
        <v>-3.0677216618965095E-2</v>
      </c>
    </row>
    <row r="955" spans="12:13">
      <c r="L955" s="7">
        <f t="shared" ca="1" si="28"/>
        <v>0.38069105091339672</v>
      </c>
      <c r="M955" s="26">
        <f t="shared" ca="1" si="29"/>
        <v>2.1377280090501806E-2</v>
      </c>
    </row>
    <row r="956" spans="12:13">
      <c r="L956" s="7">
        <f t="shared" ca="1" si="28"/>
        <v>0.50197222582271717</v>
      </c>
      <c r="M956" s="26">
        <f t="shared" ca="1" si="29"/>
        <v>6.0628773946926381E-2</v>
      </c>
    </row>
    <row r="957" spans="12:13">
      <c r="L957" s="7">
        <f t="shared" ca="1" si="28"/>
        <v>0.97633638499104913</v>
      </c>
      <c r="M957" s="26">
        <f t="shared" ca="1" si="29"/>
        <v>0.31225962641734167</v>
      </c>
    </row>
    <row r="958" spans="12:13">
      <c r="L958" s="7">
        <f t="shared" ca="1" si="28"/>
        <v>0.24233898682909527</v>
      </c>
      <c r="M958" s="26">
        <f t="shared" ca="1" si="29"/>
        <v>-2.8878793610383605E-2</v>
      </c>
    </row>
    <row r="959" spans="12:13">
      <c r="L959" s="7">
        <f t="shared" ca="1" si="28"/>
        <v>0.13061575069376996</v>
      </c>
      <c r="M959" s="26">
        <f t="shared" ca="1" si="29"/>
        <v>-8.2893848579428608E-2</v>
      </c>
    </row>
    <row r="960" spans="12:13">
      <c r="L960" s="7">
        <f t="shared" ca="1" si="28"/>
        <v>0.32037886292102868</v>
      </c>
      <c r="M960" s="26">
        <f t="shared" ca="1" si="29"/>
        <v>6.4903057260155828E-4</v>
      </c>
    </row>
    <row r="961" spans="12:13">
      <c r="L961" s="7">
        <f t="shared" ca="1" si="28"/>
        <v>7.7180694490309176E-2</v>
      </c>
      <c r="M961" s="26">
        <f t="shared" ca="1" si="29"/>
        <v>-0.1211531264270459</v>
      </c>
    </row>
    <row r="962" spans="12:13">
      <c r="L962" s="7">
        <f t="shared" ca="1" si="28"/>
        <v>0.98684060034981702</v>
      </c>
      <c r="M962" s="26">
        <f t="shared" ca="1" si="29"/>
        <v>0.3425450118354455</v>
      </c>
    </row>
    <row r="963" spans="12:13">
      <c r="L963" s="7">
        <f t="shared" ref="L963:L1001" ca="1" si="30">RAND()</f>
        <v>0.28870861478155252</v>
      </c>
      <c r="M963" s="26">
        <f t="shared" ca="1" si="29"/>
        <v>-1.0864240378631346E-2</v>
      </c>
    </row>
    <row r="964" spans="12:13">
      <c r="L964" s="7">
        <f t="shared" ca="1" si="30"/>
        <v>0.11343304906184426</v>
      </c>
      <c r="M964" s="26">
        <f t="shared" ca="1" si="29"/>
        <v>-9.3703044693951132E-2</v>
      </c>
    </row>
    <row r="965" spans="12:13">
      <c r="L965" s="7">
        <f t="shared" ca="1" si="30"/>
        <v>0.91223653038499231</v>
      </c>
      <c r="M965" s="26">
        <f t="shared" ca="1" si="29"/>
        <v>0.23229610679949383</v>
      </c>
    </row>
    <row r="966" spans="12:13">
      <c r="L966" s="7">
        <f t="shared" ca="1" si="30"/>
        <v>0.93535157230334853</v>
      </c>
      <c r="M966" s="26">
        <f t="shared" ca="1" si="29"/>
        <v>0.25292902325027333</v>
      </c>
    </row>
    <row r="967" spans="12:13">
      <c r="L967" s="7">
        <f t="shared" ca="1" si="30"/>
        <v>0.85646310743455689</v>
      </c>
      <c r="M967" s="26">
        <f t="shared" ref="M967:M1001" ca="1" si="31">NORMINV(L967,$B$2,$B$3)</f>
        <v>0.19539964116530881</v>
      </c>
    </row>
    <row r="968" spans="12:13">
      <c r="L968" s="7">
        <f t="shared" ca="1" si="30"/>
        <v>0.6223763774343396</v>
      </c>
      <c r="M968" s="26">
        <f t="shared" ca="1" si="31"/>
        <v>9.9648066257711415E-2</v>
      </c>
    </row>
    <row r="969" spans="12:13">
      <c r="L969" s="7">
        <f t="shared" ca="1" si="30"/>
        <v>0.33447688821743071</v>
      </c>
      <c r="M969" s="26">
        <f t="shared" ca="1" si="31"/>
        <v>5.6163971668787074E-3</v>
      </c>
    </row>
    <row r="970" spans="12:13">
      <c r="L970" s="7">
        <f t="shared" ca="1" si="30"/>
        <v>0.47832343104182318</v>
      </c>
      <c r="M970" s="26">
        <f t="shared" ca="1" si="31"/>
        <v>5.3085822354192548E-2</v>
      </c>
    </row>
    <row r="971" spans="12:13">
      <c r="L971" s="7">
        <f t="shared" ca="1" si="30"/>
        <v>0.82493289471817532</v>
      </c>
      <c r="M971" s="26">
        <f t="shared" ca="1" si="31"/>
        <v>0.17883545201451323</v>
      </c>
    </row>
    <row r="972" spans="12:13">
      <c r="L972" s="7">
        <f t="shared" ca="1" si="30"/>
        <v>0.39345848195607347</v>
      </c>
      <c r="M972" s="26">
        <f t="shared" ca="1" si="31"/>
        <v>2.5619012177308866E-2</v>
      </c>
    </row>
    <row r="973" spans="12:13">
      <c r="L973" s="7">
        <f t="shared" ca="1" si="30"/>
        <v>0.17400610380365944</v>
      </c>
      <c r="M973" s="26">
        <f t="shared" ca="1" si="31"/>
        <v>-5.9359840011207587E-2</v>
      </c>
    </row>
    <row r="974" spans="12:13">
      <c r="L974" s="7">
        <f t="shared" ca="1" si="30"/>
        <v>0.4720439098981728</v>
      </c>
      <c r="M974" s="26">
        <f t="shared" ca="1" si="31"/>
        <v>5.1079925817089006E-2</v>
      </c>
    </row>
    <row r="975" spans="12:13">
      <c r="L975" s="7">
        <f t="shared" ca="1" si="30"/>
        <v>0.87218416868666504</v>
      </c>
      <c r="M975" s="26">
        <f t="shared" ca="1" si="31"/>
        <v>0.20458436863938584</v>
      </c>
    </row>
    <row r="976" spans="12:13">
      <c r="L976" s="7">
        <f t="shared" ca="1" si="30"/>
        <v>2.7510636795258558E-2</v>
      </c>
      <c r="M976" s="26">
        <f t="shared" ca="1" si="31"/>
        <v>-0.18403668978624893</v>
      </c>
    </row>
    <row r="977" spans="12:13">
      <c r="L977" s="7">
        <f t="shared" ca="1" si="30"/>
        <v>0.69153563269389495</v>
      </c>
      <c r="M977" s="26">
        <f t="shared" ca="1" si="31"/>
        <v>0.12362044371810917</v>
      </c>
    </row>
    <row r="978" spans="12:13">
      <c r="L978" s="7">
        <f t="shared" ca="1" si="30"/>
        <v>0.88232891441763306</v>
      </c>
      <c r="M978" s="26">
        <f t="shared" ca="1" si="31"/>
        <v>0.21093524530652649</v>
      </c>
    </row>
    <row r="979" spans="12:13">
      <c r="L979" s="7">
        <f t="shared" ca="1" si="30"/>
        <v>0.60967084352627998</v>
      </c>
      <c r="M979" s="26">
        <f t="shared" ca="1" si="31"/>
        <v>9.5416933098187884E-2</v>
      </c>
    </row>
    <row r="980" spans="12:13">
      <c r="L980" s="7">
        <f t="shared" ca="1" si="30"/>
        <v>5.1115328695270357E-2</v>
      </c>
      <c r="M980" s="26">
        <f t="shared" ca="1" si="31"/>
        <v>-0.14784229833281823</v>
      </c>
    </row>
    <row r="981" spans="12:13">
      <c r="L981" s="7">
        <f t="shared" ca="1" si="30"/>
        <v>0.25069727307310419</v>
      </c>
      <c r="M981" s="26">
        <f t="shared" ca="1" si="31"/>
        <v>-2.5508140532611606E-2</v>
      </c>
    </row>
    <row r="982" spans="12:13">
      <c r="L982" s="7">
        <f t="shared" ca="1" si="30"/>
        <v>2.9098594468397576E-2</v>
      </c>
      <c r="M982" s="26">
        <f t="shared" ca="1" si="31"/>
        <v>-0.18092076707881946</v>
      </c>
    </row>
    <row r="983" spans="12:13">
      <c r="L983" s="7">
        <f t="shared" ca="1" si="30"/>
        <v>0.82070354851446803</v>
      </c>
      <c r="M983" s="26">
        <f t="shared" ca="1" si="31"/>
        <v>0.17676490674967238</v>
      </c>
    </row>
    <row r="984" spans="12:13">
      <c r="L984" s="7">
        <f t="shared" ca="1" si="30"/>
        <v>0.88842588125001409</v>
      </c>
      <c r="M984" s="26">
        <f t="shared" ca="1" si="31"/>
        <v>0.21494035538721235</v>
      </c>
    </row>
    <row r="985" spans="12:13">
      <c r="L985" s="7">
        <f t="shared" ca="1" si="30"/>
        <v>0.49085001761227198</v>
      </c>
      <c r="M985" s="26">
        <f t="shared" ca="1" si="31"/>
        <v>5.7082610145135396E-2</v>
      </c>
    </row>
    <row r="986" spans="12:13">
      <c r="L986" s="7">
        <f t="shared" ca="1" si="30"/>
        <v>0.94464160056397795</v>
      </c>
      <c r="M986" s="26">
        <f t="shared" ca="1" si="31"/>
        <v>0.26286229103066139</v>
      </c>
    </row>
    <row r="987" spans="12:13">
      <c r="L987" s="7">
        <f t="shared" ca="1" si="30"/>
        <v>0.85656426498953808</v>
      </c>
      <c r="M987" s="26">
        <f t="shared" ca="1" si="31"/>
        <v>0.1954564910360069</v>
      </c>
    </row>
    <row r="988" spans="12:13">
      <c r="L988" s="7">
        <f t="shared" ca="1" si="30"/>
        <v>8.6005670177622395E-2</v>
      </c>
      <c r="M988" s="26">
        <f t="shared" ca="1" si="31"/>
        <v>-0.11370950639943109</v>
      </c>
    </row>
    <row r="989" spans="12:13">
      <c r="L989" s="7">
        <f t="shared" ca="1" si="30"/>
        <v>0.75634540106831949</v>
      </c>
      <c r="M989" s="26">
        <f t="shared" ca="1" si="31"/>
        <v>0.14834414991704589</v>
      </c>
    </row>
    <row r="990" spans="12:13">
      <c r="L990" s="7">
        <f t="shared" ca="1" si="30"/>
        <v>0.13967743731351423</v>
      </c>
      <c r="M990" s="26">
        <f t="shared" ca="1" si="31"/>
        <v>-7.7588142107859803E-2</v>
      </c>
    </row>
    <row r="991" spans="12:13">
      <c r="L991" s="7">
        <f t="shared" ca="1" si="30"/>
        <v>0.2574298240746159</v>
      </c>
      <c r="M991" s="26">
        <f t="shared" ca="1" si="31"/>
        <v>-2.2836215132416127E-2</v>
      </c>
    </row>
    <row r="992" spans="12:13">
      <c r="L992" s="7">
        <f t="shared" ca="1" si="30"/>
        <v>0.48847681205900606</v>
      </c>
      <c r="M992" s="26">
        <f t="shared" ca="1" si="31"/>
        <v>5.6325745993422535E-2</v>
      </c>
    </row>
    <row r="993" spans="12:13">
      <c r="L993" s="7">
        <f t="shared" ca="1" si="30"/>
        <v>0.4885874966374345</v>
      </c>
      <c r="M993" s="26">
        <f t="shared" ca="1" si="31"/>
        <v>5.6361048271046564E-2</v>
      </c>
    </row>
    <row r="994" spans="12:13">
      <c r="L994" s="7">
        <f t="shared" ca="1" si="30"/>
        <v>0.93126974905770099</v>
      </c>
      <c r="M994" s="26">
        <f t="shared" ca="1" si="31"/>
        <v>0.24891421988607842</v>
      </c>
    </row>
    <row r="995" spans="12:13">
      <c r="L995" s="7">
        <f t="shared" ca="1" si="30"/>
        <v>0.25419195119382232</v>
      </c>
      <c r="M995" s="26">
        <f t="shared" ca="1" si="31"/>
        <v>-2.4116584395624169E-2</v>
      </c>
    </row>
    <row r="996" spans="12:13">
      <c r="L996" s="7">
        <f t="shared" ca="1" si="30"/>
        <v>0.85122220524374226</v>
      </c>
      <c r="M996" s="26">
        <f t="shared" ca="1" si="31"/>
        <v>0.19249044027506201</v>
      </c>
    </row>
    <row r="997" spans="12:13">
      <c r="L997" s="7">
        <f t="shared" ca="1" si="30"/>
        <v>0.51767487649057453</v>
      </c>
      <c r="M997" s="26">
        <f t="shared" ca="1" si="31"/>
        <v>6.5636826511903348E-2</v>
      </c>
    </row>
    <row r="998" spans="12:13">
      <c r="L998" s="7">
        <f t="shared" ca="1" si="30"/>
        <v>0.30214698575497168</v>
      </c>
      <c r="M998" s="26">
        <f t="shared" ca="1" si="31"/>
        <v>-5.9133448526041965E-3</v>
      </c>
    </row>
    <row r="999" spans="12:13">
      <c r="L999" s="7">
        <f t="shared" ca="1" si="30"/>
        <v>0.78257955851206373</v>
      </c>
      <c r="M999" s="26">
        <f t="shared" ca="1" si="31"/>
        <v>0.15932553961043486</v>
      </c>
    </row>
    <row r="1000" spans="12:13">
      <c r="L1000" s="7">
        <f t="shared" ca="1" si="30"/>
        <v>0.39988910883404505</v>
      </c>
      <c r="M1000" s="26">
        <f t="shared" ca="1" si="31"/>
        <v>2.7740776602217916E-2</v>
      </c>
    </row>
    <row r="1001" spans="12:13">
      <c r="L1001" s="7">
        <f t="shared" ca="1" si="30"/>
        <v>0.28469494513686511</v>
      </c>
      <c r="M1001" s="26">
        <f t="shared" ca="1" si="31"/>
        <v>-1.2363656079373675E-2</v>
      </c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</sheetPr>
  <dimension ref="A1:BA2020"/>
  <sheetViews>
    <sheetView zoomScale="130" zoomScaleNormal="130" workbookViewId="0">
      <selection activeCell="A12" sqref="A12"/>
    </sheetView>
  </sheetViews>
  <sheetFormatPr defaultColWidth="9.1796875" defaultRowHeight="12.5"/>
  <cols>
    <col min="1" max="1" width="9.1796875" style="27"/>
    <col min="2" max="3" width="7.453125" style="34" customWidth="1"/>
    <col min="4" max="4" width="7.1796875" style="34" customWidth="1"/>
    <col min="5" max="6" width="6.81640625" style="34" customWidth="1"/>
    <col min="7" max="7" width="9.1796875" style="27"/>
    <col min="8" max="9" width="7.81640625" style="34" bestFit="1" customWidth="1"/>
    <col min="10" max="11" width="8.1796875" style="34" customWidth="1"/>
    <col min="12" max="19" width="6.81640625" style="34" customWidth="1"/>
    <col min="20" max="21" width="9.1796875" style="29"/>
    <col min="22" max="25" width="9.81640625" style="29" customWidth="1"/>
    <col min="26" max="26" width="9.1796875" style="29"/>
    <col min="27" max="30" width="10.453125" style="29" customWidth="1"/>
    <col min="31" max="31" width="9.1796875" style="29"/>
    <col min="32" max="35" width="10.26953125" style="29" bestFit="1" customWidth="1"/>
    <col min="36" max="36" width="10.26953125" style="29" customWidth="1"/>
    <col min="37" max="37" width="10.54296875" style="29" bestFit="1" customWidth="1"/>
    <col min="38" max="38" width="20.7265625" style="29" bestFit="1" customWidth="1"/>
    <col min="39" max="39" width="8.1796875" style="29" bestFit="1" customWidth="1"/>
    <col min="40" max="40" width="9" style="29" bestFit="1" customWidth="1"/>
    <col min="41" max="53" width="9.1796875" style="29"/>
    <col min="54" max="16384" width="9.1796875" style="7"/>
  </cols>
  <sheetData>
    <row r="1" spans="1:46">
      <c r="B1" s="28"/>
      <c r="C1" s="28"/>
      <c r="D1" s="28"/>
      <c r="E1" s="28"/>
      <c r="F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V1" s="29" t="s">
        <v>14</v>
      </c>
    </row>
    <row r="2" spans="1:46" ht="25">
      <c r="B2" s="30"/>
      <c r="C2" s="30"/>
      <c r="D2" s="30"/>
      <c r="E2" s="30"/>
      <c r="F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V2" s="312" t="s">
        <v>15</v>
      </c>
      <c r="W2" s="312"/>
      <c r="X2" s="312"/>
      <c r="Y2" s="312"/>
      <c r="AA2" s="312" t="s">
        <v>16</v>
      </c>
      <c r="AB2" s="312"/>
      <c r="AC2" s="312"/>
      <c r="AD2" s="312"/>
      <c r="AF2" s="312" t="s">
        <v>17</v>
      </c>
      <c r="AG2" s="312"/>
      <c r="AH2" s="312"/>
      <c r="AI2" s="312"/>
      <c r="AJ2" s="31"/>
      <c r="AK2" s="312" t="s">
        <v>18</v>
      </c>
      <c r="AL2" s="312"/>
      <c r="AM2" s="312"/>
      <c r="AN2" s="312"/>
      <c r="AP2" s="32" t="s">
        <v>19</v>
      </c>
      <c r="AQ2" s="33" t="s">
        <v>2</v>
      </c>
      <c r="AR2" s="33" t="s">
        <v>20</v>
      </c>
      <c r="AS2" s="33" t="s">
        <v>21</v>
      </c>
      <c r="AT2" s="33" t="s">
        <v>22</v>
      </c>
    </row>
    <row r="3" spans="1:46" ht="25">
      <c r="A3" s="313" t="s">
        <v>23</v>
      </c>
      <c r="B3" s="313"/>
      <c r="C3" s="313"/>
      <c r="D3" s="313"/>
      <c r="E3" s="313"/>
      <c r="G3" s="314" t="s">
        <v>24</v>
      </c>
      <c r="H3" s="314"/>
      <c r="I3" s="314"/>
      <c r="J3" s="314"/>
      <c r="K3" s="314"/>
      <c r="V3" s="33" t="s">
        <v>2</v>
      </c>
      <c r="W3" s="33" t="s">
        <v>20</v>
      </c>
      <c r="X3" s="33" t="s">
        <v>21</v>
      </c>
      <c r="Y3" s="33" t="s">
        <v>22</v>
      </c>
      <c r="AA3" s="33" t="s">
        <v>2</v>
      </c>
      <c r="AB3" s="33" t="s">
        <v>20</v>
      </c>
      <c r="AC3" s="33" t="s">
        <v>21</v>
      </c>
      <c r="AD3" s="33" t="s">
        <v>22</v>
      </c>
      <c r="AF3" s="33" t="s">
        <v>2</v>
      </c>
      <c r="AG3" s="33" t="s">
        <v>20</v>
      </c>
      <c r="AH3" s="33" t="s">
        <v>21</v>
      </c>
      <c r="AI3" s="33" t="s">
        <v>22</v>
      </c>
      <c r="AJ3" s="35"/>
      <c r="AK3" s="33" t="s">
        <v>2</v>
      </c>
      <c r="AL3" s="33" t="s">
        <v>20</v>
      </c>
      <c r="AM3" s="33" t="s">
        <v>21</v>
      </c>
      <c r="AN3" s="33" t="s">
        <v>22</v>
      </c>
      <c r="AP3" s="33" t="s">
        <v>2</v>
      </c>
      <c r="AQ3" s="36">
        <v>1</v>
      </c>
      <c r="AR3" s="37">
        <v>0.85</v>
      </c>
      <c r="AS3" s="37">
        <v>0.6</v>
      </c>
      <c r="AT3" s="37">
        <v>0.76</v>
      </c>
    </row>
    <row r="4" spans="1:46" ht="25">
      <c r="A4" s="38"/>
      <c r="B4" s="39" t="s">
        <v>2</v>
      </c>
      <c r="C4" s="39" t="s">
        <v>20</v>
      </c>
      <c r="D4" s="39" t="s">
        <v>21</v>
      </c>
      <c r="E4" s="39" t="s">
        <v>22</v>
      </c>
      <c r="F4" s="40"/>
      <c r="G4" s="38"/>
      <c r="H4" s="39" t="s">
        <v>2</v>
      </c>
      <c r="I4" s="39" t="s">
        <v>20</v>
      </c>
      <c r="J4" s="39" t="s">
        <v>21</v>
      </c>
      <c r="K4" s="39" t="s">
        <v>22</v>
      </c>
      <c r="L4" s="40"/>
      <c r="M4" s="40"/>
      <c r="N4" s="40"/>
      <c r="O4" s="40"/>
      <c r="P4" s="40"/>
      <c r="Q4" s="40"/>
      <c r="R4" s="40"/>
      <c r="S4" s="40"/>
      <c r="V4" s="41">
        <f t="shared" ref="V4:Y66" ca="1" si="0">RAND()</f>
        <v>0.91356265953459237</v>
      </c>
      <c r="W4" s="41">
        <f t="shared" ca="1" si="0"/>
        <v>0.56816836955122341</v>
      </c>
      <c r="X4" s="41">
        <f t="shared" ca="1" si="0"/>
        <v>0.32857729205830966</v>
      </c>
      <c r="Y4" s="41">
        <f t="shared" ca="1" si="0"/>
        <v>0.2598923121372877</v>
      </c>
      <c r="AA4" s="41">
        <f t="shared" ref="AA4:AD28" ca="1" si="1">NORMSINV(V4)</f>
        <v>1.3630248439573638</v>
      </c>
      <c r="AB4" s="41">
        <f t="shared" ca="1" si="1"/>
        <v>0.17171287815227648</v>
      </c>
      <c r="AC4" s="41">
        <f t="shared" ca="1" si="1"/>
        <v>-0.44384509288685359</v>
      </c>
      <c r="AD4" s="41">
        <f t="shared" ca="1" si="1"/>
        <v>-0.64367743657712451</v>
      </c>
      <c r="AF4" s="41">
        <f t="array" aca="1" ref="AF4:AI4" ca="1">MMULT(AA4:AD4,$AQ$3:$AT$6)</f>
        <v>1.3630248439573638</v>
      </c>
      <c r="AG4" s="41">
        <f ca="1"/>
        <v>1.249026488819668</v>
      </c>
      <c r="AH4" s="41">
        <f ca="1"/>
        <v>0.52853977324426316</v>
      </c>
      <c r="AI4" s="41">
        <f ca="1"/>
        <v>0.61588103122298476</v>
      </c>
      <c r="AJ4" s="42"/>
      <c r="AK4" s="43">
        <f t="shared" ref="AK4:AN28" ca="1" si="2">B$5+AF4*B$6</f>
        <v>0.34260496879147279</v>
      </c>
      <c r="AL4" s="43">
        <f t="shared" ca="1" si="2"/>
        <v>0.32229556265213027</v>
      </c>
      <c r="AM4" s="43">
        <f t="shared" ca="1" si="2"/>
        <v>0.165507068299692</v>
      </c>
      <c r="AN4" s="43">
        <f t="shared" ca="1" si="2"/>
        <v>0.25860549905466557</v>
      </c>
      <c r="AP4" s="33" t="s">
        <v>20</v>
      </c>
      <c r="AQ4" s="37">
        <v>0</v>
      </c>
      <c r="AR4" s="36">
        <v>0.52678268764263703</v>
      </c>
      <c r="AS4" s="37">
        <v>0.26576423881069972</v>
      </c>
      <c r="AT4" s="37">
        <v>0.21640802303156972</v>
      </c>
    </row>
    <row r="5" spans="1:46" ht="25">
      <c r="A5" s="44" t="s">
        <v>25</v>
      </c>
      <c r="B5" s="45">
        <v>7.0000000000000007E-2</v>
      </c>
      <c r="C5" s="45">
        <v>0.06</v>
      </c>
      <c r="D5" s="45">
        <v>4.4999999999999998E-2</v>
      </c>
      <c r="E5" s="45">
        <v>0.08</v>
      </c>
      <c r="F5" s="46"/>
      <c r="G5" s="44" t="s">
        <v>25</v>
      </c>
      <c r="H5" s="47">
        <f ca="1">AVERAGE(AK4:AK153)</f>
        <v>8.1370744619949795E-2</v>
      </c>
      <c r="I5" s="47">
        <f t="shared" ref="I5:K5" ca="1" si="3">AVERAGE(AL4:AL153)</f>
        <v>5.9876739296993824E-2</v>
      </c>
      <c r="J5" s="47">
        <f t="shared" ca="1" si="3"/>
        <v>5.0064227266732313E-2</v>
      </c>
      <c r="K5" s="47">
        <f t="shared" ca="1" si="3"/>
        <v>9.5451552968234155E-2</v>
      </c>
      <c r="L5" s="46"/>
      <c r="M5" s="46"/>
      <c r="N5" s="46"/>
      <c r="O5" s="46"/>
      <c r="P5" s="46"/>
      <c r="Q5" s="46"/>
      <c r="R5" s="46"/>
      <c r="S5" s="46"/>
      <c r="V5" s="41">
        <f t="shared" ca="1" si="0"/>
        <v>0.40298692058860308</v>
      </c>
      <c r="W5" s="41">
        <f t="shared" ca="1" si="0"/>
        <v>0.53151863739927663</v>
      </c>
      <c r="X5" s="41">
        <f t="shared" ca="1" si="0"/>
        <v>0.88277888150186601</v>
      </c>
      <c r="Y5" s="41">
        <f t="shared" ca="1" si="0"/>
        <v>0.38693361201211496</v>
      </c>
      <c r="AA5" s="41">
        <f t="shared" ca="1" si="1"/>
        <v>-0.24562331255144487</v>
      </c>
      <c r="AB5" s="41">
        <f t="shared" ca="1" si="1"/>
        <v>7.9087878080585969E-2</v>
      </c>
      <c r="AC5" s="41">
        <f t="shared" ca="1" si="1"/>
        <v>1.1889934688735311</v>
      </c>
      <c r="AD5" s="41">
        <f t="shared" ca="1" si="1"/>
        <v>-0.28732011254330375</v>
      </c>
      <c r="AF5" s="41">
        <f t="array" aca="1" ref="AF5:AI5" ca="1">MMULT(AA5:AD5,$AQ$3:$AT$6)</f>
        <v>-0.24562331255144487</v>
      </c>
      <c r="AG5" s="41">
        <f ca="1"/>
        <v>-0.16711769069348387</v>
      </c>
      <c r="AH5" s="41">
        <f ca="1"/>
        <v>0.77081841064314083</v>
      </c>
      <c r="AI5" s="41">
        <f ca="1"/>
        <v>-0.12272791106431011</v>
      </c>
      <c r="AJ5" s="42"/>
      <c r="AK5" s="43">
        <f t="shared" ca="1" si="2"/>
        <v>2.0875337489711029E-2</v>
      </c>
      <c r="AL5" s="43">
        <f t="shared" ca="1" si="2"/>
        <v>2.490528495436839E-2</v>
      </c>
      <c r="AM5" s="43">
        <f t="shared" ca="1" si="2"/>
        <v>0.22074659762663612</v>
      </c>
      <c r="AN5" s="43">
        <f t="shared" ca="1" si="2"/>
        <v>4.4408905791350074E-2</v>
      </c>
      <c r="AP5" s="33" t="s">
        <v>21</v>
      </c>
      <c r="AQ5" s="37">
        <v>0</v>
      </c>
      <c r="AR5" s="37">
        <v>0</v>
      </c>
      <c r="AS5" s="36">
        <v>0.75456568260779611</v>
      </c>
      <c r="AT5" s="37">
        <v>0.180880855878293</v>
      </c>
    </row>
    <row r="6" spans="1:46" ht="15.5">
      <c r="A6" s="48" t="s">
        <v>10</v>
      </c>
      <c r="B6" s="45">
        <v>0.2</v>
      </c>
      <c r="C6" s="45">
        <v>0.21</v>
      </c>
      <c r="D6" s="45">
        <v>0.22800000000000001</v>
      </c>
      <c r="E6" s="45">
        <v>0.28999999999999998</v>
      </c>
      <c r="F6" s="46"/>
      <c r="G6" s="48" t="s">
        <v>10</v>
      </c>
      <c r="H6" s="47">
        <f ca="1">STDEVP(AK4:AK153)</f>
        <v>0.19140689155682819</v>
      </c>
      <c r="I6" s="47">
        <f t="shared" ref="I6:K6" ca="1" si="4">STDEVP(AL4:AL153)</f>
        <v>0.19909651624489189</v>
      </c>
      <c r="J6" s="47">
        <f t="shared" ca="1" si="4"/>
        <v>0.21432982154001567</v>
      </c>
      <c r="K6" s="47">
        <f t="shared" ca="1" si="4"/>
        <v>0.27717796986021342</v>
      </c>
      <c r="L6" s="46"/>
      <c r="M6" s="46"/>
      <c r="N6" s="46"/>
      <c r="O6" s="46"/>
      <c r="P6" s="46"/>
      <c r="Q6" s="46"/>
      <c r="R6" s="46"/>
      <c r="S6" s="46"/>
      <c r="V6" s="41">
        <f t="shared" ca="1" si="0"/>
        <v>0.94612547538229841</v>
      </c>
      <c r="W6" s="41">
        <f t="shared" ca="1" si="0"/>
        <v>0.67367426927190999</v>
      </c>
      <c r="X6" s="41">
        <f t="shared" ca="1" si="0"/>
        <v>0.30526032848543005</v>
      </c>
      <c r="Y6" s="41">
        <f t="shared" ca="1" si="0"/>
        <v>0.84710820945546561</v>
      </c>
      <c r="AA6" s="41">
        <f t="shared" ca="1" si="1"/>
        <v>1.6083933863225299</v>
      </c>
      <c r="AB6" s="41">
        <f t="shared" ca="1" si="1"/>
        <v>0.45008179721816594</v>
      </c>
      <c r="AC6" s="41">
        <f t="shared" ca="1" si="1"/>
        <v>-0.50933039398105506</v>
      </c>
      <c r="AD6" s="41">
        <f t="shared" ca="1" si="1"/>
        <v>1.0241094506339845</v>
      </c>
      <c r="AF6" s="41">
        <f t="array" aca="1" ref="AF6:AI6" ca="1">MMULT(AA6:AD6,$AQ$3:$AT$6)</f>
        <v>1.6083933863225299</v>
      </c>
      <c r="AG6" s="41">
        <f ca="1"/>
        <v>1.6042296771717641</v>
      </c>
      <c r="AH6" s="41">
        <f ca="1"/>
        <v>0.70032844162654284</v>
      </c>
      <c r="AI6" s="41">
        <f ca="1"/>
        <v>1.8273027373000621</v>
      </c>
      <c r="AJ6" s="42"/>
      <c r="AK6" s="43">
        <f t="shared" ca="1" si="2"/>
        <v>0.391678677264506</v>
      </c>
      <c r="AL6" s="43">
        <f t="shared" ca="1" si="2"/>
        <v>0.39688823220607045</v>
      </c>
      <c r="AM6" s="43">
        <f t="shared" ca="1" si="2"/>
        <v>0.20467488469085177</v>
      </c>
      <c r="AN6" s="43">
        <f t="shared" ca="1" si="2"/>
        <v>0.60991779381701794</v>
      </c>
      <c r="AP6" s="33" t="s">
        <v>22</v>
      </c>
      <c r="AQ6" s="37">
        <v>0</v>
      </c>
      <c r="AR6" s="37">
        <v>0</v>
      </c>
      <c r="AS6" s="37">
        <v>0</v>
      </c>
      <c r="AT6" s="36">
        <v>0.58553367413352397</v>
      </c>
    </row>
    <row r="7" spans="1:46">
      <c r="A7" s="38"/>
      <c r="G7" s="38"/>
      <c r="V7" s="41">
        <f t="shared" ca="1" si="0"/>
        <v>0.84341074260234983</v>
      </c>
      <c r="W7" s="41">
        <f t="shared" ca="1" si="0"/>
        <v>0.91358649567434103</v>
      </c>
      <c r="X7" s="41">
        <f t="shared" ca="1" si="0"/>
        <v>0.44265574614730352</v>
      </c>
      <c r="Y7" s="41">
        <f t="shared" ca="1" si="0"/>
        <v>0.49219268727739285</v>
      </c>
      <c r="AA7" s="41">
        <f t="shared" ca="1" si="1"/>
        <v>1.0085749732864231</v>
      </c>
      <c r="AB7" s="41">
        <f t="shared" ca="1" si="1"/>
        <v>1.3631761285686974</v>
      </c>
      <c r="AC7" s="41">
        <f t="shared" ca="1" si="1"/>
        <v>-0.14423932051410604</v>
      </c>
      <c r="AD7" s="41">
        <f t="shared" ca="1" si="1"/>
        <v>-1.9571280161830816E-2</v>
      </c>
      <c r="AF7" s="41">
        <f t="array" aca="1" ref="AF7:AI7" ca="1">MMULT(AA7:AD7,$AQ$3:$AT$6)</f>
        <v>1.0085749732864231</v>
      </c>
      <c r="AG7" s="41">
        <f ca="1"/>
        <v>1.5753863120311631</v>
      </c>
      <c r="AH7" s="41">
        <f ca="1"/>
        <v>0.85859040880321902</v>
      </c>
      <c r="AI7" s="41">
        <f ca="1"/>
        <v>1.0239694553985139</v>
      </c>
      <c r="AJ7" s="42"/>
      <c r="AK7" s="43">
        <f t="shared" ca="1" si="2"/>
        <v>0.27171499465728466</v>
      </c>
      <c r="AL7" s="43">
        <f t="shared" ca="1" si="2"/>
        <v>0.39083112552654425</v>
      </c>
      <c r="AM7" s="43">
        <f t="shared" ca="1" si="2"/>
        <v>0.24075861320713393</v>
      </c>
      <c r="AN7" s="43">
        <f t="shared" ca="1" si="2"/>
        <v>0.37695114206556901</v>
      </c>
    </row>
    <row r="8" spans="1:46" ht="25">
      <c r="A8" s="38"/>
      <c r="B8" s="39" t="s">
        <v>2</v>
      </c>
      <c r="C8" s="39" t="s">
        <v>20</v>
      </c>
      <c r="D8" s="39" t="s">
        <v>21</v>
      </c>
      <c r="E8" s="39" t="s">
        <v>22</v>
      </c>
      <c r="F8" s="40"/>
      <c r="G8" s="38"/>
      <c r="H8" s="39" t="s">
        <v>2</v>
      </c>
      <c r="I8" s="39" t="s">
        <v>20</v>
      </c>
      <c r="J8" s="39" t="s">
        <v>21</v>
      </c>
      <c r="K8" s="39" t="s">
        <v>22</v>
      </c>
      <c r="L8" s="40"/>
      <c r="M8" s="40"/>
      <c r="N8" s="40"/>
      <c r="O8" s="40"/>
      <c r="P8" s="40"/>
      <c r="Q8" s="40"/>
      <c r="R8" s="40"/>
      <c r="S8" s="40"/>
      <c r="V8" s="41">
        <f t="shared" ca="1" si="0"/>
        <v>0.89232432521744942</v>
      </c>
      <c r="W8" s="41">
        <f t="shared" ca="1" si="0"/>
        <v>0.17745257115967472</v>
      </c>
      <c r="X8" s="41">
        <f t="shared" ca="1" si="0"/>
        <v>0.74735903210619814</v>
      </c>
      <c r="Y8" s="41">
        <f t="shared" ca="1" si="0"/>
        <v>0.40928260873770506</v>
      </c>
      <c r="AA8" s="41">
        <f t="shared" ca="1" si="1"/>
        <v>1.2389841995270388</v>
      </c>
      <c r="AB8" s="41">
        <f t="shared" ca="1" si="1"/>
        <v>-0.92511682463252476</v>
      </c>
      <c r="AC8" s="41">
        <f t="shared" ca="1" si="1"/>
        <v>0.66620209225958948</v>
      </c>
      <c r="AD8" s="41">
        <f t="shared" ca="1" si="1"/>
        <v>-0.22939075960383112</v>
      </c>
      <c r="AF8" s="41">
        <f t="array" aca="1" ref="AF8:AI8" ca="1">MMULT(AA8:AD8,$AQ$3:$AT$6)</f>
        <v>1.2389841995270388</v>
      </c>
      <c r="AG8" s="41">
        <f ca="1"/>
        <v>0.56580104233463935</v>
      </c>
      <c r="AH8" s="41">
        <f ca="1"/>
        <v>1.0002207875073879</v>
      </c>
      <c r="AI8" s="41">
        <f ca="1"/>
        <v>0.72761247890129432</v>
      </c>
      <c r="AJ8" s="42"/>
      <c r="AK8" s="43">
        <f t="shared" ca="1" si="2"/>
        <v>0.31779683990540775</v>
      </c>
      <c r="AL8" s="43">
        <f t="shared" ca="1" si="2"/>
        <v>0.17881821889027427</v>
      </c>
      <c r="AM8" s="43">
        <f t="shared" ca="1" si="2"/>
        <v>0.27305033955168445</v>
      </c>
      <c r="AN8" s="43">
        <f t="shared" ca="1" si="2"/>
        <v>0.29100761888137533</v>
      </c>
    </row>
    <row r="9" spans="1:46" ht="25">
      <c r="A9" s="39" t="s">
        <v>2</v>
      </c>
      <c r="B9" s="36">
        <v>1</v>
      </c>
      <c r="C9" s="37"/>
      <c r="D9" s="37"/>
      <c r="E9" s="37"/>
      <c r="F9" s="49"/>
      <c r="G9" s="39" t="s">
        <v>2</v>
      </c>
      <c r="H9" s="36">
        <v>1</v>
      </c>
      <c r="I9" s="37"/>
      <c r="J9" s="37"/>
      <c r="K9" s="37"/>
      <c r="L9" s="49"/>
      <c r="M9" s="49"/>
      <c r="N9" s="49"/>
      <c r="O9" s="49"/>
      <c r="P9" s="49"/>
      <c r="Q9" s="49"/>
      <c r="R9" s="49"/>
      <c r="S9" s="49"/>
      <c r="V9" s="41">
        <f t="shared" ca="1" si="0"/>
        <v>0.32021054184640763</v>
      </c>
      <c r="W9" s="41">
        <f t="shared" ca="1" si="0"/>
        <v>0.88956757211418358</v>
      </c>
      <c r="X9" s="41">
        <f t="shared" ca="1" si="0"/>
        <v>0.79717713513448252</v>
      </c>
      <c r="Y9" s="41">
        <f t="shared" ca="1" si="0"/>
        <v>0.3715519378348805</v>
      </c>
      <c r="AA9" s="41">
        <f t="shared" ca="1" si="1"/>
        <v>-0.46711013459737605</v>
      </c>
      <c r="AB9" s="41">
        <f t="shared" ca="1" si="1"/>
        <v>1.2242316420366917</v>
      </c>
      <c r="AC9" s="41">
        <f t="shared" ca="1" si="1"/>
        <v>0.83158057597653856</v>
      </c>
      <c r="AD9" s="41">
        <f t="shared" ca="1" si="1"/>
        <v>-0.32774579372436591</v>
      </c>
      <c r="AF9" s="41">
        <f t="array" aca="1" ref="AF9:AI9" ca="1">MMULT(AA9:AD9,$AQ$3:$AT$6)</f>
        <v>-0.46711013459737605</v>
      </c>
      <c r="AG9" s="41">
        <f ca="1"/>
        <v>0.24786042028147753</v>
      </c>
      <c r="AH9" s="41">
        <f ca="1"/>
        <v>0.67257307467054983</v>
      </c>
      <c r="AI9" s="41">
        <f ca="1"/>
        <v>-0.13155934537498887</v>
      </c>
      <c r="AJ9" s="42"/>
      <c r="AK9" s="43">
        <f t="shared" ca="1" si="2"/>
        <v>-2.3422026919475203E-2</v>
      </c>
      <c r="AL9" s="43">
        <f t="shared" ca="1" si="2"/>
        <v>0.11205068825911027</v>
      </c>
      <c r="AM9" s="43">
        <f t="shared" ca="1" si="2"/>
        <v>0.19834666102488535</v>
      </c>
      <c r="AN9" s="43">
        <f t="shared" ca="1" si="2"/>
        <v>4.184778984125323E-2</v>
      </c>
    </row>
    <row r="10" spans="1:46" ht="25.5" thickBot="1">
      <c r="A10" s="39" t="s">
        <v>20</v>
      </c>
      <c r="B10" s="37">
        <v>0.85</v>
      </c>
      <c r="C10" s="36">
        <v>1</v>
      </c>
      <c r="D10" s="37"/>
      <c r="E10" s="37"/>
      <c r="F10" s="49"/>
      <c r="G10" s="39" t="s">
        <v>20</v>
      </c>
      <c r="H10" s="50">
        <f ca="1">CORREL(AK4:AK153,AL4:AL153)</f>
        <v>0.85975570397291079</v>
      </c>
      <c r="I10" s="36">
        <v>1</v>
      </c>
      <c r="J10" s="37"/>
      <c r="K10" s="37"/>
      <c r="L10" s="49"/>
      <c r="M10" s="49"/>
      <c r="N10" s="49"/>
      <c r="O10" s="49"/>
      <c r="P10" s="49"/>
      <c r="Q10" s="49"/>
      <c r="R10" s="49"/>
      <c r="S10" s="49"/>
      <c r="V10" s="41">
        <f t="shared" ca="1" si="0"/>
        <v>8.3982347632767018E-2</v>
      </c>
      <c r="W10" s="41">
        <f t="shared" ca="1" si="0"/>
        <v>0.38486181754554272</v>
      </c>
      <c r="X10" s="41">
        <f t="shared" ca="1" si="0"/>
        <v>0.63214324909129171</v>
      </c>
      <c r="Y10" s="41">
        <f t="shared" ca="1" si="0"/>
        <v>0.21294290315159925</v>
      </c>
      <c r="AA10" s="41">
        <f t="shared" ca="1" si="1"/>
        <v>-1.3787731899806888</v>
      </c>
      <c r="AB10" s="41">
        <f t="shared" ca="1" si="1"/>
        <v>-0.29273641280114066</v>
      </c>
      <c r="AC10" s="41">
        <f t="shared" ca="1" si="1"/>
        <v>0.3375351732100022</v>
      </c>
      <c r="AD10" s="41">
        <f t="shared" ca="1" si="1"/>
        <v>-0.79625160844233578</v>
      </c>
      <c r="AF10" s="41">
        <f t="array" aca="1" ref="AF10:AI10" ca="1">MMULT(AA10:AD10,$AQ$3:$AT$6)</f>
        <v>-1.3787731899806888</v>
      </c>
      <c r="AG10" s="41">
        <f ca="1"/>
        <v>-1.3261656857898347</v>
      </c>
      <c r="AH10" s="41">
        <f ca="1"/>
        <v>-0.65037032553133722</v>
      </c>
      <c r="AI10" s="41">
        <f ca="1"/>
        <v>-1.5163966115556877</v>
      </c>
      <c r="AJ10" s="42"/>
      <c r="AK10" s="43">
        <f t="shared" ca="1" si="2"/>
        <v>-0.20575463799613775</v>
      </c>
      <c r="AL10" s="43">
        <f t="shared" ca="1" si="2"/>
        <v>-0.2184947940158653</v>
      </c>
      <c r="AM10" s="43">
        <f t="shared" ca="1" si="2"/>
        <v>-0.1032844342211449</v>
      </c>
      <c r="AN10" s="43">
        <f t="shared" ca="1" si="2"/>
        <v>-0.3597550173511494</v>
      </c>
    </row>
    <row r="11" spans="1:46" ht="25">
      <c r="A11" s="39" t="s">
        <v>21</v>
      </c>
      <c r="B11" s="37">
        <v>0.6</v>
      </c>
      <c r="C11" s="37">
        <v>0.65</v>
      </c>
      <c r="D11" s="36">
        <v>1</v>
      </c>
      <c r="E11" s="37"/>
      <c r="F11" s="49"/>
      <c r="G11" s="39" t="s">
        <v>21</v>
      </c>
      <c r="H11" s="50">
        <f ca="1">CORREL(AK4:AK153,AM4:AM153)</f>
        <v>0.54864282674595666</v>
      </c>
      <c r="I11" s="50">
        <f ca="1">CORREL(AL4:AL153,AM4:AM153)</f>
        <v>0.6222097010449521</v>
      </c>
      <c r="J11" s="36">
        <v>1</v>
      </c>
      <c r="K11" s="37"/>
      <c r="L11" s="49"/>
      <c r="M11" s="315" t="s">
        <v>26</v>
      </c>
      <c r="N11" s="316"/>
      <c r="O11" s="316"/>
      <c r="P11" s="316"/>
      <c r="Q11" s="316"/>
      <c r="R11" s="316"/>
      <c r="S11" s="317"/>
      <c r="V11" s="41">
        <f t="shared" ca="1" si="0"/>
        <v>0.69060287098511275</v>
      </c>
      <c r="W11" s="41">
        <f t="shared" ca="1" si="0"/>
        <v>0.29471999906505419</v>
      </c>
      <c r="X11" s="41">
        <f t="shared" ca="1" si="0"/>
        <v>0.4332507216255207</v>
      </c>
      <c r="Y11" s="41">
        <f t="shared" ca="1" si="0"/>
        <v>0.90056674337824971</v>
      </c>
      <c r="AA11" s="41">
        <f t="shared" ca="1" si="1"/>
        <v>0.4975599219346441</v>
      </c>
      <c r="AB11" s="41">
        <f t="shared" ca="1" si="1"/>
        <v>-0.53964772344562395</v>
      </c>
      <c r="AC11" s="41">
        <f t="shared" ca="1" si="1"/>
        <v>-0.16810402458160051</v>
      </c>
      <c r="AD11" s="41">
        <f t="shared" ca="1" si="1"/>
        <v>1.2847876097935864</v>
      </c>
      <c r="AF11" s="41">
        <f t="array" aca="1" ref="AF11:AI11" ca="1">MMULT(AA11:AD11,$AQ$3:$AT$6)</f>
        <v>0.4975599219346441</v>
      </c>
      <c r="AG11" s="41">
        <f ca="1"/>
        <v>0.1386488555075312</v>
      </c>
      <c r="AH11" s="41">
        <f ca="1"/>
        <v>2.8271358655800077E-2</v>
      </c>
      <c r="AI11" s="41">
        <f ca="1"/>
        <v>0.98324105350673618</v>
      </c>
      <c r="AJ11" s="42"/>
      <c r="AK11" s="43">
        <f t="shared" ca="1" si="2"/>
        <v>0.16951198438692883</v>
      </c>
      <c r="AL11" s="43">
        <f t="shared" ca="1" si="2"/>
        <v>8.9116259656581542E-2</v>
      </c>
      <c r="AM11" s="43">
        <f t="shared" ca="1" si="2"/>
        <v>5.1445869773522418E-2</v>
      </c>
      <c r="AN11" s="43">
        <f t="shared" ca="1" si="2"/>
        <v>0.36513990551695347</v>
      </c>
    </row>
    <row r="12" spans="1:46" ht="16" thickBot="1">
      <c r="A12" s="39" t="s">
        <v>22</v>
      </c>
      <c r="B12" s="37">
        <v>0.76</v>
      </c>
      <c r="C12" s="37">
        <v>0.76</v>
      </c>
      <c r="D12" s="37">
        <v>0.65</v>
      </c>
      <c r="E12" s="36">
        <v>1</v>
      </c>
      <c r="F12" s="51"/>
      <c r="G12" s="39" t="s">
        <v>22</v>
      </c>
      <c r="H12" s="50">
        <f ca="1">CORREL(AK4:AK153,AN4:AN153)</f>
        <v>0.77165769355003555</v>
      </c>
      <c r="I12" s="50">
        <f ca="1">CORREL(AL4:AL153,AN4:AN153)</f>
        <v>0.71308689519412016</v>
      </c>
      <c r="J12" s="50">
        <f ca="1">CORREL(AM4:AM153,AN4:AN153)</f>
        <v>0.58747151796190078</v>
      </c>
      <c r="K12" s="36">
        <v>1</v>
      </c>
      <c r="L12" s="51"/>
      <c r="M12" s="318"/>
      <c r="N12" s="319"/>
      <c r="O12" s="319"/>
      <c r="P12" s="319"/>
      <c r="Q12" s="319"/>
      <c r="R12" s="319"/>
      <c r="S12" s="320"/>
      <c r="V12" s="41">
        <f t="shared" ca="1" si="0"/>
        <v>0.76651542216101753</v>
      </c>
      <c r="W12" s="41">
        <f t="shared" ca="1" si="0"/>
        <v>0.28407694168610731</v>
      </c>
      <c r="X12" s="41">
        <f t="shared" ca="1" si="0"/>
        <v>9.5966762366778147E-3</v>
      </c>
      <c r="Y12" s="41">
        <f t="shared" ca="1" si="0"/>
        <v>6.9444522805538811E-2</v>
      </c>
      <c r="AA12" s="41">
        <f t="shared" ca="1" si="1"/>
        <v>0.72741926623179287</v>
      </c>
      <c r="AB12" s="41">
        <f t="shared" ca="1" si="1"/>
        <v>-0.57077247499106121</v>
      </c>
      <c r="AC12" s="41">
        <f t="shared" ca="1" si="1"/>
        <v>-2.3417541656433469</v>
      </c>
      <c r="AD12" s="41">
        <f t="shared" ca="1" si="1"/>
        <v>-1.479940801827301</v>
      </c>
      <c r="AF12" s="41">
        <f t="array" aca="1" ref="AF12:AI12" ca="1">MMULT(AA12:AD12,$AQ$3:$AT$6)</f>
        <v>0.72741926623179287</v>
      </c>
      <c r="AG12" s="41">
        <f ca="1"/>
        <v>0.31763331788879284</v>
      </c>
      <c r="AH12" s="41">
        <f ca="1"/>
        <v>-1.4822466831093448</v>
      </c>
      <c r="AI12" s="41">
        <f ca="1"/>
        <v>-0.86081477350966873</v>
      </c>
      <c r="AJ12" s="42"/>
      <c r="AK12" s="43">
        <f t="shared" ca="1" si="2"/>
        <v>0.21548385324635858</v>
      </c>
      <c r="AL12" s="43">
        <f t="shared" ca="1" si="2"/>
        <v>0.12670299675664648</v>
      </c>
      <c r="AM12" s="43">
        <f t="shared" ca="1" si="2"/>
        <v>-0.29295224374893064</v>
      </c>
      <c r="AN12" s="43">
        <f t="shared" ca="1" si="2"/>
        <v>-0.16963628431780392</v>
      </c>
    </row>
    <row r="13" spans="1:46">
      <c r="V13" s="41">
        <f t="shared" ca="1" si="0"/>
        <v>0.81320516048135416</v>
      </c>
      <c r="W13" s="41">
        <f t="shared" ca="1" si="0"/>
        <v>5.1941853021486462E-2</v>
      </c>
      <c r="X13" s="41">
        <f t="shared" ca="1" si="0"/>
        <v>0.83857227659207678</v>
      </c>
      <c r="Y13" s="41">
        <f t="shared" ca="1" si="0"/>
        <v>0.32840012132265617</v>
      </c>
      <c r="AA13" s="41">
        <f t="shared" ca="1" si="1"/>
        <v>0.88976947731048317</v>
      </c>
      <c r="AB13" s="41">
        <f t="shared" ca="1" si="1"/>
        <v>-1.6263100916797322</v>
      </c>
      <c r="AC13" s="41">
        <f t="shared" ca="1" si="1"/>
        <v>0.98860702697623803</v>
      </c>
      <c r="AD13" s="41">
        <f t="shared" ca="1" si="1"/>
        <v>-0.44433521788172298</v>
      </c>
      <c r="AF13" s="41">
        <f t="array" aca="1" ref="AF13:AI13" ca="1">MMULT(AA13:AD13,$AQ$3:$AT$6)</f>
        <v>0.88976947731048317</v>
      </c>
      <c r="AG13" s="41">
        <f ca="1"/>
        <v>-0.10040794532148201</v>
      </c>
      <c r="AH13" s="41">
        <f ca="1"/>
        <v>0.84761555894205554</v>
      </c>
      <c r="AI13" s="41">
        <f ca="1"/>
        <v>0.24292510347281693</v>
      </c>
      <c r="AJ13" s="42"/>
      <c r="AK13" s="43">
        <f t="shared" ca="1" si="2"/>
        <v>0.24795389546209665</v>
      </c>
      <c r="AL13" s="43">
        <f t="shared" ca="1" si="2"/>
        <v>3.8914331482488781E-2</v>
      </c>
      <c r="AM13" s="43">
        <f t="shared" ca="1" si="2"/>
        <v>0.23825634743878865</v>
      </c>
      <c r="AN13" s="43">
        <f t="shared" ca="1" si="2"/>
        <v>0.15044828000711691</v>
      </c>
    </row>
    <row r="14" spans="1:46">
      <c r="V14" s="41">
        <f t="shared" ca="1" si="0"/>
        <v>0.41194909173524741</v>
      </c>
      <c r="W14" s="41">
        <f t="shared" ca="1" si="0"/>
        <v>0.44331628938805423</v>
      </c>
      <c r="X14" s="41">
        <f t="shared" ca="1" si="0"/>
        <v>0.10452904445699429</v>
      </c>
      <c r="Y14" s="41">
        <f t="shared" ca="1" si="0"/>
        <v>0.22138872827765199</v>
      </c>
      <c r="AA14" s="41">
        <f t="shared" ca="1" si="1"/>
        <v>-0.22253403222774271</v>
      </c>
      <c r="AB14" s="41">
        <f t="shared" ca="1" si="1"/>
        <v>-0.1425664715286199</v>
      </c>
      <c r="AC14" s="41">
        <f t="shared" ca="1" si="1"/>
        <v>-1.2561596608311114</v>
      </c>
      <c r="AD14" s="41">
        <f t="shared" ca="1" si="1"/>
        <v>-0.76751150313689465</v>
      </c>
      <c r="AF14" s="41">
        <f t="array" aca="1" ref="AF14:AI14" ca="1">MMULT(AA14:AD14,$AQ$3:$AT$6)</f>
        <v>-0.22253403222774271</v>
      </c>
      <c r="AG14" s="41">
        <f ca="1"/>
        <v>-0.26425547643315517</v>
      </c>
      <c r="AH14" s="41">
        <f ca="1"/>
        <v>-1.1192644610617819</v>
      </c>
      <c r="AI14" s="41">
        <f ca="1"/>
        <v>-0.87659745768958697</v>
      </c>
      <c r="AJ14" s="42"/>
      <c r="AK14" s="43">
        <f t="shared" ca="1" si="2"/>
        <v>2.5493193554451461E-2</v>
      </c>
      <c r="AL14" s="43">
        <f t="shared" ca="1" si="2"/>
        <v>4.5063499490374179E-3</v>
      </c>
      <c r="AM14" s="43">
        <f t="shared" ca="1" si="2"/>
        <v>-0.21019229712208631</v>
      </c>
      <c r="AN14" s="43">
        <f t="shared" ca="1" si="2"/>
        <v>-0.17421326272998017</v>
      </c>
    </row>
    <row r="15" spans="1:46">
      <c r="V15" s="41">
        <f t="shared" ca="1" si="0"/>
        <v>4.51911202176003E-2</v>
      </c>
      <c r="W15" s="41">
        <f t="shared" ca="1" si="0"/>
        <v>0.21758265762478801</v>
      </c>
      <c r="X15" s="41">
        <f t="shared" ca="1" si="0"/>
        <v>0.94489626107890179</v>
      </c>
      <c r="Y15" s="41">
        <f t="shared" ca="1" si="0"/>
        <v>0.9413355109438527</v>
      </c>
      <c r="AA15" s="41">
        <f t="shared" ca="1" si="1"/>
        <v>-1.6933848304008179</v>
      </c>
      <c r="AB15" s="41">
        <f t="shared" ca="1" si="1"/>
        <v>-0.78038326501666211</v>
      </c>
      <c r="AC15" s="41">
        <f t="shared" ca="1" si="1"/>
        <v>1.5972612805041526</v>
      </c>
      <c r="AD15" s="41">
        <f t="shared" ca="1" si="1"/>
        <v>1.5660838940434911</v>
      </c>
      <c r="AF15" s="41">
        <f t="array" aca="1" ref="AF15:AI15" ca="1">MMULT(AA15:AD15,$AQ$3:$AT$6)</f>
        <v>-1.6933848304008179</v>
      </c>
      <c r="AG15" s="41">
        <f ca="1"/>
        <v>-1.8504694995775088</v>
      </c>
      <c r="AH15" s="41">
        <f ca="1"/>
        <v>-1.8190314221633974E-2</v>
      </c>
      <c r="AI15" s="41">
        <f ca="1"/>
        <v>-0.24994482673432783</v>
      </c>
      <c r="AJ15" s="42"/>
      <c r="AK15" s="43">
        <f t="shared" ca="1" si="2"/>
        <v>-0.26867696608016362</v>
      </c>
      <c r="AL15" s="43">
        <f t="shared" ca="1" si="2"/>
        <v>-0.32859859491127685</v>
      </c>
      <c r="AM15" s="43">
        <f t="shared" ca="1" si="2"/>
        <v>4.085260835746745E-2</v>
      </c>
      <c r="AN15" s="43">
        <f t="shared" ca="1" si="2"/>
        <v>7.516000247044935E-3</v>
      </c>
    </row>
    <row r="16" spans="1:46">
      <c r="V16" s="41">
        <f t="shared" ca="1" si="0"/>
        <v>0.92534657555306166</v>
      </c>
      <c r="W16" s="41">
        <f t="shared" ca="1" si="0"/>
        <v>0.66167757793444859</v>
      </c>
      <c r="X16" s="41">
        <f t="shared" ca="1" si="0"/>
        <v>0.75137916597300314</v>
      </c>
      <c r="Y16" s="41">
        <f t="shared" ca="1" si="0"/>
        <v>8.2187037901150894E-2</v>
      </c>
      <c r="AA16" s="41">
        <f t="shared" ca="1" si="1"/>
        <v>1.4419841363350097</v>
      </c>
      <c r="AB16" s="41">
        <f t="shared" ca="1" si="1"/>
        <v>0.41704588723984387</v>
      </c>
      <c r="AC16" s="41">
        <f t="shared" ca="1" si="1"/>
        <v>0.67883617790976458</v>
      </c>
      <c r="AD16" s="41">
        <f t="shared" ca="1" si="1"/>
        <v>-1.390509963825874</v>
      </c>
      <c r="AF16" s="41">
        <f t="array" aca="1" ref="AF16:AI16" ca="1">MMULT(AA16:AD16,$AQ$3:$AT$6)</f>
        <v>1.4419841363350097</v>
      </c>
      <c r="AG16" s="41">
        <f ca="1"/>
        <v>1.4453790692352713</v>
      </c>
      <c r="AH16" s="41">
        <f ca="1"/>
        <v>1.4882528485357844</v>
      </c>
      <c r="AI16" s="41">
        <f ca="1"/>
        <v>0.4947580804088586</v>
      </c>
      <c r="AJ16" s="42"/>
      <c r="AK16" s="43">
        <f t="shared" ca="1" si="2"/>
        <v>0.35839682726700195</v>
      </c>
      <c r="AL16" s="43">
        <f t="shared" ca="1" si="2"/>
        <v>0.36352960453940697</v>
      </c>
      <c r="AM16" s="43">
        <f t="shared" ca="1" si="2"/>
        <v>0.38432164946615882</v>
      </c>
      <c r="AN16" s="43">
        <f t="shared" ca="1" si="2"/>
        <v>0.22347984331856896</v>
      </c>
    </row>
    <row r="17" spans="1:40" ht="13">
      <c r="A17" s="29"/>
      <c r="B17" s="29"/>
      <c r="C17" s="29"/>
      <c r="D17" s="29"/>
      <c r="E17" s="29"/>
      <c r="F17" s="52"/>
      <c r="G17" s="29"/>
      <c r="H17" s="29"/>
      <c r="I17" s="29"/>
      <c r="J17" s="29"/>
      <c r="K17" s="29"/>
      <c r="L17" s="52"/>
      <c r="M17" s="52"/>
      <c r="N17" s="52"/>
      <c r="O17" s="52"/>
      <c r="P17" s="52"/>
      <c r="Q17" s="52"/>
      <c r="R17" s="52"/>
      <c r="S17" s="52"/>
      <c r="V17" s="41">
        <f t="shared" ca="1" si="0"/>
        <v>1.3939008029436817E-2</v>
      </c>
      <c r="W17" s="41">
        <f t="shared" ca="1" si="0"/>
        <v>0.80954531934865048</v>
      </c>
      <c r="X17" s="41">
        <f t="shared" ca="1" si="0"/>
        <v>8.4805226934572486E-2</v>
      </c>
      <c r="Y17" s="41">
        <f t="shared" ca="1" si="0"/>
        <v>0.10733949752692107</v>
      </c>
      <c r="AA17" s="41">
        <f t="shared" ca="1" si="1"/>
        <v>-2.1989986814431677</v>
      </c>
      <c r="AB17" s="41">
        <f t="shared" ca="1" si="1"/>
        <v>0.87622199539752454</v>
      </c>
      <c r="AC17" s="41">
        <f t="shared" ca="1" si="1"/>
        <v>-1.3734565696969192</v>
      </c>
      <c r="AD17" s="41">
        <f t="shared" ca="1" si="1"/>
        <v>-1.2408017488017724</v>
      </c>
      <c r="AF17" s="41">
        <f t="array" aca="1" ref="AF17:AI17" ca="1">MMULT(AA17:AD17,$AQ$3:$AT$6)</f>
        <v>-2.1989986814431677</v>
      </c>
      <c r="AG17" s="41">
        <f ca="1"/>
        <v>-1.40757030151959</v>
      </c>
      <c r="AH17" s="41">
        <f ca="1"/>
        <v>-2.1228939312754029</v>
      </c>
      <c r="AI17" s="41">
        <f ca="1"/>
        <v>-2.4565807348216988</v>
      </c>
      <c r="AJ17" s="42"/>
      <c r="AK17" s="43">
        <f t="shared" ca="1" si="2"/>
        <v>-0.36979973628863355</v>
      </c>
      <c r="AL17" s="43">
        <f t="shared" ca="1" si="2"/>
        <v>-0.23558976331911385</v>
      </c>
      <c r="AM17" s="43">
        <f t="shared" ca="1" si="2"/>
        <v>-0.4390198163307919</v>
      </c>
      <c r="AN17" s="43">
        <f t="shared" ca="1" si="2"/>
        <v>-0.63240841309829265</v>
      </c>
    </row>
    <row r="18" spans="1:40">
      <c r="A18" s="29"/>
      <c r="B18" s="29"/>
      <c r="C18" s="29"/>
      <c r="D18" s="29"/>
      <c r="E18" s="29"/>
      <c r="F18" s="53"/>
      <c r="G18" s="29"/>
      <c r="H18" s="29"/>
      <c r="I18" s="29"/>
      <c r="J18" s="29"/>
      <c r="K18" s="29"/>
      <c r="L18" s="53"/>
      <c r="M18" s="53"/>
      <c r="N18" s="53"/>
      <c r="O18" s="53"/>
      <c r="P18" s="53"/>
      <c r="Q18" s="53"/>
      <c r="R18" s="53"/>
      <c r="S18" s="53"/>
      <c r="V18" s="41">
        <f t="shared" ca="1" si="0"/>
        <v>0.43178142774565453</v>
      </c>
      <c r="W18" s="41">
        <f t="shared" ca="1" si="0"/>
        <v>0.48810202804253178</v>
      </c>
      <c r="X18" s="41">
        <f t="shared" ca="1" si="0"/>
        <v>0.17821628387960886</v>
      </c>
      <c r="Y18" s="41">
        <f t="shared" ca="1" si="0"/>
        <v>0.45074077064437112</v>
      </c>
      <c r="AA18" s="41">
        <f t="shared" ca="1" si="1"/>
        <v>-0.17184058801954397</v>
      </c>
      <c r="AB18" s="41">
        <f t="shared" ca="1" si="1"/>
        <v>-2.9828215467878789E-2</v>
      </c>
      <c r="AC18" s="41">
        <f t="shared" ca="1" si="1"/>
        <v>-0.92218407600486241</v>
      </c>
      <c r="AD18" s="41">
        <f t="shared" ca="1" si="1"/>
        <v>-0.12379001069287333</v>
      </c>
      <c r="AF18" s="41">
        <f t="array" aca="1" ref="AF18:AI18" ca="1">MMULT(AA18:AD18,$AQ$3:$AT$6)</f>
        <v>-0.17184058801954397</v>
      </c>
      <c r="AG18" s="41">
        <f ca="1"/>
        <v>-0.16177748732836525</v>
      </c>
      <c r="AH18" s="41">
        <f ca="1"/>
        <v>-0.80688008259127753</v>
      </c>
      <c r="AI18" s="41">
        <f ca="1"/>
        <v>-0.37634257676193539</v>
      </c>
      <c r="AJ18" s="42"/>
      <c r="AK18" s="43">
        <f t="shared" ca="1" si="2"/>
        <v>3.5631882396091212E-2</v>
      </c>
      <c r="AL18" s="43">
        <f t="shared" ca="1" si="2"/>
        <v>2.6026727661043296E-2</v>
      </c>
      <c r="AM18" s="43">
        <f t="shared" ca="1" si="2"/>
        <v>-0.13896865883081128</v>
      </c>
      <c r="AN18" s="43">
        <f t="shared" ca="1" si="2"/>
        <v>-2.9139347260961249E-2</v>
      </c>
    </row>
    <row r="19" spans="1:40">
      <c r="A19" s="29"/>
      <c r="B19" s="29"/>
      <c r="C19" s="29"/>
      <c r="D19" s="29"/>
      <c r="E19" s="29"/>
      <c r="F19" s="53"/>
      <c r="G19" s="29"/>
      <c r="H19" s="29"/>
      <c r="I19" s="29"/>
      <c r="J19" s="29"/>
      <c r="K19" s="29"/>
      <c r="L19" s="53"/>
      <c r="M19" s="53"/>
      <c r="N19" s="53"/>
      <c r="O19" s="53"/>
      <c r="P19" s="53"/>
      <c r="Q19" s="53"/>
      <c r="R19" s="53"/>
      <c r="S19" s="53"/>
      <c r="V19" s="41">
        <f t="shared" ca="1" si="0"/>
        <v>0.84335392661859732</v>
      </c>
      <c r="W19" s="41">
        <f t="shared" ca="1" si="0"/>
        <v>0.31881207009478885</v>
      </c>
      <c r="X19" s="41">
        <f t="shared" ca="1" si="0"/>
        <v>4.4180331610236601E-2</v>
      </c>
      <c r="Y19" s="41">
        <f t="shared" ca="1" si="0"/>
        <v>0.17123009651158172</v>
      </c>
      <c r="AA19" s="41">
        <f t="shared" ca="1" si="1"/>
        <v>1.0083381655555819</v>
      </c>
      <c r="AB19" s="41">
        <f t="shared" ca="1" si="1"/>
        <v>-0.47102323829395087</v>
      </c>
      <c r="AC19" s="41">
        <f t="shared" ca="1" si="1"/>
        <v>-1.7041093336447959</v>
      </c>
      <c r="AD19" s="41">
        <f t="shared" ca="1" si="1"/>
        <v>-0.94931545972944986</v>
      </c>
      <c r="AF19" s="41">
        <f t="array" aca="1" ref="AF19:AI19" ca="1">MMULT(AA19:AD19,$AQ$3:$AT$6)</f>
        <v>1.0083381655555819</v>
      </c>
      <c r="AG19" s="41">
        <f ca="1"/>
        <v>0.6089605533116188</v>
      </c>
      <c r="AH19" s="41">
        <f ca="1"/>
        <v>-0.80604065563399563</v>
      </c>
      <c r="AI19" s="41">
        <f ca="1"/>
        <v>-0.19969312580587817</v>
      </c>
      <c r="AJ19" s="42"/>
      <c r="AK19" s="43">
        <f t="shared" ca="1" si="2"/>
        <v>0.27166763311111641</v>
      </c>
      <c r="AL19" s="43">
        <f t="shared" ca="1" si="2"/>
        <v>0.18788171619543995</v>
      </c>
      <c r="AM19" s="43">
        <f t="shared" ca="1" si="2"/>
        <v>-0.13877726948455099</v>
      </c>
      <c r="AN19" s="43">
        <f t="shared" ca="1" si="2"/>
        <v>2.2088993516295334E-2</v>
      </c>
    </row>
    <row r="20" spans="1:40">
      <c r="A20" s="29"/>
      <c r="B20" s="29"/>
      <c r="C20" s="29"/>
      <c r="D20" s="29"/>
      <c r="E20" s="29"/>
      <c r="F20" s="53"/>
      <c r="G20" s="29"/>
      <c r="H20" s="29"/>
      <c r="I20" s="29"/>
      <c r="J20" s="29"/>
      <c r="K20" s="29"/>
      <c r="L20" s="53"/>
      <c r="M20" s="53"/>
      <c r="N20" s="53"/>
      <c r="O20" s="53"/>
      <c r="P20" s="53"/>
      <c r="Q20" s="53"/>
      <c r="R20" s="53"/>
      <c r="S20" s="53"/>
      <c r="V20" s="41">
        <f t="shared" ca="1" si="0"/>
        <v>0.94299728127021099</v>
      </c>
      <c r="W20" s="41">
        <f t="shared" ca="1" si="0"/>
        <v>6.7296397773736749E-2</v>
      </c>
      <c r="X20" s="41">
        <f t="shared" ca="1" si="0"/>
        <v>0.47350347000847082</v>
      </c>
      <c r="Y20" s="41">
        <f t="shared" ca="1" si="0"/>
        <v>0.41762634900905915</v>
      </c>
      <c r="AA20" s="41">
        <f t="shared" ca="1" si="1"/>
        <v>1.5804430579544186</v>
      </c>
      <c r="AB20" s="41">
        <f t="shared" ca="1" si="1"/>
        <v>-1.4962335845520764</v>
      </c>
      <c r="AC20" s="41">
        <f t="shared" ca="1" si="1"/>
        <v>-6.6465856658854752E-2</v>
      </c>
      <c r="AD20" s="41">
        <f t="shared" ca="1" si="1"/>
        <v>-0.20796960773091488</v>
      </c>
      <c r="AF20" s="41">
        <f t="array" aca="1" ref="AF20:AI20" ca="1">MMULT(AA20:AD20,$AQ$3:$AT$6)</f>
        <v>1.5804430579544186</v>
      </c>
      <c r="AG20" s="41">
        <f ca="1"/>
        <v>0.55518665024973624</v>
      </c>
      <c r="AH20" s="41">
        <f ca="1"/>
        <v>0.50046760059126305</v>
      </c>
      <c r="AI20" s="41">
        <f ca="1"/>
        <v>0.74354416245707633</v>
      </c>
      <c r="AJ20" s="42"/>
      <c r="AK20" s="43">
        <f t="shared" ca="1" si="2"/>
        <v>0.38608861159088376</v>
      </c>
      <c r="AL20" s="43">
        <f t="shared" ca="1" si="2"/>
        <v>0.17658919655244459</v>
      </c>
      <c r="AM20" s="43">
        <f t="shared" ca="1" si="2"/>
        <v>0.15910661293480799</v>
      </c>
      <c r="AN20" s="43">
        <f t="shared" ca="1" si="2"/>
        <v>0.2956278071125521</v>
      </c>
    </row>
    <row r="21" spans="1:40" ht="13">
      <c r="A21" s="29"/>
      <c r="B21" s="29"/>
      <c r="C21" s="29"/>
      <c r="D21" s="29"/>
      <c r="E21" s="29"/>
      <c r="F21" s="54"/>
      <c r="G21" s="29"/>
      <c r="H21" s="29"/>
      <c r="I21" s="29"/>
      <c r="J21" s="29"/>
      <c r="K21" s="29"/>
      <c r="L21" s="54"/>
      <c r="M21" s="54"/>
      <c r="N21" s="54"/>
      <c r="O21" s="54"/>
      <c r="P21" s="54"/>
      <c r="Q21" s="54"/>
      <c r="R21" s="54"/>
      <c r="S21" s="54"/>
      <c r="V21" s="41">
        <f t="shared" ca="1" si="0"/>
        <v>0.16424160844329516</v>
      </c>
      <c r="W21" s="41">
        <f t="shared" ca="1" si="0"/>
        <v>0.73929412711054621</v>
      </c>
      <c r="X21" s="41">
        <f t="shared" ca="1" si="0"/>
        <v>0.25789136724524009</v>
      </c>
      <c r="Y21" s="41">
        <f t="shared" ca="1" si="0"/>
        <v>0.45733329233960263</v>
      </c>
      <c r="AA21" s="41">
        <f t="shared" ca="1" si="1"/>
        <v>-0.97717359716091068</v>
      </c>
      <c r="AB21" s="41">
        <f t="shared" ca="1" si="1"/>
        <v>0.64117075857249428</v>
      </c>
      <c r="AC21" s="41">
        <f t="shared" ca="1" si="1"/>
        <v>-0.64985988157410313</v>
      </c>
      <c r="AD21" s="41">
        <f t="shared" ca="1" si="1"/>
        <v>-0.10715428140736741</v>
      </c>
      <c r="AF21" s="41">
        <f t="array" aca="1" ref="AF21:AI21" ca="1">MMULT(AA21:AD21,$AQ$3:$AT$6)</f>
        <v>-0.97717359716091068</v>
      </c>
      <c r="AG21" s="41">
        <f ca="1"/>
        <v>-0.49283990214808709</v>
      </c>
      <c r="AH21" s="41">
        <f ca="1"/>
        <v>-0.90626586483623317</v>
      </c>
      <c r="AI21" s="41">
        <f ca="1"/>
        <v>-0.78418708922565006</v>
      </c>
      <c r="AJ21" s="42"/>
      <c r="AK21" s="43">
        <f t="shared" ca="1" si="2"/>
        <v>-0.12543471943218215</v>
      </c>
      <c r="AL21" s="43">
        <f t="shared" ca="1" si="2"/>
        <v>-4.3496379451098285E-2</v>
      </c>
      <c r="AM21" s="43">
        <f t="shared" ca="1" si="2"/>
        <v>-0.16162861718266119</v>
      </c>
      <c r="AN21" s="43">
        <f t="shared" ca="1" si="2"/>
        <v>-0.14741425587543849</v>
      </c>
    </row>
    <row r="22" spans="1:40">
      <c r="A22" s="38"/>
      <c r="G22" s="38"/>
      <c r="V22" s="41">
        <f t="shared" ca="1" si="0"/>
        <v>0.45561008044276152</v>
      </c>
      <c r="W22" s="41">
        <f t="shared" ca="1" si="0"/>
        <v>0.82540173803214445</v>
      </c>
      <c r="X22" s="41">
        <f t="shared" ca="1" si="0"/>
        <v>0.37749462332498762</v>
      </c>
      <c r="Y22" s="41">
        <f t="shared" ca="1" si="0"/>
        <v>7.0835847032966415E-2</v>
      </c>
      <c r="AA22" s="41">
        <f t="shared" ca="1" si="1"/>
        <v>-0.11149962760749399</v>
      </c>
      <c r="AB22" s="41">
        <f t="shared" ca="1" si="1"/>
        <v>0.93614890944645091</v>
      </c>
      <c r="AC22" s="41">
        <f t="shared" ca="1" si="1"/>
        <v>-0.31206747181931693</v>
      </c>
      <c r="AD22" s="41">
        <f t="shared" ca="1" si="1"/>
        <v>-1.4695941926213296</v>
      </c>
      <c r="AF22" s="41">
        <f t="array" aca="1" ref="AF22:AI22" ca="1">MMULT(AA22:AD22,$AQ$3:$AT$6)</f>
        <v>-0.11149962760749399</v>
      </c>
      <c r="AG22" s="41">
        <f ca="1"/>
        <v>0.39837235508555513</v>
      </c>
      <c r="AH22" s="41">
        <f ca="1"/>
        <v>-5.3580279125025776E-2</v>
      </c>
      <c r="AI22" s="41">
        <f ca="1"/>
        <v>-0.79909350071053908</v>
      </c>
      <c r="AJ22" s="42"/>
      <c r="AK22" s="43">
        <f t="shared" ca="1" si="2"/>
        <v>4.7700074478501206E-2</v>
      </c>
      <c r="AL22" s="43">
        <f t="shared" ca="1" si="2"/>
        <v>0.14365819456796658</v>
      </c>
      <c r="AM22" s="43">
        <f t="shared" ca="1" si="2"/>
        <v>3.2783696359494123E-2</v>
      </c>
      <c r="AN22" s="43">
        <f t="shared" ca="1" si="2"/>
        <v>-0.15173711520605632</v>
      </c>
    </row>
    <row r="23" spans="1:40">
      <c r="A23" s="29"/>
      <c r="B23" s="55"/>
      <c r="C23" s="56"/>
      <c r="D23" s="55"/>
      <c r="E23" s="55"/>
      <c r="F23" s="55"/>
      <c r="G23" s="29"/>
      <c r="H23" s="55"/>
      <c r="I23" s="56"/>
      <c r="J23" s="55"/>
      <c r="K23" s="55"/>
      <c r="L23" s="55"/>
      <c r="M23" s="55"/>
      <c r="N23" s="55"/>
      <c r="O23" s="55"/>
      <c r="P23" s="55"/>
      <c r="Q23" s="55"/>
      <c r="R23" s="55"/>
      <c r="S23" s="55"/>
      <c r="V23" s="41">
        <f t="shared" ca="1" si="0"/>
        <v>0.95755984127725136</v>
      </c>
      <c r="W23" s="41">
        <f t="shared" ca="1" si="0"/>
        <v>0.14581496855313969</v>
      </c>
      <c r="X23" s="41">
        <f t="shared" ca="1" si="0"/>
        <v>0.23355003945207753</v>
      </c>
      <c r="Y23" s="41">
        <f t="shared" ca="1" si="0"/>
        <v>0.28558430981380967</v>
      </c>
      <c r="AA23" s="41">
        <f t="shared" ca="1" si="1"/>
        <v>1.7230453883051349</v>
      </c>
      <c r="AB23" s="41">
        <f t="shared" ca="1" si="1"/>
        <v>-1.054552719818574</v>
      </c>
      <c r="AC23" s="41">
        <f t="shared" ca="1" si="1"/>
        <v>-0.72720549763730657</v>
      </c>
      <c r="AD23" s="41">
        <f t="shared" ca="1" si="1"/>
        <v>-0.56633125163850895</v>
      </c>
      <c r="AF23" s="41">
        <f t="array" aca="1" ref="AF23:AI23" ca="1">MMULT(AA23:AD23,$AQ$3:$AT$6)</f>
        <v>1.7230453883051349</v>
      </c>
      <c r="AG23" s="41">
        <f ca="1"/>
        <v>0.90906846405248332</v>
      </c>
      <c r="AH23" s="41">
        <f ca="1"/>
        <v>0.20484051939390813</v>
      </c>
      <c r="AI23" s="41">
        <f ca="1"/>
        <v>0.61815725447283065</v>
      </c>
      <c r="AJ23" s="42"/>
      <c r="AK23" s="43">
        <f t="shared" ca="1" si="2"/>
        <v>0.414609077661027</v>
      </c>
      <c r="AL23" s="43">
        <f t="shared" ca="1" si="2"/>
        <v>0.25090437745102145</v>
      </c>
      <c r="AM23" s="43">
        <f t="shared" ca="1" si="2"/>
        <v>9.1703638421811062E-2</v>
      </c>
      <c r="AN23" s="43">
        <f t="shared" ca="1" si="2"/>
        <v>0.25926560379712088</v>
      </c>
    </row>
    <row r="24" spans="1:40">
      <c r="A24" s="29"/>
      <c r="B24" s="55"/>
      <c r="C24" s="55"/>
      <c r="D24" s="55"/>
      <c r="E24" s="55"/>
      <c r="F24" s="55"/>
      <c r="G24" s="29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V24" s="41">
        <f t="shared" ca="1" si="0"/>
        <v>0.28088507950154218</v>
      </c>
      <c r="W24" s="41">
        <f t="shared" ca="1" si="0"/>
        <v>0.36702878109420733</v>
      </c>
      <c r="X24" s="41">
        <f t="shared" ca="1" si="0"/>
        <v>0.98344170047050072</v>
      </c>
      <c r="Y24" s="41">
        <f t="shared" ca="1" si="0"/>
        <v>0.81080913166721991</v>
      </c>
      <c r="AA24" s="41">
        <f t="shared" ca="1" si="1"/>
        <v>-0.58021422948296386</v>
      </c>
      <c r="AB24" s="41">
        <f t="shared" ca="1" si="1"/>
        <v>-0.33973306069028281</v>
      </c>
      <c r="AC24" s="41">
        <f t="shared" ca="1" si="1"/>
        <v>2.1306668364571659</v>
      </c>
      <c r="AD24" s="41">
        <f t="shared" ca="1" si="1"/>
        <v>0.88088191554107675</v>
      </c>
      <c r="AF24" s="41">
        <f t="array" aca="1" ref="AF24:AI24" ca="1">MMULT(AA24:AD24,$AQ$3:$AT$6)</f>
        <v>-0.58021422948296386</v>
      </c>
      <c r="AG24" s="41">
        <f ca="1"/>
        <v>-0.67214758985200551</v>
      </c>
      <c r="AH24" s="41">
        <f ca="1"/>
        <v>1.1693106398981343</v>
      </c>
      <c r="AI24" s="41">
        <f ca="1"/>
        <v>0.38669909102490935</v>
      </c>
      <c r="AJ24" s="42"/>
      <c r="AK24" s="43">
        <f t="shared" ca="1" si="2"/>
        <v>-4.6042845896592771E-2</v>
      </c>
      <c r="AL24" s="43">
        <f t="shared" ca="1" si="2"/>
        <v>-8.1150993868921162E-2</v>
      </c>
      <c r="AM24" s="43">
        <f t="shared" ca="1" si="2"/>
        <v>0.31160282589677463</v>
      </c>
      <c r="AN24" s="43">
        <f t="shared" ca="1" si="2"/>
        <v>0.19214273639722371</v>
      </c>
    </row>
    <row r="25" spans="1:40">
      <c r="A25" s="29"/>
      <c r="B25" s="55"/>
      <c r="C25" s="55"/>
      <c r="D25" s="55"/>
      <c r="E25" s="55"/>
      <c r="F25" s="55"/>
      <c r="G25" s="29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V25" s="41">
        <f t="shared" ca="1" si="0"/>
        <v>0.87845354363669903</v>
      </c>
      <c r="W25" s="41">
        <f t="shared" ca="1" si="0"/>
        <v>7.6487747571371445E-2</v>
      </c>
      <c r="X25" s="41">
        <f t="shared" ca="1" si="0"/>
        <v>0.60800578382207793</v>
      </c>
      <c r="Y25" s="41">
        <f t="shared" ca="1" si="0"/>
        <v>0.80416506844181079</v>
      </c>
      <c r="AA25" s="41">
        <f t="shared" ca="1" si="1"/>
        <v>1.1672908990626827</v>
      </c>
      <c r="AB25" s="41">
        <f t="shared" ca="1" si="1"/>
        <v>-1.4290999943609386</v>
      </c>
      <c r="AC25" s="41">
        <f t="shared" ca="1" si="1"/>
        <v>0.27412516897780448</v>
      </c>
      <c r="AD25" s="41">
        <f t="shared" ca="1" si="1"/>
        <v>0.85659298652782567</v>
      </c>
      <c r="AF25" s="41">
        <f t="array" aca="1" ref="AF25:AI25" ca="1">MMULT(AA25:AD25,$AQ$3:$AT$6)</f>
        <v>1.1672908990626827</v>
      </c>
      <c r="AG25" s="41">
        <f ca="1"/>
        <v>0.23937212826374754</v>
      </c>
      <c r="AH25" s="41">
        <f ca="1"/>
        <v>0.52741631250161403</v>
      </c>
      <c r="AI25" s="41">
        <f ca="1"/>
        <v>1.1290204126146937</v>
      </c>
      <c r="AJ25" s="42"/>
      <c r="AK25" s="43">
        <f t="shared" ca="1" si="2"/>
        <v>0.30345817981253653</v>
      </c>
      <c r="AL25" s="43">
        <f t="shared" ca="1" si="2"/>
        <v>0.11026814693538697</v>
      </c>
      <c r="AM25" s="43">
        <f t="shared" ca="1" si="2"/>
        <v>0.165250919250368</v>
      </c>
      <c r="AN25" s="43">
        <f t="shared" ca="1" si="2"/>
        <v>0.40741591965826113</v>
      </c>
    </row>
    <row r="26" spans="1:40">
      <c r="A26" s="29"/>
      <c r="B26" s="55"/>
      <c r="C26" s="55"/>
      <c r="D26" s="55"/>
      <c r="E26" s="55"/>
      <c r="F26" s="55"/>
      <c r="G26" s="29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V26" s="41">
        <f t="shared" ca="1" si="0"/>
        <v>0.90233852093968381</v>
      </c>
      <c r="W26" s="41">
        <f t="shared" ca="1" si="0"/>
        <v>0.12773373918356712</v>
      </c>
      <c r="X26" s="41">
        <f t="shared" ca="1" si="0"/>
        <v>0.14412530135941037</v>
      </c>
      <c r="Y26" s="41">
        <f t="shared" ca="1" si="0"/>
        <v>0.34007143741866785</v>
      </c>
      <c r="AA26" s="41">
        <f t="shared" ca="1" si="1"/>
        <v>1.2949920902091108</v>
      </c>
      <c r="AB26" s="41">
        <f t="shared" ca="1" si="1"/>
        <v>-1.1371693951578949</v>
      </c>
      <c r="AC26" s="41">
        <f t="shared" ca="1" si="1"/>
        <v>-1.061967140772222</v>
      </c>
      <c r="AD26" s="41">
        <f t="shared" ca="1" si="1"/>
        <v>-0.41226817165552865</v>
      </c>
      <c r="AF26" s="41">
        <f t="array" aca="1" ref="AF26:AI26" ca="1">MMULT(AA26:AD26,$AQ$3:$AT$6)</f>
        <v>1.2949920902091108</v>
      </c>
      <c r="AG26" s="41">
        <f ca="1"/>
        <v>0.50170212639151623</v>
      </c>
      <c r="AH26" s="41">
        <f ca="1"/>
        <v>-0.32654766506133642</v>
      </c>
      <c r="AI26" s="41">
        <f ca="1"/>
        <v>0.30461498528552289</v>
      </c>
      <c r="AJ26" s="42"/>
      <c r="AK26" s="43">
        <f t="shared" ca="1" si="2"/>
        <v>0.32899841804182217</v>
      </c>
      <c r="AL26" s="43">
        <f t="shared" ca="1" si="2"/>
        <v>0.1653574465422184</v>
      </c>
      <c r="AM26" s="43">
        <f t="shared" ca="1" si="2"/>
        <v>-2.9452867633984706E-2</v>
      </c>
      <c r="AN26" s="43">
        <f t="shared" ca="1" si="2"/>
        <v>0.16833834573280165</v>
      </c>
    </row>
    <row r="27" spans="1:40">
      <c r="A27" s="29"/>
      <c r="B27" s="55"/>
      <c r="C27" s="55"/>
      <c r="D27" s="55"/>
      <c r="E27" s="55"/>
      <c r="F27" s="55"/>
      <c r="G27" s="29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V27" s="41">
        <f t="shared" ca="1" si="0"/>
        <v>9.6042645219028167E-2</v>
      </c>
      <c r="W27" s="41">
        <f t="shared" ca="1" si="0"/>
        <v>0.62059793880430381</v>
      </c>
      <c r="X27" s="41">
        <f t="shared" ca="1" si="0"/>
        <v>0.3388409692092168</v>
      </c>
      <c r="Y27" s="41">
        <f t="shared" ca="1" si="0"/>
        <v>0.72851255500142009</v>
      </c>
      <c r="AA27" s="41">
        <f t="shared" ca="1" si="1"/>
        <v>-1.304435052140732</v>
      </c>
      <c r="AB27" s="41">
        <f t="shared" ca="1" si="1"/>
        <v>0.3070515664289562</v>
      </c>
      <c r="AC27" s="41">
        <f t="shared" ca="1" si="1"/>
        <v>-0.41562840450058569</v>
      </c>
      <c r="AD27" s="41">
        <f t="shared" ca="1" si="1"/>
        <v>0.60832055617771985</v>
      </c>
      <c r="AF27" s="41">
        <f t="array" aca="1" ref="AF27:AI27" ca="1">MMULT(AA27:AD27,$AQ$3:$AT$6)</f>
        <v>-1.304435052140732</v>
      </c>
      <c r="AG27" s="41">
        <f ca="1"/>
        <v>-0.94702034491129494</v>
      </c>
      <c r="AH27" s="41">
        <f ca="1"/>
        <v>-1.0146766362099884</v>
      </c>
      <c r="AI27" s="41">
        <f ca="1"/>
        <v>-0.64390926839102547</v>
      </c>
      <c r="AJ27" s="42"/>
      <c r="AK27" s="43">
        <f t="shared" ca="1" si="2"/>
        <v>-0.19088701042814638</v>
      </c>
      <c r="AL27" s="43">
        <f t="shared" ca="1" si="2"/>
        <v>-0.13887427243137193</v>
      </c>
      <c r="AM27" s="43">
        <f t="shared" ca="1" si="2"/>
        <v>-0.18634627305587737</v>
      </c>
      <c r="AN27" s="43">
        <f t="shared" ca="1" si="2"/>
        <v>-0.10673368783339736</v>
      </c>
    </row>
    <row r="28" spans="1:40">
      <c r="A28" s="38"/>
      <c r="G28" s="38"/>
      <c r="V28" s="41">
        <f t="shared" ca="1" si="0"/>
        <v>0.13811451880849157</v>
      </c>
      <c r="W28" s="41">
        <f t="shared" ca="1" si="0"/>
        <v>0.24413714307969259</v>
      </c>
      <c r="X28" s="41">
        <f t="shared" ca="1" si="0"/>
        <v>0.33809827004305837</v>
      </c>
      <c r="Y28" s="41">
        <f t="shared" ca="1" si="0"/>
        <v>0.81251814880949169</v>
      </c>
      <c r="AA28" s="41">
        <f t="shared" ca="1" si="1"/>
        <v>-1.0888295962022445</v>
      </c>
      <c r="AB28" s="41">
        <f t="shared" ca="1" si="1"/>
        <v>-0.69305619546850949</v>
      </c>
      <c r="AC28" s="41">
        <f t="shared" ca="1" si="1"/>
        <v>-0.41765888087077119</v>
      </c>
      <c r="AD28" s="41">
        <f t="shared" ca="1" si="1"/>
        <v>0.88721398887697323</v>
      </c>
      <c r="AF28" s="41">
        <f t="array" aca="1" ref="AF28:AI28" ca="1">MMULT(AA28:AD28,$AQ$3:$AT$6)</f>
        <v>-1.0888295962022445</v>
      </c>
      <c r="AG28" s="41">
        <f ca="1"/>
        <v>-1.2905951621081901</v>
      </c>
      <c r="AH28" s="41">
        <f ca="1"/>
        <v>-1.1526383685045363</v>
      </c>
      <c r="AI28" s="41">
        <f ca="1"/>
        <v>-0.53354624341210877</v>
      </c>
      <c r="AJ28" s="42"/>
      <c r="AK28" s="43">
        <f t="shared" ca="1" si="2"/>
        <v>-0.14776591924044891</v>
      </c>
      <c r="AL28" s="43">
        <f t="shared" ca="1" si="2"/>
        <v>-0.21102498404271991</v>
      </c>
      <c r="AM28" s="43">
        <f t="shared" ca="1" si="2"/>
        <v>-0.21780154801903429</v>
      </c>
      <c r="AN28" s="43">
        <f t="shared" ca="1" si="2"/>
        <v>-7.4728410589511532E-2</v>
      </c>
    </row>
    <row r="29" spans="1:40">
      <c r="A29" s="38"/>
      <c r="G29" s="38"/>
      <c r="V29" s="41">
        <f t="shared" ca="1" si="0"/>
        <v>0.11560199598312426</v>
      </c>
      <c r="W29" s="41">
        <f t="shared" ca="1" si="0"/>
        <v>0.16510795655996036</v>
      </c>
      <c r="X29" s="41">
        <f t="shared" ca="1" si="0"/>
        <v>0.62278848924711094</v>
      </c>
      <c r="Y29" s="41">
        <f t="shared" ca="1" si="0"/>
        <v>0.17268874992453365</v>
      </c>
      <c r="AA29" s="41">
        <f t="shared" ref="AA29:AD92" ca="1" si="5">NORMSINV(V29)</f>
        <v>-1.1972631774447953</v>
      </c>
      <c r="AB29" s="41">
        <f t="shared" ca="1" si="5"/>
        <v>-0.97367906902756918</v>
      </c>
      <c r="AC29" s="41">
        <f t="shared" ca="1" si="5"/>
        <v>0.31281262703966767</v>
      </c>
      <c r="AD29" s="41">
        <f t="shared" ca="1" si="5"/>
        <v>-0.9435933342230316</v>
      </c>
      <c r="AF29" s="41">
        <f t="array" aca="1" ref="AF29:AI29" ca="1">MMULT(AA29:AD29,$AQ$3:$AT$6)</f>
        <v>-1.1972631774447953</v>
      </c>
      <c r="AG29" s="41">
        <f ca="1"/>
        <v>-1.5305909777117994</v>
      </c>
      <c r="AH29" s="41">
        <f ca="1"/>
        <v>-0.74108930964237507</v>
      </c>
      <c r="AI29" s="41">
        <f ca="1"/>
        <v>-1.6165558334205616</v>
      </c>
      <c r="AJ29" s="42"/>
      <c r="AK29" s="43">
        <f t="shared" ref="AK29:AN92" ca="1" si="6">B$5+AF29*B$6</f>
        <v>-0.16945263548895906</v>
      </c>
      <c r="AL29" s="43">
        <f t="shared" ca="1" si="6"/>
        <v>-0.26142410531947785</v>
      </c>
      <c r="AM29" s="43">
        <f t="shared" ca="1" si="6"/>
        <v>-0.12396836259846152</v>
      </c>
      <c r="AN29" s="43">
        <f t="shared" ca="1" si="6"/>
        <v>-0.38880119169196281</v>
      </c>
    </row>
    <row r="30" spans="1:40">
      <c r="A30" s="38"/>
      <c r="G30" s="38"/>
      <c r="V30" s="41">
        <f t="shared" ca="1" si="0"/>
        <v>0.46322574418476437</v>
      </c>
      <c r="W30" s="41">
        <f t="shared" ca="1" si="0"/>
        <v>0.61032711897918079</v>
      </c>
      <c r="X30" s="41">
        <f t="shared" ca="1" si="0"/>
        <v>0.25278043857097476</v>
      </c>
      <c r="Y30" s="41">
        <f t="shared" ca="1" si="0"/>
        <v>0.86598420196027404</v>
      </c>
      <c r="AA30" s="41">
        <f t="shared" ca="1" si="5"/>
        <v>-9.2310321053513167E-2</v>
      </c>
      <c r="AB30" s="41">
        <f t="shared" ca="1" si="5"/>
        <v>0.28017172035149684</v>
      </c>
      <c r="AC30" s="41">
        <f t="shared" ca="1" si="5"/>
        <v>-0.66576569185129819</v>
      </c>
      <c r="AD30" s="41">
        <f t="shared" ca="1" si="5"/>
        <v>1.1076069604797649</v>
      </c>
      <c r="AF30" s="41">
        <f t="array" aca="1" ref="AF30:AI30" ca="1">MMULT(AA30:AD30,$AQ$3:$AT$6)</f>
        <v>-9.2310321053513167E-2</v>
      </c>
      <c r="AG30" s="41">
        <f ca="1"/>
        <v>6.9125838952736621E-2</v>
      </c>
      <c r="AH30" s="41">
        <f ca="1"/>
        <v>-0.48329051236523457</v>
      </c>
      <c r="AI30" s="41">
        <f ca="1"/>
        <v>0.51859246901906619</v>
      </c>
      <c r="AJ30" s="42"/>
      <c r="AK30" s="43">
        <f t="shared" ca="1" si="6"/>
        <v>5.1537935789297371E-2</v>
      </c>
      <c r="AL30" s="43">
        <f t="shared" ca="1" si="6"/>
        <v>7.4516426180074688E-2</v>
      </c>
      <c r="AM30" s="43">
        <f t="shared" ca="1" si="6"/>
        <v>-6.5190236819273481E-2</v>
      </c>
      <c r="AN30" s="43">
        <f t="shared" ca="1" si="6"/>
        <v>0.23039181601552916</v>
      </c>
    </row>
    <row r="31" spans="1:40">
      <c r="A31" s="38"/>
      <c r="G31" s="38"/>
      <c r="V31" s="41">
        <f t="shared" ca="1" si="0"/>
        <v>0.6208613028540958</v>
      </c>
      <c r="W31" s="41">
        <f t="shared" ca="1" si="0"/>
        <v>0.67754934265822764</v>
      </c>
      <c r="X31" s="41">
        <f t="shared" ca="1" si="0"/>
        <v>0.84148542751473976</v>
      </c>
      <c r="Y31" s="41">
        <f t="shared" ca="1" si="0"/>
        <v>0.91704718066768798</v>
      </c>
      <c r="AA31" s="41">
        <f t="shared" ca="1" si="5"/>
        <v>0.30774366091892469</v>
      </c>
      <c r="AB31" s="41">
        <f t="shared" ca="1" si="5"/>
        <v>0.46085684552907374</v>
      </c>
      <c r="AC31" s="41">
        <f t="shared" ca="1" si="5"/>
        <v>1.0005815677341467</v>
      </c>
      <c r="AD31" s="41">
        <f t="shared" ca="1" si="5"/>
        <v>1.3854803442883998</v>
      </c>
      <c r="AF31" s="41">
        <f t="array" aca="1" ref="AF31:AI31" ca="1">MMULT(AA31:AD31,$AQ$3:$AT$6)</f>
        <v>0.30774366091892469</v>
      </c>
      <c r="AG31" s="41">
        <f ca="1"/>
        <v>0.50435351948739904</v>
      </c>
      <c r="AH31" s="41">
        <f ca="1"/>
        <v>1.0621299789661844</v>
      </c>
      <c r="AI31" s="41">
        <f ca="1"/>
        <v>1.3258497479186584</v>
      </c>
      <c r="AJ31" s="42"/>
      <c r="AK31" s="43">
        <f t="shared" ca="1" si="6"/>
        <v>0.13154873218378493</v>
      </c>
      <c r="AL31" s="43">
        <f t="shared" ca="1" si="6"/>
        <v>0.16591423909235381</v>
      </c>
      <c r="AM31" s="43">
        <f t="shared" ca="1" si="6"/>
        <v>0.28716563520429006</v>
      </c>
      <c r="AN31" s="43">
        <f t="shared" ca="1" si="6"/>
        <v>0.46449642689641091</v>
      </c>
    </row>
    <row r="32" spans="1:40">
      <c r="A32" s="38"/>
      <c r="G32" s="38"/>
      <c r="V32" s="41">
        <f t="shared" ca="1" si="0"/>
        <v>0.86647483756607357</v>
      </c>
      <c r="W32" s="41">
        <f t="shared" ca="1" si="0"/>
        <v>0.29228983842811418</v>
      </c>
      <c r="X32" s="41">
        <f t="shared" ca="1" si="0"/>
        <v>0.20850483287887245</v>
      </c>
      <c r="Y32" s="41">
        <f t="shared" ca="1" si="0"/>
        <v>0.74087646308510446</v>
      </c>
      <c r="AA32" s="41">
        <f t="shared" ca="1" si="5"/>
        <v>1.1098809629835387</v>
      </c>
      <c r="AB32" s="41">
        <f t="shared" ca="1" si="5"/>
        <v>-0.5467075347694681</v>
      </c>
      <c r="AC32" s="41">
        <f t="shared" ca="1" si="5"/>
        <v>-0.81162007975387218</v>
      </c>
      <c r="AD32" s="41">
        <f t="shared" ca="1" si="5"/>
        <v>0.6460498471977757</v>
      </c>
      <c r="AF32" s="41">
        <f t="array" aca="1" ref="AF32:AI32" ca="1">MMULT(AA32:AD32,$AQ$3:$AT$6)</f>
        <v>1.1098809629835387</v>
      </c>
      <c r="AG32" s="41">
        <f ca="1"/>
        <v>0.65540275401566706</v>
      </c>
      <c r="AH32" s="41">
        <f ca="1"/>
        <v>-9.17873935376331E-2</v>
      </c>
      <c r="AI32" s="41">
        <f ca="1"/>
        <v>0.95667504112079216</v>
      </c>
      <c r="AJ32" s="42"/>
      <c r="AK32" s="43">
        <f t="shared" ca="1" si="6"/>
        <v>0.29197619259670776</v>
      </c>
      <c r="AL32" s="43">
        <f t="shared" ca="1" si="6"/>
        <v>0.19763457834329007</v>
      </c>
      <c r="AM32" s="43">
        <f t="shared" ca="1" si="6"/>
        <v>2.4072474273419651E-2</v>
      </c>
      <c r="AN32" s="43">
        <f t="shared" ca="1" si="6"/>
        <v>0.35743576192502974</v>
      </c>
    </row>
    <row r="33" spans="1:40">
      <c r="A33" s="38"/>
      <c r="G33" s="38"/>
      <c r="V33" s="41">
        <f t="shared" ca="1" si="0"/>
        <v>0.44466571647339403</v>
      </c>
      <c r="W33" s="41">
        <f t="shared" ca="1" si="0"/>
        <v>0.13929902389038429</v>
      </c>
      <c r="X33" s="41">
        <f t="shared" ca="1" si="0"/>
        <v>0.92989408617959901</v>
      </c>
      <c r="Y33" s="41">
        <f t="shared" ca="1" si="0"/>
        <v>0.14281828987219192</v>
      </c>
      <c r="AA33" s="41">
        <f t="shared" ca="1" si="5"/>
        <v>-0.13915023447438993</v>
      </c>
      <c r="AB33" s="41">
        <f t="shared" ca="1" si="5"/>
        <v>-1.0834740844562285</v>
      </c>
      <c r="AC33" s="41">
        <f t="shared" ca="1" si="5"/>
        <v>1.4750026623939296</v>
      </c>
      <c r="AD33" s="41">
        <f t="shared" ca="1" si="5"/>
        <v>-1.0677427259758931</v>
      </c>
      <c r="AF33" s="41">
        <f t="array" aca="1" ref="AF33:AI33" ca="1">MMULT(AA33:AD33,$AQ$3:$AT$6)</f>
        <v>-0.13915023447438993</v>
      </c>
      <c r="AG33" s="41">
        <f ca="1"/>
        <v>-0.68903308950422892</v>
      </c>
      <c r="AH33" s="41">
        <f ca="1"/>
        <v>0.74154758478632887</v>
      </c>
      <c r="AI33" s="41">
        <f ca="1"/>
        <v>-0.69862624019708308</v>
      </c>
      <c r="AJ33" s="42"/>
      <c r="AK33" s="43">
        <f t="shared" ca="1" si="6"/>
        <v>4.2169953105122018E-2</v>
      </c>
      <c r="AL33" s="43">
        <f t="shared" ca="1" si="6"/>
        <v>-8.4696948795888072E-2</v>
      </c>
      <c r="AM33" s="43">
        <f t="shared" ca="1" si="6"/>
        <v>0.21407284933128301</v>
      </c>
      <c r="AN33" s="43">
        <f t="shared" ca="1" si="6"/>
        <v>-0.12260160965715407</v>
      </c>
    </row>
    <row r="34" spans="1:40">
      <c r="A34" s="38"/>
      <c r="G34" s="38"/>
      <c r="V34" s="41">
        <f t="shared" ca="1" si="0"/>
        <v>0.88204718163033924</v>
      </c>
      <c r="W34" s="41">
        <f t="shared" ca="1" si="0"/>
        <v>0.14447492398855366</v>
      </c>
      <c r="X34" s="41">
        <f t="shared" ca="1" si="0"/>
        <v>0.39663643846835317</v>
      </c>
      <c r="Y34" s="41">
        <f t="shared" ca="1" si="0"/>
        <v>0.93222883470811269</v>
      </c>
      <c r="AA34" s="41">
        <f t="shared" ca="1" si="5"/>
        <v>1.1852828379020575</v>
      </c>
      <c r="AB34" s="41">
        <f t="shared" ca="1" si="5"/>
        <v>-1.0604281792558439</v>
      </c>
      <c r="AC34" s="41">
        <f t="shared" ca="1" si="5"/>
        <v>-0.26206299339672162</v>
      </c>
      <c r="AD34" s="41">
        <f t="shared" ca="1" si="5"/>
        <v>1.4925984452353513</v>
      </c>
      <c r="AF34" s="41">
        <f t="array" aca="1" ref="AF34:AI34" ca="1">MMULT(AA34:AD34,$AQ$3:$AT$6)</f>
        <v>1.1852828379020575</v>
      </c>
      <c r="AG34" s="41">
        <f ca="1"/>
        <v>0.4488752058963672</v>
      </c>
      <c r="AH34" s="41">
        <f ca="1"/>
        <v>0.23160207336924932</v>
      </c>
      <c r="AI34" s="41">
        <f ca="1"/>
        <v>1.4978942640708537</v>
      </c>
      <c r="AJ34" s="42"/>
      <c r="AK34" s="43">
        <f t="shared" ca="1" si="6"/>
        <v>0.3070565675804115</v>
      </c>
      <c r="AL34" s="43">
        <f t="shared" ca="1" si="6"/>
        <v>0.15426379323823711</v>
      </c>
      <c r="AM34" s="43">
        <f t="shared" ca="1" si="6"/>
        <v>9.7805272728188841E-2</v>
      </c>
      <c r="AN34" s="43">
        <f t="shared" ca="1" si="6"/>
        <v>0.51438933658054753</v>
      </c>
    </row>
    <row r="35" spans="1:40">
      <c r="A35" s="38"/>
      <c r="G35" s="38"/>
      <c r="V35" s="41">
        <f t="shared" ca="1" si="0"/>
        <v>0.83099452316194478</v>
      </c>
      <c r="W35" s="41">
        <f t="shared" ca="1" si="0"/>
        <v>0.14976289332159387</v>
      </c>
      <c r="X35" s="41">
        <f t="shared" ca="1" si="0"/>
        <v>0.41786871457035424</v>
      </c>
      <c r="Y35" s="41">
        <f t="shared" ca="1" si="0"/>
        <v>0.94701119653392851</v>
      </c>
      <c r="AA35" s="41">
        <f t="shared" ca="1" si="5"/>
        <v>0.95810274056013067</v>
      </c>
      <c r="AB35" s="41">
        <f t="shared" ca="1" si="5"/>
        <v>-1.0374508582127286</v>
      </c>
      <c r="AC35" s="41">
        <f t="shared" ca="1" si="5"/>
        <v>-0.20734884626450417</v>
      </c>
      <c r="AD35" s="41">
        <f t="shared" ca="1" si="5"/>
        <v>1.6165400252611843</v>
      </c>
      <c r="AF35" s="41">
        <f t="array" aca="1" ref="AF35:AI35" ca="1">MMULT(AA35:AD35,$AQ$3:$AT$6)</f>
        <v>0.95810274056013067</v>
      </c>
      <c r="AG35" s="41">
        <f ca="1"/>
        <v>0.26787617808964947</v>
      </c>
      <c r="AH35" s="41">
        <f ca="1"/>
        <v>0.14268598298015078</v>
      </c>
      <c r="AI35" s="41">
        <f ca="1"/>
        <v>1.4126785772048582</v>
      </c>
      <c r="AJ35" s="42"/>
      <c r="AK35" s="43">
        <f t="shared" ca="1" si="6"/>
        <v>0.26162054811202617</v>
      </c>
      <c r="AL35" s="43">
        <f t="shared" ca="1" si="6"/>
        <v>0.11625399739882639</v>
      </c>
      <c r="AM35" s="43">
        <f t="shared" ca="1" si="6"/>
        <v>7.7532404119474374E-2</v>
      </c>
      <c r="AN35" s="43">
        <f t="shared" ca="1" si="6"/>
        <v>0.4896767873894089</v>
      </c>
    </row>
    <row r="36" spans="1:40">
      <c r="A36" s="38"/>
      <c r="G36" s="38"/>
      <c r="V36" s="41">
        <f t="shared" ca="1" si="0"/>
        <v>0.48697192653879429</v>
      </c>
      <c r="W36" s="41">
        <f t="shared" ca="1" si="0"/>
        <v>0.43352975246326286</v>
      </c>
      <c r="X36" s="41">
        <f t="shared" ca="1" si="0"/>
        <v>0.43048788518613146</v>
      </c>
      <c r="Y36" s="41">
        <f t="shared" ca="1" si="0"/>
        <v>2.0132069827518584E-2</v>
      </c>
      <c r="AA36" s="41">
        <f t="shared" ca="1" si="5"/>
        <v>-3.2662343893627627E-2</v>
      </c>
      <c r="AB36" s="41">
        <f t="shared" ca="1" si="5"/>
        <v>-0.16739468754534503</v>
      </c>
      <c r="AC36" s="41">
        <f t="shared" ca="1" si="5"/>
        <v>-0.17513218337849457</v>
      </c>
      <c r="AD36" s="41">
        <f t="shared" ca="1" si="5"/>
        <v>-2.051028825777804</v>
      </c>
      <c r="AF36" s="41">
        <f t="array" aca="1" ref="AF36:AI36" ca="1">MMULT(AA36:AD36,$AQ$3:$AT$6)</f>
        <v>-3.2662343893627627E-2</v>
      </c>
      <c r="AG36" s="41">
        <f ca="1"/>
        <v>-0.1159436157118198</v>
      </c>
      <c r="AH36" s="41">
        <f ca="1"/>
        <v>-0.1962336635502076</v>
      </c>
      <c r="AI36" s="41">
        <f ca="1"/>
        <v>-1.2936734380896138</v>
      </c>
      <c r="AJ36" s="42"/>
      <c r="AK36" s="43">
        <f t="shared" ca="1" si="6"/>
        <v>6.3467531221274479E-2</v>
      </c>
      <c r="AL36" s="43">
        <f t="shared" ca="1" si="6"/>
        <v>3.5651840700517842E-2</v>
      </c>
      <c r="AM36" s="43">
        <f t="shared" ca="1" si="6"/>
        <v>2.5872471055266022E-4</v>
      </c>
      <c r="AN36" s="43">
        <f t="shared" ca="1" si="6"/>
        <v>-0.29516529704598793</v>
      </c>
    </row>
    <row r="37" spans="1:40">
      <c r="V37" s="41">
        <f t="shared" ca="1" si="0"/>
        <v>0.12925998604633371</v>
      </c>
      <c r="W37" s="41">
        <f t="shared" ca="1" si="0"/>
        <v>9.1485857914571866E-2</v>
      </c>
      <c r="X37" s="41">
        <f t="shared" ca="1" si="0"/>
        <v>0.18125463450908175</v>
      </c>
      <c r="Y37" s="41">
        <f t="shared" ca="1" si="0"/>
        <v>0.608975126565791</v>
      </c>
      <c r="AA37" s="41">
        <f t="shared" ca="1" si="5"/>
        <v>-1.1298961840374451</v>
      </c>
      <c r="AB37" s="41">
        <f t="shared" ca="1" si="5"/>
        <v>-1.3316606788868794</v>
      </c>
      <c r="AC37" s="41">
        <f t="shared" ca="1" si="5"/>
        <v>-0.91059412149651864</v>
      </c>
      <c r="AD37" s="41">
        <f t="shared" ca="1" si="5"/>
        <v>0.27664885555707297</v>
      </c>
      <c r="AF37" s="41">
        <f t="array" aca="1" ref="AF37:AI37" ca="1">MMULT(AA37:AD37,$AQ$3:$AT$6)</f>
        <v>-1.1298961840374451</v>
      </c>
      <c r="AG37" s="41">
        <f ca="1"/>
        <v>-1.6619075478838772</v>
      </c>
      <c r="AH37" s="41">
        <f ca="1"/>
        <v>-1.7189485719666451</v>
      </c>
      <c r="AI37" s="41">
        <f ca="1"/>
        <v>-1.1496249779501111</v>
      </c>
      <c r="AJ37" s="42"/>
      <c r="AK37" s="43">
        <f t="shared" ca="1" si="6"/>
        <v>-0.15597923680748901</v>
      </c>
      <c r="AL37" s="43">
        <f t="shared" ca="1" si="6"/>
        <v>-0.28900058505561421</v>
      </c>
      <c r="AM37" s="43">
        <f t="shared" ca="1" si="6"/>
        <v>-0.34692027440839512</v>
      </c>
      <c r="AN37" s="43">
        <f t="shared" ca="1" si="6"/>
        <v>-0.25339124360553217</v>
      </c>
    </row>
    <row r="38" spans="1:40">
      <c r="V38" s="41">
        <f t="shared" ca="1" si="0"/>
        <v>0.70857092318268222</v>
      </c>
      <c r="W38" s="41">
        <f t="shared" ca="1" si="0"/>
        <v>0.82665366800922779</v>
      </c>
      <c r="X38" s="41">
        <f t="shared" ca="1" si="0"/>
        <v>0.80100754248345107</v>
      </c>
      <c r="Y38" s="41">
        <f t="shared" ca="1" si="0"/>
        <v>0.901784519763141</v>
      </c>
      <c r="AA38" s="41">
        <f t="shared" ca="1" si="5"/>
        <v>0.54921464730682168</v>
      </c>
      <c r="AB38" s="41">
        <f t="shared" ca="1" si="5"/>
        <v>0.94102379761732036</v>
      </c>
      <c r="AC38" s="41">
        <f t="shared" ca="1" si="5"/>
        <v>0.84522555810310029</v>
      </c>
      <c r="AD38" s="41">
        <f t="shared" ca="1" si="5"/>
        <v>1.2917868791022484</v>
      </c>
      <c r="AF38" s="41">
        <f t="array" aca="1" ref="AF38:AI38" ca="1">MMULT(AA38:AD38,$AQ$3:$AT$6)</f>
        <v>0.54921464730682168</v>
      </c>
      <c r="AG38" s="41">
        <f ca="1"/>
        <v>0.96254749545533136</v>
      </c>
      <c r="AH38" s="41">
        <f ca="1"/>
        <v>1.2173974618682353</v>
      </c>
      <c r="AI38" s="41">
        <f ca="1"/>
        <v>1.5303180714993232</v>
      </c>
      <c r="AJ38" s="42"/>
      <c r="AK38" s="43">
        <f t="shared" ca="1" si="6"/>
        <v>0.17984292946136435</v>
      </c>
      <c r="AL38" s="43">
        <f t="shared" ca="1" si="6"/>
        <v>0.26213497404561958</v>
      </c>
      <c r="AM38" s="43">
        <f t="shared" ca="1" si="6"/>
        <v>0.32256662130595765</v>
      </c>
      <c r="AN38" s="43">
        <f t="shared" ca="1" si="6"/>
        <v>0.52379224073480368</v>
      </c>
    </row>
    <row r="39" spans="1:40">
      <c r="V39" s="41">
        <f t="shared" ca="1" si="0"/>
        <v>0.20624206727857908</v>
      </c>
      <c r="W39" s="41">
        <f t="shared" ca="1" si="0"/>
        <v>6.0627369481554116E-2</v>
      </c>
      <c r="X39" s="41">
        <f t="shared" ca="1" si="0"/>
        <v>0.62741877179380512</v>
      </c>
      <c r="Y39" s="41">
        <f t="shared" ca="1" si="0"/>
        <v>0.57072986601308051</v>
      </c>
      <c r="AA39" s="41">
        <f t="shared" ca="1" si="5"/>
        <v>-0.81952992708850969</v>
      </c>
      <c r="AB39" s="41">
        <f t="shared" ca="1" si="5"/>
        <v>-1.5495284454095353</v>
      </c>
      <c r="AC39" s="41">
        <f t="shared" ca="1" si="5"/>
        <v>0.3250245961679018</v>
      </c>
      <c r="AD39" s="41">
        <f t="shared" ca="1" si="5"/>
        <v>0.17823265159616503</v>
      </c>
      <c r="AF39" s="41">
        <f t="array" aca="1" ref="AF39:AI39" ca="1">MMULT(AA39:AD39,$AQ$3:$AT$6)</f>
        <v>-0.81952992708850969</v>
      </c>
      <c r="AG39" s="41">
        <f ca="1"/>
        <v>-1.5128651970767852</v>
      </c>
      <c r="AH39" s="41">
        <f ca="1"/>
        <v>-0.65827479779114162</v>
      </c>
      <c r="AI39" s="41">
        <f ca="1"/>
        <v>-0.7950211856135172</v>
      </c>
      <c r="AJ39" s="42"/>
      <c r="AK39" s="43">
        <f t="shared" ca="1" si="6"/>
        <v>-9.3905985417701954E-2</v>
      </c>
      <c r="AL39" s="43">
        <f t="shared" ca="1" si="6"/>
        <v>-0.25770169138612486</v>
      </c>
      <c r="AM39" s="43">
        <f t="shared" ca="1" si="6"/>
        <v>-0.10508665389638029</v>
      </c>
      <c r="AN39" s="43">
        <f t="shared" ca="1" si="6"/>
        <v>-0.15055614382791999</v>
      </c>
    </row>
    <row r="40" spans="1:40">
      <c r="V40" s="41">
        <f t="shared" ca="1" si="0"/>
        <v>8.8547570010395482E-2</v>
      </c>
      <c r="W40" s="41">
        <f t="shared" ca="1" si="0"/>
        <v>0.22510874077780263</v>
      </c>
      <c r="X40" s="41">
        <f t="shared" ca="1" si="0"/>
        <v>0.65347025663350988</v>
      </c>
      <c r="Y40" s="41">
        <f t="shared" ca="1" si="0"/>
        <v>3.9394979242587391E-3</v>
      </c>
      <c r="AA40" s="41">
        <f t="shared" ca="1" si="5"/>
        <v>-1.3497532662353886</v>
      </c>
      <c r="AB40" s="41">
        <f t="shared" ca="1" si="5"/>
        <v>-0.75505250100462029</v>
      </c>
      <c r="AC40" s="41">
        <f t="shared" ca="1" si="5"/>
        <v>0.39470652498241993</v>
      </c>
      <c r="AD40" s="41">
        <f t="shared" ca="1" si="5"/>
        <v>-2.6572116581113718</v>
      </c>
      <c r="AF40" s="41">
        <f t="array" aca="1" ref="AF40:AI40" ca="1">MMULT(AA40:AD40,$AQ$3:$AT$6)</f>
        <v>-1.3497532662353886</v>
      </c>
      <c r="AG40" s="41">
        <f ca="1"/>
        <v>-1.545038862090589</v>
      </c>
      <c r="AH40" s="41">
        <f ca="1"/>
        <v>-0.7126859144797304</v>
      </c>
      <c r="AI40" s="41">
        <f ca="1"/>
        <v>-2.6737039524311657</v>
      </c>
      <c r="AJ40" s="42"/>
      <c r="AK40" s="43">
        <f t="shared" ca="1" si="6"/>
        <v>-0.19995065324707773</v>
      </c>
      <c r="AL40" s="43">
        <f t="shared" ca="1" si="6"/>
        <v>-0.2644581610390237</v>
      </c>
      <c r="AM40" s="43">
        <f t="shared" ca="1" si="6"/>
        <v>-0.11749238850137854</v>
      </c>
      <c r="AN40" s="43">
        <f t="shared" ca="1" si="6"/>
        <v>-0.69537414620503801</v>
      </c>
    </row>
    <row r="41" spans="1:40">
      <c r="V41" s="41">
        <f t="shared" ca="1" si="0"/>
        <v>0.60966308904169686</v>
      </c>
      <c r="W41" s="41">
        <f t="shared" ca="1" si="0"/>
        <v>0.69034493263594943</v>
      </c>
      <c r="X41" s="41">
        <f t="shared" ca="1" si="0"/>
        <v>0.46762140503443617</v>
      </c>
      <c r="Y41" s="41">
        <f t="shared" ca="1" si="0"/>
        <v>0.45901230959026651</v>
      </c>
      <c r="AA41" s="41">
        <f t="shared" ca="1" si="5"/>
        <v>0.27844103648174517</v>
      </c>
      <c r="AB41" s="41">
        <f t="shared" ca="1" si="5"/>
        <v>0.49682830274760709</v>
      </c>
      <c r="AC41" s="41">
        <f t="shared" ca="1" si="5"/>
        <v>-8.1250410692114541E-2</v>
      </c>
      <c r="AD41" s="41">
        <f t="shared" ca="1" si="5"/>
        <v>-0.10292232477832483</v>
      </c>
      <c r="AF41" s="41">
        <f t="array" aca="1" ref="AF41:AI41" ca="1">MMULT(AA41:AD41,$AQ$3:$AT$6)</f>
        <v>0.27844103648174517</v>
      </c>
      <c r="AG41" s="41">
        <f ca="1"/>
        <v>0.49839542962779759</v>
      </c>
      <c r="AH41" s="41">
        <f ca="1"/>
        <v>0.2377950459823176</v>
      </c>
      <c r="AI41" s="41">
        <f ca="1"/>
        <v>0.24417168770559736</v>
      </c>
      <c r="AJ41" s="42"/>
      <c r="AK41" s="43">
        <f t="shared" ca="1" si="6"/>
        <v>0.12568820729634905</v>
      </c>
      <c r="AL41" s="43">
        <f t="shared" ca="1" si="6"/>
        <v>0.16466304022183748</v>
      </c>
      <c r="AM41" s="43">
        <f t="shared" ca="1" si="6"/>
        <v>9.9217270483968417E-2</v>
      </c>
      <c r="AN41" s="43">
        <f t="shared" ca="1" si="6"/>
        <v>0.15080978943462323</v>
      </c>
    </row>
    <row r="42" spans="1:40">
      <c r="V42" s="41">
        <f t="shared" ca="1" si="0"/>
        <v>0.33827562818625145</v>
      </c>
      <c r="W42" s="41">
        <f t="shared" ca="1" si="0"/>
        <v>0.72285952442485768</v>
      </c>
      <c r="X42" s="41">
        <f t="shared" ca="1" si="0"/>
        <v>0.64173065370099192</v>
      </c>
      <c r="Y42" s="41">
        <f t="shared" ca="1" si="0"/>
        <v>0.45184258853958803</v>
      </c>
      <c r="AA42" s="41">
        <f t="shared" ca="1" si="5"/>
        <v>-0.41717384257560386</v>
      </c>
      <c r="AB42" s="41">
        <f t="shared" ca="1" si="5"/>
        <v>0.59135743904150029</v>
      </c>
      <c r="AC42" s="41">
        <f t="shared" ca="1" si="5"/>
        <v>0.3630886102443886</v>
      </c>
      <c r="AD42" s="41">
        <f t="shared" ca="1" si="5"/>
        <v>-0.12100739600742566</v>
      </c>
      <c r="AF42" s="41">
        <f t="array" aca="1" ref="AF42:AI42" ca="1">MMULT(AA42:AD42,$AQ$3:$AT$6)</f>
        <v>-0.41717384257560386</v>
      </c>
      <c r="AG42" s="41">
        <f ca="1"/>
        <v>-4.3080905093514865E-2</v>
      </c>
      <c r="AH42" s="41">
        <f ca="1"/>
        <v>0.18083155914271987</v>
      </c>
      <c r="AI42" s="41">
        <f ca="1"/>
        <v>-0.19425575267036918</v>
      </c>
      <c r="AJ42" s="42"/>
      <c r="AK42" s="43">
        <f t="shared" ca="1" si="6"/>
        <v>-1.3434768515120765E-2</v>
      </c>
      <c r="AL42" s="43">
        <f t="shared" ca="1" si="6"/>
        <v>5.0953009930361878E-2</v>
      </c>
      <c r="AM42" s="43">
        <f t="shared" ca="1" si="6"/>
        <v>8.6229595484540122E-2</v>
      </c>
      <c r="AN42" s="43">
        <f t="shared" ca="1" si="6"/>
        <v>2.3665831725592945E-2</v>
      </c>
    </row>
    <row r="43" spans="1:40">
      <c r="V43" s="41">
        <f t="shared" ca="1" si="0"/>
        <v>0.47906821474643801</v>
      </c>
      <c r="W43" s="41">
        <f t="shared" ca="1" si="0"/>
        <v>0.10209484482808895</v>
      </c>
      <c r="X43" s="41">
        <f t="shared" ca="1" si="0"/>
        <v>3.8456584632340696E-2</v>
      </c>
      <c r="Y43" s="41">
        <f t="shared" ca="1" si="0"/>
        <v>0.96013957936642624</v>
      </c>
      <c r="AA43" s="41">
        <f t="shared" ca="1" si="5"/>
        <v>-5.2492301374095975E-2</v>
      </c>
      <c r="AB43" s="41">
        <f t="shared" ca="1" si="5"/>
        <v>-1.2697051163037143</v>
      </c>
      <c r="AC43" s="41">
        <f t="shared" ca="1" si="5"/>
        <v>-1.7688843927188849</v>
      </c>
      <c r="AD43" s="41">
        <f t="shared" ca="1" si="5"/>
        <v>1.7523081158263536</v>
      </c>
      <c r="AF43" s="41">
        <f t="array" aca="1" ref="AF43:AI43" ca="1">MMULT(AA43:AD43,$AQ$3:$AT$6)</f>
        <v>-5.2492301374095975E-2</v>
      </c>
      <c r="AG43" s="41">
        <f ca="1"/>
        <v>-0.71347712984805922</v>
      </c>
      <c r="AH43" s="41">
        <f ca="1"/>
        <v>-1.7036770538191675</v>
      </c>
      <c r="AI43" s="41">
        <f ca="1"/>
        <v>0.39140956327238208</v>
      </c>
      <c r="AJ43" s="42"/>
      <c r="AK43" s="43">
        <f t="shared" ca="1" si="6"/>
        <v>5.950153972518081E-2</v>
      </c>
      <c r="AL43" s="43">
        <f t="shared" ca="1" si="6"/>
        <v>-8.9830197268092438E-2</v>
      </c>
      <c r="AM43" s="43">
        <f t="shared" ca="1" si="6"/>
        <v>-0.34343836827077023</v>
      </c>
      <c r="AN43" s="43">
        <f t="shared" ca="1" si="6"/>
        <v>0.1935087733489908</v>
      </c>
    </row>
    <row r="44" spans="1:40">
      <c r="V44" s="41">
        <f t="shared" ca="1" si="0"/>
        <v>0.32525146689263373</v>
      </c>
      <c r="W44" s="41">
        <f t="shared" ca="1" si="0"/>
        <v>0.85767974129913238</v>
      </c>
      <c r="X44" s="41">
        <f t="shared" ca="1" si="0"/>
        <v>0.8948728411787702</v>
      </c>
      <c r="Y44" s="41">
        <f t="shared" ca="1" si="0"/>
        <v>0.60547375999807318</v>
      </c>
      <c r="AA44" s="41">
        <f t="shared" ca="1" si="5"/>
        <v>-0.45306361588588623</v>
      </c>
      <c r="AB44" s="41">
        <f t="shared" ca="1" si="5"/>
        <v>1.0699528833170027</v>
      </c>
      <c r="AC44" s="41">
        <f t="shared" ca="1" si="5"/>
        <v>1.2528664386523931</v>
      </c>
      <c r="AD44" s="41">
        <f t="shared" ca="1" si="5"/>
        <v>0.26754122186818302</v>
      </c>
      <c r="AF44" s="41">
        <f t="array" aca="1" ref="AF44:AI44" ca="1">MMULT(AA44:AD44,$AQ$3:$AT$6)</f>
        <v>-0.45306361588588623</v>
      </c>
      <c r="AG44" s="41">
        <f ca="1"/>
        <v>0.17852858202171623</v>
      </c>
      <c r="AH44" s="41">
        <f ca="1"/>
        <v>0.95788706356466635</v>
      </c>
      <c r="AI44" s="41">
        <f ca="1"/>
        <v>0.27049198848957001</v>
      </c>
      <c r="AJ44" s="42"/>
      <c r="AK44" s="43">
        <f t="shared" ca="1" si="6"/>
        <v>-2.0612723177177245E-2</v>
      </c>
      <c r="AL44" s="43">
        <f t="shared" ca="1" si="6"/>
        <v>9.7491002224560405E-2</v>
      </c>
      <c r="AM44" s="43">
        <f t="shared" ca="1" si="6"/>
        <v>0.26339825049274396</v>
      </c>
      <c r="AN44" s="43">
        <f t="shared" ca="1" si="6"/>
        <v>0.15844267666197531</v>
      </c>
    </row>
    <row r="45" spans="1:40">
      <c r="V45" s="41">
        <f t="shared" ca="1" si="0"/>
        <v>0.34934795247785366</v>
      </c>
      <c r="W45" s="41">
        <f t="shared" ca="1" si="0"/>
        <v>4.9116439651023192E-2</v>
      </c>
      <c r="X45" s="41">
        <f t="shared" ca="1" si="0"/>
        <v>0.49861121659508567</v>
      </c>
      <c r="Y45" s="41">
        <f t="shared" ca="1" si="0"/>
        <v>0.15938642992165453</v>
      </c>
      <c r="AA45" s="41">
        <f t="shared" ca="1" si="5"/>
        <v>-0.38708145684893436</v>
      </c>
      <c r="AB45" s="41">
        <f t="shared" ca="1" si="5"/>
        <v>-1.6534816418846174</v>
      </c>
      <c r="AC45" s="41">
        <f t="shared" ca="1" si="5"/>
        <v>-3.4811707812074898E-3</v>
      </c>
      <c r="AD45" s="41">
        <f t="shared" ca="1" si="5"/>
        <v>-0.99698279780755328</v>
      </c>
      <c r="AF45" s="41">
        <f t="array" aca="1" ref="AF45:AI45" ca="1">MMULT(AA45:AD45,$AQ$3:$AT$6)</f>
        <v>-0.38708145684893436</v>
      </c>
      <c r="AG45" s="41">
        <f ca="1"/>
        <v>-1.2000447416013333</v>
      </c>
      <c r="AH45" s="41">
        <f ca="1"/>
        <v>-0.67431193605908812</v>
      </c>
      <c r="AI45" s="41">
        <f ca="1"/>
        <v>-1.2364052782429744</v>
      </c>
      <c r="AJ45" s="42"/>
      <c r="AK45" s="43">
        <f t="shared" ca="1" si="6"/>
        <v>-7.4162913697868732E-3</v>
      </c>
      <c r="AL45" s="43">
        <f t="shared" ca="1" si="6"/>
        <v>-0.19200939573628001</v>
      </c>
      <c r="AM45" s="43">
        <f t="shared" ca="1" si="6"/>
        <v>-0.10874312142147209</v>
      </c>
      <c r="AN45" s="43">
        <f t="shared" ca="1" si="6"/>
        <v>-0.27855753069046252</v>
      </c>
    </row>
    <row r="46" spans="1:40">
      <c r="V46" s="41">
        <f t="shared" ca="1" si="0"/>
        <v>0.75018639673189358</v>
      </c>
      <c r="W46" s="41">
        <f t="shared" ca="1" si="0"/>
        <v>0.67693343065967582</v>
      </c>
      <c r="X46" s="41">
        <f t="shared" ca="1" si="0"/>
        <v>0.33775913209288988</v>
      </c>
      <c r="Y46" s="41">
        <f t="shared" ca="1" si="0"/>
        <v>0.55967763506158674</v>
      </c>
      <c r="AA46" s="41">
        <f t="shared" ca="1" si="5"/>
        <v>0.67507643165919073</v>
      </c>
      <c r="AB46" s="41">
        <f t="shared" ca="1" si="5"/>
        <v>0.45914068957737136</v>
      </c>
      <c r="AC46" s="41">
        <f t="shared" ca="1" si="5"/>
        <v>-0.41858662765976973</v>
      </c>
      <c r="AD46" s="41">
        <f t="shared" ca="1" si="5"/>
        <v>0.15015195567936848</v>
      </c>
      <c r="AF46" s="41">
        <f t="array" aca="1" ref="AF46:AI46" ca="1">MMULT(AA46:AD46,$AQ$3:$AT$6)</f>
        <v>0.67507643165919073</v>
      </c>
      <c r="AG46" s="41">
        <f ca="1"/>
        <v>0.81568233337197349</v>
      </c>
      <c r="AH46" s="41">
        <f ca="1"/>
        <v>0.21121793043747478</v>
      </c>
      <c r="AI46" s="41">
        <f ca="1"/>
        <v>0.62462453580274269</v>
      </c>
      <c r="AJ46" s="42"/>
      <c r="AK46" s="43">
        <f t="shared" ca="1" si="6"/>
        <v>0.20501528633183816</v>
      </c>
      <c r="AL46" s="43">
        <f t="shared" ca="1" si="6"/>
        <v>0.23129329000811441</v>
      </c>
      <c r="AM46" s="43">
        <f t="shared" ca="1" si="6"/>
        <v>9.3157688139744246E-2</v>
      </c>
      <c r="AN46" s="43">
        <f t="shared" ca="1" si="6"/>
        <v>0.26114111538279539</v>
      </c>
    </row>
    <row r="47" spans="1:40">
      <c r="V47" s="41">
        <f t="shared" ca="1" si="0"/>
        <v>0.4975347235442521</v>
      </c>
      <c r="W47" s="41">
        <f t="shared" ca="1" si="0"/>
        <v>0.17194827679930136</v>
      </c>
      <c r="X47" s="41">
        <f t="shared" ca="1" si="0"/>
        <v>0.68583104857549537</v>
      </c>
      <c r="Y47" s="41">
        <f t="shared" ca="1" si="0"/>
        <v>0.66001674524597531</v>
      </c>
      <c r="AA47" s="41">
        <f t="shared" ca="1" si="5"/>
        <v>-6.1795709985147749E-3</v>
      </c>
      <c r="AB47" s="41">
        <f t="shared" ca="1" si="5"/>
        <v>-0.94649425012845523</v>
      </c>
      <c r="AC47" s="41">
        <f t="shared" ca="1" si="5"/>
        <v>0.48406758822713658</v>
      </c>
      <c r="AD47" s="41">
        <f t="shared" ca="1" si="5"/>
        <v>0.41250883067408139</v>
      </c>
      <c r="AF47" s="41">
        <f t="array" aca="1" ref="AF47:AI47" ca="1">MMULT(AA47:AD47,$AQ$3:$AT$6)</f>
        <v>-6.1795709985147749E-3</v>
      </c>
      <c r="AG47" s="41">
        <f ca="1"/>
        <v>-0.50384942026970758</v>
      </c>
      <c r="AH47" s="41">
        <f ca="1"/>
        <v>0.11000872361571706</v>
      </c>
      <c r="AI47" s="41">
        <f ca="1"/>
        <v>0.11957094745866588</v>
      </c>
      <c r="AJ47" s="42"/>
      <c r="AK47" s="43">
        <f t="shared" ca="1" si="6"/>
        <v>6.8764085800297053E-2</v>
      </c>
      <c r="AL47" s="43">
        <f t="shared" ca="1" si="6"/>
        <v>-4.5808378256638596E-2</v>
      </c>
      <c r="AM47" s="43">
        <f t="shared" ca="1" si="6"/>
        <v>7.0081988984383489E-2</v>
      </c>
      <c r="AN47" s="43">
        <f t="shared" ca="1" si="6"/>
        <v>0.1146755747630131</v>
      </c>
    </row>
    <row r="48" spans="1:40">
      <c r="V48" s="41">
        <f t="shared" ca="1" si="0"/>
        <v>0.93513609991980351</v>
      </c>
      <c r="W48" s="41">
        <f t="shared" ca="1" si="0"/>
        <v>0.50729074653022477</v>
      </c>
      <c r="X48" s="41">
        <f t="shared" ca="1" si="0"/>
        <v>4.3591539621089526E-3</v>
      </c>
      <c r="Y48" s="41">
        <f t="shared" ca="1" si="0"/>
        <v>0.15751800850017539</v>
      </c>
      <c r="AA48" s="41">
        <f t="shared" ca="1" si="5"/>
        <v>1.5151761542171927</v>
      </c>
      <c r="AB48" s="41">
        <f t="shared" ca="1" si="5"/>
        <v>1.827620878081089E-2</v>
      </c>
      <c r="AC48" s="41">
        <f t="shared" ca="1" si="5"/>
        <v>-2.6229069520569799</v>
      </c>
      <c r="AD48" s="41">
        <f t="shared" ca="1" si="5"/>
        <v>-1.0047110266964485</v>
      </c>
      <c r="AF48" s="41">
        <f t="array" aca="1" ref="AF48:AI48" ca="1">MMULT(AA48:AD48,$AQ$3:$AT$6)</f>
        <v>1.5151761542171927</v>
      </c>
      <c r="AG48" s="41">
        <f ca="1"/>
        <v>1.2975273214660872</v>
      </c>
      <c r="AH48" s="41">
        <f ca="1"/>
        <v>-1.0651927194503157</v>
      </c>
      <c r="AI48" s="41">
        <f ca="1"/>
        <v>9.2763202134605982E-2</v>
      </c>
      <c r="AJ48" s="42"/>
      <c r="AK48" s="43">
        <f t="shared" ca="1" si="6"/>
        <v>0.37303523084343854</v>
      </c>
      <c r="AL48" s="43">
        <f t="shared" ca="1" si="6"/>
        <v>0.33248073750787832</v>
      </c>
      <c r="AM48" s="43">
        <f t="shared" ca="1" si="6"/>
        <v>-0.197863940034672</v>
      </c>
      <c r="AN48" s="43">
        <f t="shared" ca="1" si="6"/>
        <v>0.10690132861903573</v>
      </c>
    </row>
    <row r="49" spans="1:40">
      <c r="V49" s="41">
        <f t="shared" ca="1" si="0"/>
        <v>0.37928565042541218</v>
      </c>
      <c r="W49" s="41">
        <f t="shared" ca="1" si="0"/>
        <v>0.53214486383719761</v>
      </c>
      <c r="X49" s="41">
        <f t="shared" ca="1" si="0"/>
        <v>5.3914874824755654E-2</v>
      </c>
      <c r="Y49" s="41">
        <f t="shared" ca="1" si="0"/>
        <v>0.84012607989335619</v>
      </c>
      <c r="AA49" s="41">
        <f t="shared" ca="1" si="5"/>
        <v>-0.30735746418118703</v>
      </c>
      <c r="AB49" s="41">
        <f t="shared" ca="1" si="5"/>
        <v>8.0662610573099092E-2</v>
      </c>
      <c r="AC49" s="41">
        <f t="shared" ca="1" si="5"/>
        <v>-1.6080247895513029</v>
      </c>
      <c r="AD49" s="41">
        <f t="shared" ca="1" si="5"/>
        <v>0.99497619932109171</v>
      </c>
      <c r="AF49" s="41">
        <f t="array" aca="1" ref="AF49:AI49" ca="1">MMULT(AA49:AD49,$AQ$3:$AT$6)</f>
        <v>-0.30735746418118703</v>
      </c>
      <c r="AG49" s="41">
        <f ca="1"/>
        <v>-0.21876217776404044</v>
      </c>
      <c r="AH49" s="41">
        <f ca="1"/>
        <v>-1.3763375641873052</v>
      </c>
      <c r="AI49" s="41">
        <f ca="1"/>
        <v>7.5595532765324269E-2</v>
      </c>
      <c r="AJ49" s="42"/>
      <c r="AK49" s="43">
        <f t="shared" ca="1" si="6"/>
        <v>8.5285071637625984E-3</v>
      </c>
      <c r="AL49" s="43">
        <f t="shared" ca="1" si="6"/>
        <v>1.4059942669551503E-2</v>
      </c>
      <c r="AM49" s="43">
        <f t="shared" ca="1" si="6"/>
        <v>-0.2688049646347056</v>
      </c>
      <c r="AN49" s="43">
        <f t="shared" ca="1" si="6"/>
        <v>0.10192270450194404</v>
      </c>
    </row>
    <row r="50" spans="1:40">
      <c r="V50" s="41">
        <f t="shared" ca="1" si="0"/>
        <v>3.360064326379042E-2</v>
      </c>
      <c r="W50" s="41">
        <f t="shared" ca="1" si="0"/>
        <v>0.10633455517071499</v>
      </c>
      <c r="X50" s="41">
        <f t="shared" ca="1" si="0"/>
        <v>0.32619414334229901</v>
      </c>
      <c r="Y50" s="41">
        <f t="shared" ca="1" si="0"/>
        <v>0.16418718127877618</v>
      </c>
      <c r="AA50" s="41">
        <f t="shared" ca="1" si="5"/>
        <v>-1.8303254596448657</v>
      </c>
      <c r="AB50" s="41">
        <f t="shared" ca="1" si="5"/>
        <v>-1.2462595843821145</v>
      </c>
      <c r="AC50" s="41">
        <f t="shared" ca="1" si="5"/>
        <v>-0.45044682690155635</v>
      </c>
      <c r="AD50" s="41">
        <f t="shared" ca="1" si="5"/>
        <v>-0.97739353467836032</v>
      </c>
      <c r="AF50" s="41">
        <f t="array" aca="1" ref="AF50:AI50" ca="1">MMULT(AA50:AD50,$AQ$3:$AT$6)</f>
        <v>-1.8303254596448657</v>
      </c>
      <c r="AG50" s="41">
        <f ca="1"/>
        <v>-2.2122846140593415</v>
      </c>
      <c r="AH50" s="41">
        <f ca="1"/>
        <v>-1.7692982230102596</v>
      </c>
      <c r="AI50" s="41">
        <f ca="1"/>
        <v>-2.3145219571825644</v>
      </c>
      <c r="AJ50" s="42"/>
      <c r="AK50" s="43">
        <f t="shared" ca="1" si="6"/>
        <v>-0.29606509192897318</v>
      </c>
      <c r="AL50" s="43">
        <f t="shared" ca="1" si="6"/>
        <v>-0.40457976895246173</v>
      </c>
      <c r="AM50" s="43">
        <f t="shared" ca="1" si="6"/>
        <v>-0.35839999484633922</v>
      </c>
      <c r="AN50" s="43">
        <f t="shared" ca="1" si="6"/>
        <v>-0.59121136758294368</v>
      </c>
    </row>
    <row r="51" spans="1:40">
      <c r="V51" s="41">
        <f t="shared" ca="1" si="0"/>
        <v>0.80085271738888875</v>
      </c>
      <c r="W51" s="41">
        <f t="shared" ca="1" si="0"/>
        <v>0.56640537632511689</v>
      </c>
      <c r="X51" s="41">
        <f t="shared" ca="1" si="0"/>
        <v>0.76251208039092555</v>
      </c>
      <c r="Y51" s="41">
        <f t="shared" ca="1" si="0"/>
        <v>0.7839141472620218</v>
      </c>
      <c r="AA51" s="41">
        <f t="shared" ca="1" si="5"/>
        <v>0.84467098236578386</v>
      </c>
      <c r="AB51" s="41">
        <f t="shared" ca="1" si="5"/>
        <v>0.16722978755492987</v>
      </c>
      <c r="AC51" s="41">
        <f t="shared" ca="1" si="5"/>
        <v>0.71440652362711965</v>
      </c>
      <c r="AD51" s="41">
        <f t="shared" ca="1" si="5"/>
        <v>0.78548083018943504</v>
      </c>
      <c r="AF51" s="41">
        <f t="array" aca="1" ref="AF51:AI51" ca="1">MMULT(AA51:AD51,$AQ$3:$AT$6)</f>
        <v>0.84467098236578386</v>
      </c>
      <c r="AG51" s="41">
        <f ca="1"/>
        <v>0.80606409195300943</v>
      </c>
      <c r="AH51" s="41">
        <f ca="1"/>
        <v>1.0903129327756416</v>
      </c>
      <c r="AI51" s="41">
        <f ca="1"/>
        <v>1.2672877542157275</v>
      </c>
      <c r="AJ51" s="42"/>
      <c r="AK51" s="43">
        <f t="shared" ca="1" si="6"/>
        <v>0.23893419647315678</v>
      </c>
      <c r="AL51" s="43">
        <f t="shared" ca="1" si="6"/>
        <v>0.22927345931013196</v>
      </c>
      <c r="AM51" s="43">
        <f t="shared" ca="1" si="6"/>
        <v>0.29359134867284631</v>
      </c>
      <c r="AN51" s="43">
        <f t="shared" ca="1" si="6"/>
        <v>0.44751344872256094</v>
      </c>
    </row>
    <row r="52" spans="1:40">
      <c r="V52" s="41">
        <f t="shared" ca="1" si="0"/>
        <v>0.95335592463504604</v>
      </c>
      <c r="W52" s="41">
        <f t="shared" ca="1" si="0"/>
        <v>0.89221601894685099</v>
      </c>
      <c r="X52" s="41">
        <f t="shared" ca="1" si="0"/>
        <v>0.76890190117491608</v>
      </c>
      <c r="Y52" s="41">
        <f t="shared" ca="1" si="0"/>
        <v>0.16541010641937293</v>
      </c>
      <c r="AA52" s="41">
        <f t="shared" ca="1" si="5"/>
        <v>1.6783020363245598</v>
      </c>
      <c r="AB52" s="41">
        <f t="shared" ca="1" si="5"/>
        <v>1.2383995103796903</v>
      </c>
      <c r="AC52" s="41">
        <f t="shared" ca="1" si="5"/>
        <v>0.73523531053003188</v>
      </c>
      <c r="AD52" s="41">
        <f t="shared" ca="1" si="5"/>
        <v>-0.9724631015430022</v>
      </c>
      <c r="AF52" s="41">
        <f t="array" aca="1" ref="AF52:AI52" ca="1">MMULT(AA52:AD52,$AQ$3:$AT$6)</f>
        <v>1.6783020363245598</v>
      </c>
      <c r="AG52" s="41">
        <f ca="1"/>
        <v>2.078924153329015</v>
      </c>
      <c r="AH52" s="41">
        <f ca="1"/>
        <v>1.8908868589817858</v>
      </c>
      <c r="AI52" s="41">
        <f ca="1"/>
        <v>1.1070892368060563</v>
      </c>
      <c r="AJ52" s="42"/>
      <c r="AK52" s="43">
        <f t="shared" ca="1" si="6"/>
        <v>0.40566040726491198</v>
      </c>
      <c r="AL52" s="43">
        <f t="shared" ca="1" si="6"/>
        <v>0.49657407219909316</v>
      </c>
      <c r="AM52" s="43">
        <f t="shared" ca="1" si="6"/>
        <v>0.47612220384784715</v>
      </c>
      <c r="AN52" s="43">
        <f t="shared" ca="1" si="6"/>
        <v>0.40105587867375631</v>
      </c>
    </row>
    <row r="53" spans="1:40">
      <c r="V53" s="41">
        <f t="shared" ca="1" si="0"/>
        <v>0.13170894022887425</v>
      </c>
      <c r="W53" s="41">
        <f t="shared" ca="1" si="0"/>
        <v>0.70866019737793817</v>
      </c>
      <c r="X53" s="41">
        <f t="shared" ca="1" si="0"/>
        <v>0.4251739397751817</v>
      </c>
      <c r="Y53" s="41">
        <f t="shared" ca="1" si="0"/>
        <v>9.1929914331405849E-2</v>
      </c>
      <c r="AA53" s="41">
        <f t="shared" ca="1" si="5"/>
        <v>-1.1183492026335473</v>
      </c>
      <c r="AB53" s="41">
        <f t="shared" ca="1" si="5"/>
        <v>0.5494748707988607</v>
      </c>
      <c r="AC53" s="41">
        <f t="shared" ca="1" si="5"/>
        <v>-0.18867457541293123</v>
      </c>
      <c r="AD53" s="41">
        <f t="shared" ca="1" si="5"/>
        <v>-1.3289640561876244</v>
      </c>
      <c r="AF53" s="41">
        <f t="array" aca="1" ref="AF53:AI53" ca="1">MMULT(AA53:AD53,$AQ$3:$AT$6)</f>
        <v>-1.1183492026335473</v>
      </c>
      <c r="AG53" s="41">
        <f ca="1"/>
        <v>-0.66114297300700064</v>
      </c>
      <c r="AH53" s="41">
        <f ca="1"/>
        <v>-0.66734611058385607</v>
      </c>
      <c r="AI53" s="41">
        <f ca="1"/>
        <v>-1.5433154488004823</v>
      </c>
      <c r="AJ53" s="42"/>
      <c r="AK53" s="43">
        <f t="shared" ca="1" si="6"/>
        <v>-0.15366984052670946</v>
      </c>
      <c r="AL53" s="43">
        <f t="shared" ca="1" si="6"/>
        <v>-7.8840024331470138E-2</v>
      </c>
      <c r="AM53" s="43">
        <f t="shared" ca="1" si="6"/>
        <v>-0.10715491321311919</v>
      </c>
      <c r="AN53" s="43">
        <f t="shared" ca="1" si="6"/>
        <v>-0.36756148015213985</v>
      </c>
    </row>
    <row r="54" spans="1:40" ht="13">
      <c r="A54" s="57"/>
      <c r="G54" s="57"/>
      <c r="V54" s="41">
        <f t="shared" ca="1" si="0"/>
        <v>0.36379811713387045</v>
      </c>
      <c r="W54" s="41">
        <f t="shared" ca="1" si="0"/>
        <v>0.69440440617357835</v>
      </c>
      <c r="X54" s="41">
        <f t="shared" ca="1" si="0"/>
        <v>0.2573861344273064</v>
      </c>
      <c r="Y54" s="41">
        <f t="shared" ca="1" si="0"/>
        <v>0.42857881012382215</v>
      </c>
      <c r="AA54" s="41">
        <f t="shared" ca="1" si="5"/>
        <v>-0.34832484885394549</v>
      </c>
      <c r="AB54" s="41">
        <f t="shared" ca="1" si="5"/>
        <v>0.50837385065565377</v>
      </c>
      <c r="AC54" s="41">
        <f t="shared" ca="1" si="5"/>
        <v>-0.65142485744860357</v>
      </c>
      <c r="AD54" s="41">
        <f t="shared" ca="1" si="5"/>
        <v>-0.17999356478812906</v>
      </c>
      <c r="AF54" s="41">
        <f t="array" aca="1" ref="AF54:AI54" ca="1">MMULT(AA54:AD54,$AQ$3:$AT$6)</f>
        <v>-0.34832484885394549</v>
      </c>
      <c r="AG54" s="41">
        <f ca="1"/>
        <v>-2.8273578150231793E-2</v>
      </c>
      <c r="AH54" s="41">
        <f ca="1"/>
        <v>-0.56543016208999497</v>
      </c>
      <c r="AI54" s="41">
        <f ca="1"/>
        <v>-0.37793328421414418</v>
      </c>
      <c r="AJ54" s="42"/>
      <c r="AK54" s="43">
        <f t="shared" ca="1" si="6"/>
        <v>3.3503022921090031E-4</v>
      </c>
      <c r="AL54" s="43">
        <f t="shared" ca="1" si="6"/>
        <v>5.4062548588451324E-2</v>
      </c>
      <c r="AM54" s="43">
        <f t="shared" ca="1" si="6"/>
        <v>-8.3918076956518858E-2</v>
      </c>
      <c r="AN54" s="43">
        <f t="shared" ca="1" si="6"/>
        <v>-2.9600652422101803E-2</v>
      </c>
    </row>
    <row r="55" spans="1:40">
      <c r="V55" s="41">
        <f t="shared" ca="1" si="0"/>
        <v>0.87179428100034917</v>
      </c>
      <c r="W55" s="41">
        <f t="shared" ca="1" si="0"/>
        <v>0.26854420692124825</v>
      </c>
      <c r="X55" s="41">
        <f t="shared" ca="1" si="0"/>
        <v>0.42325535572791473</v>
      </c>
      <c r="Y55" s="41">
        <f t="shared" ca="1" si="0"/>
        <v>0.32945275482183045</v>
      </c>
      <c r="AA55" s="41">
        <f t="shared" ca="1" si="5"/>
        <v>1.1349137981883086</v>
      </c>
      <c r="AB55" s="41">
        <f t="shared" ca="1" si="5"/>
        <v>-0.61722183742617243</v>
      </c>
      <c r="AC55" s="41">
        <f t="shared" ca="1" si="5"/>
        <v>-0.1935723994309676</v>
      </c>
      <c r="AD55" s="41">
        <f t="shared" ca="1" si="5"/>
        <v>-0.44142477494615656</v>
      </c>
      <c r="AF55" s="41">
        <f t="array" aca="1" ref="AF55:AI55" ca="1">MMULT(AA55:AD55,$AQ$3:$AT$6)</f>
        <v>1.1349137981883086</v>
      </c>
      <c r="AG55" s="41">
        <f ca="1"/>
        <v>0.63953495006897643</v>
      </c>
      <c r="AH55" s="41">
        <f ca="1"/>
        <v>0.37084969740141993</v>
      </c>
      <c r="AI55" s="41">
        <f ca="1"/>
        <v>0.43548011740252845</v>
      </c>
      <c r="AJ55" s="42"/>
      <c r="AK55" s="43">
        <f t="shared" ca="1" si="6"/>
        <v>0.29698275963766174</v>
      </c>
      <c r="AL55" s="43">
        <f t="shared" ca="1" si="6"/>
        <v>0.19430233951448506</v>
      </c>
      <c r="AM55" s="43">
        <f t="shared" ca="1" si="6"/>
        <v>0.12955373100752376</v>
      </c>
      <c r="AN55" s="43">
        <f t="shared" ca="1" si="6"/>
        <v>0.20628923404673327</v>
      </c>
    </row>
    <row r="56" spans="1:40" ht="13">
      <c r="B56" s="52"/>
      <c r="C56" s="52"/>
      <c r="D56" s="52"/>
      <c r="E56" s="52"/>
      <c r="F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V56" s="41">
        <f t="shared" ca="1" si="0"/>
        <v>0.72201599596092592</v>
      </c>
      <c r="W56" s="41">
        <f t="shared" ca="1" si="0"/>
        <v>0.94768194292347807</v>
      </c>
      <c r="X56" s="41">
        <f t="shared" ca="1" si="0"/>
        <v>0.59927959694323296</v>
      </c>
      <c r="Y56" s="41">
        <f t="shared" ca="1" si="0"/>
        <v>0.49992218158064394</v>
      </c>
      <c r="AA56" s="41">
        <f t="shared" ca="1" si="5"/>
        <v>0.58884089741926404</v>
      </c>
      <c r="AB56" s="41">
        <f t="shared" ca="1" si="5"/>
        <v>1.6227815359334721</v>
      </c>
      <c r="AC56" s="41">
        <f t="shared" ca="1" si="5"/>
        <v>0.2514828678982452</v>
      </c>
      <c r="AD56" s="41">
        <f t="shared" ca="1" si="5"/>
        <v>-1.9506185148197402E-4</v>
      </c>
      <c r="AF56" s="41">
        <f t="array" aca="1" ref="AF56:AI56" ca="1">MMULT(AA56:AD56,$AQ$3:$AT$6)</f>
        <v>0.58884089741926404</v>
      </c>
      <c r="AG56" s="41">
        <f ca="1"/>
        <v>1.3553679817622553</v>
      </c>
      <c r="AH56" s="41">
        <f ca="1"/>
        <v>0.97434217998478145</v>
      </c>
      <c r="AI56" s="41">
        <f ca="1"/>
        <v>0.84407624714371843</v>
      </c>
      <c r="AJ56" s="42"/>
      <c r="AK56" s="43">
        <f t="shared" ca="1" si="6"/>
        <v>0.18776817948385283</v>
      </c>
      <c r="AL56" s="43">
        <f t="shared" ca="1" si="6"/>
        <v>0.3446272761700736</v>
      </c>
      <c r="AM56" s="43">
        <f t="shared" ca="1" si="6"/>
        <v>0.26715001703653019</v>
      </c>
      <c r="AN56" s="43">
        <f t="shared" ca="1" si="6"/>
        <v>0.32478211167167831</v>
      </c>
    </row>
    <row r="57" spans="1:40" ht="13">
      <c r="B57" s="52"/>
      <c r="C57" s="52"/>
      <c r="D57" s="52"/>
      <c r="E57" s="52"/>
      <c r="F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V57" s="41">
        <f t="shared" ca="1" si="0"/>
        <v>0.97087183695546031</v>
      </c>
      <c r="W57" s="41">
        <f t="shared" ca="1" si="0"/>
        <v>0.9904096915394679</v>
      </c>
      <c r="X57" s="41">
        <f t="shared" ca="1" si="0"/>
        <v>0.27790220599759585</v>
      </c>
      <c r="Y57" s="41">
        <f t="shared" ca="1" si="0"/>
        <v>0.21045629605589888</v>
      </c>
      <c r="AA57" s="41">
        <f t="shared" ca="1" si="5"/>
        <v>1.8937641202528408</v>
      </c>
      <c r="AB57" s="41">
        <f t="shared" ca="1" si="5"/>
        <v>2.3420019069752041</v>
      </c>
      <c r="AC57" s="41">
        <f t="shared" ca="1" si="5"/>
        <v>-0.58908476623589912</v>
      </c>
      <c r="AD57" s="41">
        <f t="shared" ca="1" si="5"/>
        <v>-0.80483900145022091</v>
      </c>
      <c r="AF57" s="41">
        <f t="array" aca="1" ref="AF57:AI57" ca="1">MMULT(AA57:AD57,$AQ$3:$AT$6)</f>
        <v>1.8937641202528408</v>
      </c>
      <c r="AG57" s="41">
        <f ca="1"/>
        <v>2.8434255612354935</v>
      </c>
      <c r="AH57" s="41">
        <f ca="1"/>
        <v>1.3141756775035314</v>
      </c>
      <c r="AI57" s="41">
        <f ca="1"/>
        <v>1.3682742397101111</v>
      </c>
      <c r="AJ57" s="42"/>
      <c r="AK57" s="43">
        <f t="shared" ca="1" si="6"/>
        <v>0.44875282405056821</v>
      </c>
      <c r="AL57" s="43">
        <f t="shared" ca="1" si="6"/>
        <v>0.65711936785945357</v>
      </c>
      <c r="AM57" s="43">
        <f t="shared" ca="1" si="6"/>
        <v>0.34463205447080514</v>
      </c>
      <c r="AN57" s="43">
        <f t="shared" ca="1" si="6"/>
        <v>0.47679952951593219</v>
      </c>
    </row>
    <row r="58" spans="1:40" ht="13">
      <c r="B58" s="52"/>
      <c r="C58" s="52"/>
      <c r="D58" s="52"/>
      <c r="E58" s="52"/>
      <c r="F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V58" s="41">
        <f t="shared" ca="1" si="0"/>
        <v>0.69344854553707158</v>
      </c>
      <c r="W58" s="41">
        <f t="shared" ca="1" si="0"/>
        <v>0.10033814028129928</v>
      </c>
      <c r="X58" s="41">
        <f t="shared" ca="1" si="0"/>
        <v>5.4772717919622571E-2</v>
      </c>
      <c r="Y58" s="41">
        <f t="shared" ca="1" si="0"/>
        <v>0.43209724619743028</v>
      </c>
      <c r="AA58" s="41">
        <f t="shared" ca="1" si="5"/>
        <v>0.50564923884818869</v>
      </c>
      <c r="AB58" s="41">
        <f t="shared" ca="1" si="5"/>
        <v>-1.2796271956644774</v>
      </c>
      <c r="AC58" s="41">
        <f t="shared" ca="1" si="5"/>
        <v>-1.6002396202181854</v>
      </c>
      <c r="AD58" s="41">
        <f t="shared" ca="1" si="5"/>
        <v>-0.17103722897917059</v>
      </c>
      <c r="AF58" s="41">
        <f t="array" aca="1" ref="AF58:AI58" ca="1">MMULT(AA58:AD58,$AQ$3:$AT$6)</f>
        <v>0.50564923884818869</v>
      </c>
      <c r="AG58" s="41">
        <f ca="1"/>
        <v>-0.24428360029178359</v>
      </c>
      <c r="AH58" s="41">
        <f ca="1"/>
        <v>-1.2441755056743025</v>
      </c>
      <c r="AI58" s="41">
        <f ca="1"/>
        <v>-0.28222893931976833</v>
      </c>
      <c r="AJ58" s="42"/>
      <c r="AK58" s="43">
        <f t="shared" ca="1" si="6"/>
        <v>0.17112984776963774</v>
      </c>
      <c r="AL58" s="43">
        <f t="shared" ca="1" si="6"/>
        <v>8.7004439387254467E-3</v>
      </c>
      <c r="AM58" s="43">
        <f t="shared" ca="1" si="6"/>
        <v>-0.23867201529374099</v>
      </c>
      <c r="AN58" s="43">
        <f t="shared" ca="1" si="6"/>
        <v>-1.8463924027328077E-3</v>
      </c>
    </row>
    <row r="59" spans="1:40" ht="13">
      <c r="B59" s="52"/>
      <c r="C59" s="52"/>
      <c r="D59" s="52"/>
      <c r="E59" s="52"/>
      <c r="F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V59" s="41">
        <f t="shared" ca="1" si="0"/>
        <v>0.35031494441791644</v>
      </c>
      <c r="W59" s="41">
        <f t="shared" ca="1" si="0"/>
        <v>0.45604424263551679</v>
      </c>
      <c r="X59" s="41">
        <f t="shared" ca="1" si="0"/>
        <v>0.41333138644832756</v>
      </c>
      <c r="Y59" s="41">
        <f t="shared" ca="1" si="0"/>
        <v>0.25384190140451635</v>
      </c>
      <c r="AA59" s="41">
        <f t="shared" ca="1" si="5"/>
        <v>-0.38447032137355913</v>
      </c>
      <c r="AB59" s="41">
        <f t="shared" ca="1" si="5"/>
        <v>-0.11040462508047119</v>
      </c>
      <c r="AC59" s="41">
        <f t="shared" ca="1" si="5"/>
        <v>-0.21898366436606601</v>
      </c>
      <c r="AD59" s="41">
        <f t="shared" ca="1" si="5"/>
        <v>-0.66244854208764004</v>
      </c>
      <c r="AF59" s="41">
        <f t="array" aca="1" ref="AF59:AI59" ca="1">MMULT(AA59:AD59,$AQ$3:$AT$6)</f>
        <v>-0.38447032137355913</v>
      </c>
      <c r="AG59" s="41">
        <f ca="1"/>
        <v>-0.38495901829559354</v>
      </c>
      <c r="AH59" s="41">
        <f ca="1"/>
        <v>-0.42526135215216465</v>
      </c>
      <c r="AI59" s="41">
        <f ca="1"/>
        <v>-0.74358577229798251</v>
      </c>
      <c r="AJ59" s="42"/>
      <c r="AK59" s="43">
        <f t="shared" ca="1" si="6"/>
        <v>-6.894064274711828E-3</v>
      </c>
      <c r="AL59" s="43">
        <f t="shared" ca="1" si="6"/>
        <v>-2.0841393842074646E-2</v>
      </c>
      <c r="AM59" s="43">
        <f t="shared" ca="1" si="6"/>
        <v>-5.195958829069354E-2</v>
      </c>
      <c r="AN59" s="43">
        <f t="shared" ca="1" si="6"/>
        <v>-0.13563987396641491</v>
      </c>
    </row>
    <row r="60" spans="1:40">
      <c r="V60" s="41">
        <f t="shared" ca="1" si="0"/>
        <v>0.33687445378127456</v>
      </c>
      <c r="W60" s="41">
        <f t="shared" ca="1" si="0"/>
        <v>8.2854276728463572E-2</v>
      </c>
      <c r="X60" s="41">
        <f t="shared" ca="1" si="0"/>
        <v>0.2272152946910182</v>
      </c>
      <c r="Y60" s="41">
        <f t="shared" ca="1" si="0"/>
        <v>0.33956700829854136</v>
      </c>
      <c r="AA60" s="41">
        <f t="shared" ca="1" si="5"/>
        <v>-0.42100845543161769</v>
      </c>
      <c r="AB60" s="41">
        <f t="shared" ca="1" si="5"/>
        <v>-1.3861256037098018</v>
      </c>
      <c r="AC60" s="41">
        <f t="shared" ca="1" si="5"/>
        <v>-0.748049021540939</v>
      </c>
      <c r="AD60" s="41">
        <f t="shared" ca="1" si="5"/>
        <v>-0.41364513039083117</v>
      </c>
      <c r="AF60" s="41">
        <f t="array" aca="1" ref="AF60:AI60" ca="1">MMULT(AA60:AD60,$AQ$3:$AT$6)</f>
        <v>-0.42100845543161769</v>
      </c>
      <c r="AG60" s="41">
        <f ca="1"/>
        <v>-1.0880441580493971</v>
      </c>
      <c r="AH60" s="41">
        <f ca="1"/>
        <v>-1.1854398097880603</v>
      </c>
      <c r="AI60" s="41">
        <f ca="1"/>
        <v>-0.99744602794073733</v>
      </c>
      <c r="AJ60" s="42"/>
      <c r="AK60" s="43">
        <f t="shared" ca="1" si="6"/>
        <v>-1.4201691086323534E-2</v>
      </c>
      <c r="AL60" s="43">
        <f t="shared" ca="1" si="6"/>
        <v>-0.16848927319037338</v>
      </c>
      <c r="AM60" s="43">
        <f t="shared" ca="1" si="6"/>
        <v>-0.22528027663167777</v>
      </c>
      <c r="AN60" s="43">
        <f t="shared" ca="1" si="6"/>
        <v>-0.20925934810281377</v>
      </c>
    </row>
    <row r="61" spans="1:40">
      <c r="V61" s="41">
        <f t="shared" ca="1" si="0"/>
        <v>0.99473944528956293</v>
      </c>
      <c r="W61" s="41">
        <f t="shared" ca="1" si="0"/>
        <v>0.46772364693241708</v>
      </c>
      <c r="X61" s="41">
        <f t="shared" ca="1" si="0"/>
        <v>0.40379382652230245</v>
      </c>
      <c r="Y61" s="41">
        <f t="shared" ca="1" si="0"/>
        <v>0.79160466698632981</v>
      </c>
      <c r="AA61" s="41">
        <f t="shared" ca="1" si="5"/>
        <v>2.5582147598091836</v>
      </c>
      <c r="AB61" s="41">
        <f t="shared" ca="1" si="5"/>
        <v>-8.0993283604394145E-2</v>
      </c>
      <c r="AC61" s="41">
        <f t="shared" ca="1" si="5"/>
        <v>-0.2435392887826332</v>
      </c>
      <c r="AD61" s="41">
        <f t="shared" ca="1" si="5"/>
        <v>0.81200168256524785</v>
      </c>
      <c r="AF61" s="41">
        <f t="array" aca="1" ref="AF61:AI61" ca="1">MMULT(AA61:AD61,$AQ$3:$AT$6)</f>
        <v>2.5582147598091836</v>
      </c>
      <c r="AG61" s="41">
        <f ca="1"/>
        <v>2.1318166862196808</v>
      </c>
      <c r="AH61" s="41">
        <f ca="1"/>
        <v>1.3296373478375245</v>
      </c>
      <c r="AI61" s="41">
        <f ca="1"/>
        <v>2.3581183546713569</v>
      </c>
      <c r="AJ61" s="42"/>
      <c r="AK61" s="43">
        <f t="shared" ca="1" si="6"/>
        <v>0.58164295196183669</v>
      </c>
      <c r="AL61" s="43">
        <f t="shared" ca="1" si="6"/>
        <v>0.50768150410613289</v>
      </c>
      <c r="AM61" s="43">
        <f t="shared" ca="1" si="6"/>
        <v>0.34815731530695559</v>
      </c>
      <c r="AN61" s="43">
        <f t="shared" ca="1" si="6"/>
        <v>0.76385432285469346</v>
      </c>
    </row>
    <row r="62" spans="1:40">
      <c r="V62" s="41">
        <f t="shared" ca="1" si="0"/>
        <v>0.7013794412755725</v>
      </c>
      <c r="W62" s="41">
        <f t="shared" ca="1" si="0"/>
        <v>0.63935771786735096</v>
      </c>
      <c r="X62" s="41">
        <f t="shared" ca="1" si="0"/>
        <v>0.98888506250597852</v>
      </c>
      <c r="Y62" s="41">
        <f t="shared" ca="1" si="0"/>
        <v>0.76512405088479707</v>
      </c>
      <c r="AA62" s="41">
        <f t="shared" ca="1" si="5"/>
        <v>0.52837207212237647</v>
      </c>
      <c r="AB62" s="41">
        <f t="shared" ca="1" si="5"/>
        <v>0.3567425287219782</v>
      </c>
      <c r="AC62" s="41">
        <f t="shared" ca="1" si="5"/>
        <v>2.2864169955546823</v>
      </c>
      <c r="AD62" s="41">
        <f t="shared" ca="1" si="5"/>
        <v>0.72288278915404525</v>
      </c>
      <c r="AF62" s="41">
        <f t="array" aca="1" ref="AF62:AI62" ca="1">MMULT(AA62:AD62,$AQ$3:$AT$6)</f>
        <v>0.52837207212237647</v>
      </c>
      <c r="AG62" s="41">
        <f ca="1"/>
        <v>0.63704204938061437</v>
      </c>
      <c r="AH62" s="41">
        <f ca="1"/>
        <v>2.1370844508474116</v>
      </c>
      <c r="AI62" s="41">
        <f ca="1"/>
        <v>1.3156059987368762</v>
      </c>
      <c r="AJ62" s="42"/>
      <c r="AK62" s="43">
        <f t="shared" ca="1" si="6"/>
        <v>0.17567441442447529</v>
      </c>
      <c r="AL62" s="43">
        <f t="shared" ca="1" si="6"/>
        <v>0.19377883036992902</v>
      </c>
      <c r="AM62" s="43">
        <f t="shared" ca="1" si="6"/>
        <v>0.5322552547932099</v>
      </c>
      <c r="AN62" s="43">
        <f t="shared" ca="1" si="6"/>
        <v>0.46152573963369409</v>
      </c>
    </row>
    <row r="63" spans="1:40">
      <c r="V63" s="41">
        <f t="shared" ca="1" si="0"/>
        <v>0.73988850462622191</v>
      </c>
      <c r="W63" s="41">
        <f t="shared" ca="1" si="0"/>
        <v>0.68433053779981801</v>
      </c>
      <c r="X63" s="41">
        <f t="shared" ca="1" si="0"/>
        <v>0.52424246236724648</v>
      </c>
      <c r="Y63" s="41">
        <f t="shared" ca="1" si="0"/>
        <v>0.43021628744289664</v>
      </c>
      <c r="AA63" s="41">
        <f t="shared" ca="1" si="5"/>
        <v>0.64300170932346956</v>
      </c>
      <c r="AB63" s="41">
        <f t="shared" ca="1" si="5"/>
        <v>0.47984315475923123</v>
      </c>
      <c r="AC63" s="41">
        <f t="shared" ca="1" si="5"/>
        <v>6.0804288058807707E-2</v>
      </c>
      <c r="AD63" s="41">
        <f t="shared" ca="1" si="5"/>
        <v>-0.17582354075607509</v>
      </c>
      <c r="AF63" s="41">
        <f t="array" aca="1" ref="AF63:AI63" ca="1">MMULT(AA63:AD63,$AQ$3:$AT$6)</f>
        <v>0.64300170932346956</v>
      </c>
      <c r="AG63" s="41">
        <f ca="1"/>
        <v>0.79932451963593876</v>
      </c>
      <c r="AH63" s="41">
        <f ca="1"/>
        <v>0.55920700549176883</v>
      </c>
      <c r="AI63" s="41">
        <f ca="1"/>
        <v>0.50057093541959097</v>
      </c>
      <c r="AJ63" s="42"/>
      <c r="AK63" s="43">
        <f t="shared" ca="1" si="6"/>
        <v>0.19860034186469391</v>
      </c>
      <c r="AL63" s="43">
        <f t="shared" ca="1" si="6"/>
        <v>0.22785814912354713</v>
      </c>
      <c r="AM63" s="43">
        <f t="shared" ca="1" si="6"/>
        <v>0.17249919725212332</v>
      </c>
      <c r="AN63" s="43">
        <f t="shared" ca="1" si="6"/>
        <v>0.22516557127168135</v>
      </c>
    </row>
    <row r="64" spans="1:40">
      <c r="V64" s="41">
        <f t="shared" ca="1" si="0"/>
        <v>0.4402810639923288</v>
      </c>
      <c r="W64" s="41">
        <f t="shared" ca="1" si="0"/>
        <v>0.76551814578816479</v>
      </c>
      <c r="X64" s="41">
        <f t="shared" ca="1" si="0"/>
        <v>0.55839790705899894</v>
      </c>
      <c r="Y64" s="41">
        <f t="shared" ca="1" si="0"/>
        <v>0.59995180874107712</v>
      </c>
      <c r="AA64" s="41">
        <f t="shared" ca="1" si="5"/>
        <v>-0.15025665625415829</v>
      </c>
      <c r="AB64" s="41">
        <f t="shared" ca="1" si="5"/>
        <v>0.72416619695508877</v>
      </c>
      <c r="AC64" s="41">
        <f t="shared" ca="1" si="5"/>
        <v>0.14690857197237159</v>
      </c>
      <c r="AD64" s="41">
        <f t="shared" ca="1" si="5"/>
        <v>0.25322236797614067</v>
      </c>
      <c r="AF64" s="41">
        <f t="array" aca="1" ref="AF64:AI64" ca="1">MMULT(AA64:AD64,$AQ$3:$AT$6)</f>
        <v>-0.15025665625415829</v>
      </c>
      <c r="AG64" s="41">
        <f ca="1"/>
        <v>0.25376005771591437</v>
      </c>
      <c r="AH64" s="41">
        <f ca="1"/>
        <v>0.21315565124498256</v>
      </c>
      <c r="AI64" s="41">
        <f ca="1"/>
        <v>0.21736348800426203</v>
      </c>
      <c r="AJ64" s="42"/>
      <c r="AK64" s="43">
        <f t="shared" ca="1" si="6"/>
        <v>3.9948668749168345E-2</v>
      </c>
      <c r="AL64" s="43">
        <f t="shared" ca="1" si="6"/>
        <v>0.11328961212034201</v>
      </c>
      <c r="AM64" s="43">
        <f t="shared" ca="1" si="6"/>
        <v>9.3599488483856019E-2</v>
      </c>
      <c r="AN64" s="43">
        <f t="shared" ca="1" si="6"/>
        <v>0.143035411521236</v>
      </c>
    </row>
    <row r="65" spans="22:40">
      <c r="V65" s="41">
        <f t="shared" ca="1" si="0"/>
        <v>0.93493956654371879</v>
      </c>
      <c r="W65" s="41">
        <f t="shared" ca="1" si="0"/>
        <v>0.59481806899865663</v>
      </c>
      <c r="X65" s="41">
        <f t="shared" ca="1" si="0"/>
        <v>0.43103601254199675</v>
      </c>
      <c r="Y65" s="41">
        <f t="shared" ca="1" si="0"/>
        <v>0.98989083593366378</v>
      </c>
      <c r="AA65" s="41">
        <f t="shared" ca="1" si="5"/>
        <v>1.5136254327644501</v>
      </c>
      <c r="AB65" s="41">
        <f t="shared" ca="1" si="5"/>
        <v>0.23995665146672177</v>
      </c>
      <c r="AC65" s="41">
        <f t="shared" ca="1" si="5"/>
        <v>-0.17373716900035394</v>
      </c>
      <c r="AD65" s="41">
        <f t="shared" ca="1" si="5"/>
        <v>2.322271370026856</v>
      </c>
      <c r="AF65" s="41">
        <f t="array" aca="1" ref="AF65:AI65" ca="1">MMULT(AA65:AD65,$AQ$3:$AT$6)</f>
        <v>1.5136254327644501</v>
      </c>
      <c r="AG65" s="41">
        <f ca="1"/>
        <v>1.4129866276271497</v>
      </c>
      <c r="AH65" s="41">
        <f ca="1"/>
        <v>0.84085105096218959</v>
      </c>
      <c r="AI65" s="41">
        <f ca="1"/>
        <v>2.5306262332584324</v>
      </c>
      <c r="AJ65" s="42"/>
      <c r="AK65" s="43">
        <f t="shared" ca="1" si="6"/>
        <v>0.37272508655289005</v>
      </c>
      <c r="AL65" s="43">
        <f t="shared" ca="1" si="6"/>
        <v>0.35672719180170143</v>
      </c>
      <c r="AM65" s="43">
        <f t="shared" ca="1" si="6"/>
        <v>0.23671403961937926</v>
      </c>
      <c r="AN65" s="43">
        <f t="shared" ca="1" si="6"/>
        <v>0.81388160764494533</v>
      </c>
    </row>
    <row r="66" spans="22:40">
      <c r="V66" s="41">
        <f t="shared" ca="1" si="0"/>
        <v>0.21794395803749589</v>
      </c>
      <c r="W66" s="41">
        <f t="shared" ca="1" si="0"/>
        <v>0.46500583071630441</v>
      </c>
      <c r="X66" s="41">
        <f t="shared" ca="1" si="0"/>
        <v>0.51613622181719754</v>
      </c>
      <c r="Y66" s="41">
        <f ca="1">RAND()</f>
        <v>0.57054543235506827</v>
      </c>
      <c r="AA66" s="41">
        <f t="shared" ca="1" si="5"/>
        <v>-0.77915584632534274</v>
      </c>
      <c r="AB66" s="41">
        <f t="shared" ca="1" si="5"/>
        <v>-8.7830165966456542E-2</v>
      </c>
      <c r="AC66" s="41">
        <f t="shared" ca="1" si="5"/>
        <v>4.0458544866993018E-2</v>
      </c>
      <c r="AD66" s="41">
        <f t="shared" ca="1" si="5"/>
        <v>0.17776296297196437</v>
      </c>
      <c r="AF66" s="41">
        <f t="array" aca="1" ref="AF66:AI66" ca="1">MMULT(AA66:AD66,$AQ$3:$AT$6)</f>
        <v>-0.77915584632534274</v>
      </c>
      <c r="AG66" s="41">
        <f ca="1"/>
        <v>-0.70854988026045018</v>
      </c>
      <c r="AH66" s="41">
        <f ca="1"/>
        <v>-0.46030699547301762</v>
      </c>
      <c r="AI66" s="41">
        <f ca="1"/>
        <v>-0.49976121872962814</v>
      </c>
      <c r="AJ66" s="42"/>
      <c r="AK66" s="43">
        <f t="shared" ca="1" si="6"/>
        <v>-8.5831169265068563E-2</v>
      </c>
      <c r="AL66" s="43">
        <f t="shared" ca="1" si="6"/>
        <v>-8.8795474854694523E-2</v>
      </c>
      <c r="AM66" s="43">
        <f t="shared" ca="1" si="6"/>
        <v>-5.9949994967848017E-2</v>
      </c>
      <c r="AN66" s="43">
        <f t="shared" ca="1" si="6"/>
        <v>-6.4930753431592145E-2</v>
      </c>
    </row>
    <row r="67" spans="22:40">
      <c r="V67" s="41">
        <f t="shared" ref="V67:Y130" ca="1" si="7">RAND()</f>
        <v>0.30447469304163166</v>
      </c>
      <c r="W67" s="41">
        <f t="shared" ca="1" si="7"/>
        <v>0.44915168809946515</v>
      </c>
      <c r="X67" s="41">
        <f t="shared" ca="1" si="7"/>
        <v>0.44532656133564319</v>
      </c>
      <c r="Y67" s="41">
        <f t="shared" ca="1" si="7"/>
        <v>0.30433564479785391</v>
      </c>
      <c r="AA67" s="41">
        <f t="shared" ca="1" si="5"/>
        <v>-0.51157371402688812</v>
      </c>
      <c r="AB67" s="41">
        <f t="shared" ca="1" si="5"/>
        <v>-0.12780489498343228</v>
      </c>
      <c r="AC67" s="41">
        <f t="shared" ca="1" si="5"/>
        <v>-0.1374778208545219</v>
      </c>
      <c r="AD67" s="41">
        <f t="shared" ca="1" si="5"/>
        <v>-0.51197102328581423</v>
      </c>
      <c r="AF67" s="41">
        <f t="array" aca="1" ref="AF67:AI67" ca="1">MMULT(AA67:AD67,$AQ$3:$AT$6)</f>
        <v>-0.51157371402688812</v>
      </c>
      <c r="AG67" s="41">
        <f ca="1"/>
        <v>-0.50216306299611224</v>
      </c>
      <c r="AH67" s="41">
        <f ca="1"/>
        <v>-0.44464624478421078</v>
      </c>
      <c r="AI67" s="41">
        <f ca="1"/>
        <v>-0.74109740753244824</v>
      </c>
      <c r="AJ67" s="42"/>
      <c r="AK67" s="43">
        <f t="shared" ca="1" si="6"/>
        <v>-3.2314742805377619E-2</v>
      </c>
      <c r="AL67" s="43">
        <f t="shared" ca="1" si="6"/>
        <v>-4.5454243229183566E-2</v>
      </c>
      <c r="AM67" s="43">
        <f t="shared" ca="1" si="6"/>
        <v>-5.6379343810800064E-2</v>
      </c>
      <c r="AN67" s="43">
        <f t="shared" ca="1" si="6"/>
        <v>-0.13491824818440995</v>
      </c>
    </row>
    <row r="68" spans="22:40">
      <c r="V68" s="41">
        <f t="shared" ca="1" si="7"/>
        <v>8.9013265913119533E-2</v>
      </c>
      <c r="W68" s="41">
        <f t="shared" ca="1" si="7"/>
        <v>0.74273857086642781</v>
      </c>
      <c r="X68" s="41">
        <f t="shared" ca="1" si="7"/>
        <v>4.0700440847501018E-2</v>
      </c>
      <c r="Y68" s="41">
        <f t="shared" ca="1" si="7"/>
        <v>0.80067551928231218</v>
      </c>
      <c r="AA68" s="41">
        <f t="shared" ca="1" si="5"/>
        <v>-1.3468562576405783</v>
      </c>
      <c r="AB68" s="41">
        <f t="shared" ca="1" si="5"/>
        <v>0.65181138182176079</v>
      </c>
      <c r="AC68" s="41">
        <f t="shared" ca="1" si="5"/>
        <v>-1.7426150365847175</v>
      </c>
      <c r="AD68" s="41">
        <f t="shared" ca="1" si="5"/>
        <v>0.84403658625012923</v>
      </c>
      <c r="AF68" s="41">
        <f t="array" aca="1" ref="AF68:AI68" ca="1">MMULT(AA68:AD68,$AQ$3:$AT$6)</f>
        <v>-1.3468562576405783</v>
      </c>
      <c r="AG68" s="41">
        <f ca="1"/>
        <v>-0.80146486744236334</v>
      </c>
      <c r="AH68" s="41">
        <f ca="1"/>
        <v>-1.9498031034494931</v>
      </c>
      <c r="AI68" s="41">
        <f ca="1"/>
        <v>-0.70354739911098796</v>
      </c>
      <c r="AJ68" s="42"/>
      <c r="AK68" s="43">
        <f t="shared" ca="1" si="6"/>
        <v>-0.19937125152811563</v>
      </c>
      <c r="AL68" s="43">
        <f t="shared" ca="1" si="6"/>
        <v>-0.1083076221628963</v>
      </c>
      <c r="AM68" s="43">
        <f t="shared" ca="1" si="6"/>
        <v>-0.39955510758648449</v>
      </c>
      <c r="AN68" s="43">
        <f t="shared" ca="1" si="6"/>
        <v>-0.12402874574218649</v>
      </c>
    </row>
    <row r="69" spans="22:40">
      <c r="V69" s="41">
        <f t="shared" ca="1" si="7"/>
        <v>0.14257970505577644</v>
      </c>
      <c r="W69" s="41">
        <f t="shared" ca="1" si="7"/>
        <v>0.80576580179658108</v>
      </c>
      <c r="X69" s="41">
        <f t="shared" ca="1" si="7"/>
        <v>0.50682277397308295</v>
      </c>
      <c r="Y69" s="41">
        <f t="shared" ca="1" si="7"/>
        <v>0.80285794551841649</v>
      </c>
      <c r="AA69" s="41">
        <f t="shared" ca="1" si="5"/>
        <v>-1.0688008636300945</v>
      </c>
      <c r="AB69" s="41">
        <f t="shared" ca="1" si="5"/>
        <v>0.86239826238874229</v>
      </c>
      <c r="AC69" s="41">
        <f t="shared" ca="1" si="5"/>
        <v>1.7102991921773173E-2</v>
      </c>
      <c r="AD69" s="41">
        <f t="shared" ca="1" si="5"/>
        <v>0.85187385571345342</v>
      </c>
      <c r="AF69" s="41">
        <f t="array" aca="1" ref="AF69:AI69" ca="1">MMULT(AA69:AD69,$AQ$3:$AT$6)</f>
        <v>-1.0688008636300945</v>
      </c>
      <c r="AG69" s="41">
        <f ca="1"/>
        <v>-0.45418425960609854</v>
      </c>
      <c r="AH69" s="41">
        <f ca="1"/>
        <v>-0.39918056964855408</v>
      </c>
      <c r="AI69" s="41">
        <f ca="1"/>
        <v>-0.12376432087838352</v>
      </c>
      <c r="AJ69" s="42"/>
      <c r="AK69" s="43">
        <f t="shared" ca="1" si="6"/>
        <v>-0.1437601727260189</v>
      </c>
      <c r="AL69" s="43">
        <f t="shared" ca="1" si="6"/>
        <v>-3.5378694517280693E-2</v>
      </c>
      <c r="AM69" s="43">
        <f t="shared" ca="1" si="6"/>
        <v>-4.6013169879870336E-2</v>
      </c>
      <c r="AN69" s="43">
        <f t="shared" ca="1" si="6"/>
        <v>4.4108346945268787E-2</v>
      </c>
    </row>
    <row r="70" spans="22:40">
      <c r="V70" s="41">
        <f t="shared" ca="1" si="7"/>
        <v>0.89581910668036047</v>
      </c>
      <c r="W70" s="41">
        <f t="shared" ca="1" si="7"/>
        <v>0.65995600969252133</v>
      </c>
      <c r="X70" s="41">
        <f t="shared" ca="1" si="7"/>
        <v>0.66326239918973917</v>
      </c>
      <c r="Y70" s="41">
        <f t="shared" ca="1" si="7"/>
        <v>0.19569317395872088</v>
      </c>
      <c r="AA70" s="41">
        <f t="shared" ca="1" si="5"/>
        <v>1.2580828730002456</v>
      </c>
      <c r="AB70" s="41">
        <f t="shared" ca="1" si="5"/>
        <v>0.41234307491598016</v>
      </c>
      <c r="AC70" s="41">
        <f t="shared" ca="1" si="5"/>
        <v>0.42138331394979256</v>
      </c>
      <c r="AD70" s="41">
        <f t="shared" ca="1" si="5"/>
        <v>-0.85710592329835766</v>
      </c>
      <c r="AF70" s="41">
        <f t="array" aca="1" ref="AF70:AI70" ca="1">MMULT(AA70:AD70,$AQ$3:$AT$6)</f>
        <v>1.2580828730002456</v>
      </c>
      <c r="AG70" s="41">
        <f ca="1"/>
        <v>1.286585635285278</v>
      </c>
      <c r="AH70" s="41">
        <f ca="1"/>
        <v>1.1823971551641166</v>
      </c>
      <c r="AI70" s="41">
        <f ca="1"/>
        <v>0.61973312722308849</v>
      </c>
      <c r="AJ70" s="42"/>
      <c r="AK70" s="43">
        <f t="shared" ca="1" si="6"/>
        <v>0.32161657460004911</v>
      </c>
      <c r="AL70" s="43">
        <f t="shared" ca="1" si="6"/>
        <v>0.33018298340990837</v>
      </c>
      <c r="AM70" s="43">
        <f t="shared" ca="1" si="6"/>
        <v>0.31458655137741859</v>
      </c>
      <c r="AN70" s="43">
        <f t="shared" ca="1" si="6"/>
        <v>0.25972260689469567</v>
      </c>
    </row>
    <row r="71" spans="22:40">
      <c r="V71" s="41">
        <f t="shared" ca="1" si="7"/>
        <v>0.36192277183701993</v>
      </c>
      <c r="W71" s="41">
        <f t="shared" ca="1" si="7"/>
        <v>0.21931444020158486</v>
      </c>
      <c r="X71" s="41">
        <f t="shared" ca="1" si="7"/>
        <v>0.13616677741056382</v>
      </c>
      <c r="Y71" s="41">
        <f t="shared" ca="1" si="7"/>
        <v>0.96608514180459337</v>
      </c>
      <c r="AA71" s="41">
        <f t="shared" ca="1" si="5"/>
        <v>-0.35332401505218297</v>
      </c>
      <c r="AB71" s="41">
        <f t="shared" ca="1" si="5"/>
        <v>-0.77451063691191513</v>
      </c>
      <c r="AC71" s="41">
        <f t="shared" ca="1" si="5"/>
        <v>-1.0977044755635303</v>
      </c>
      <c r="AD71" s="41">
        <f t="shared" ca="1" si="5"/>
        <v>1.8261364138758145</v>
      </c>
      <c r="AF71" s="41">
        <f t="array" aca="1" ref="AF71:AI71" ca="1">MMULT(AA71:AD71,$AQ$3:$AT$6)</f>
        <v>-0.35332401505218297</v>
      </c>
      <c r="AG71" s="41">
        <f ca="1"/>
        <v>-0.70832420771462479</v>
      </c>
      <c r="AH71" s="41">
        <f ca="1"/>
        <v>-1.2461217658062234</v>
      </c>
      <c r="AI71" s="41">
        <f ca="1"/>
        <v>0.43457407165367068</v>
      </c>
      <c r="AJ71" s="42"/>
      <c r="AK71" s="43">
        <f t="shared" ca="1" si="6"/>
        <v>-6.6480301043658763E-4</v>
      </c>
      <c r="AL71" s="43">
        <f t="shared" ca="1" si="6"/>
        <v>-8.8748083620071194E-2</v>
      </c>
      <c r="AM71" s="43">
        <f t="shared" ca="1" si="6"/>
        <v>-0.23911576260381895</v>
      </c>
      <c r="AN71" s="43">
        <f t="shared" ca="1" si="6"/>
        <v>0.20602648077956448</v>
      </c>
    </row>
    <row r="72" spans="22:40">
      <c r="V72" s="41">
        <f t="shared" ca="1" si="7"/>
        <v>0.14347156537082628</v>
      </c>
      <c r="W72" s="41">
        <f t="shared" ca="1" si="7"/>
        <v>0.94660994882442318</v>
      </c>
      <c r="X72" s="41">
        <f t="shared" ca="1" si="7"/>
        <v>0.97115366104413647</v>
      </c>
      <c r="Y72" s="41">
        <f t="shared" ca="1" si="7"/>
        <v>0.37710326844002429</v>
      </c>
      <c r="AA72" s="41">
        <f t="shared" ca="1" si="5"/>
        <v>-1.0648515107244998</v>
      </c>
      <c r="AB72" s="41">
        <f t="shared" ca="1" si="5"/>
        <v>1.6128361851840236</v>
      </c>
      <c r="AC72" s="41">
        <f t="shared" ca="1" si="5"/>
        <v>1.8980258420566813</v>
      </c>
      <c r="AD72" s="41">
        <f t="shared" ca="1" si="5"/>
        <v>-0.31309756780972869</v>
      </c>
      <c r="AF72" s="41">
        <f t="array" aca="1" ref="AF72:AI72" ca="1">MMULT(AA72:AD72,$AQ$3:$AT$6)</f>
        <v>-1.0648515107244998</v>
      </c>
      <c r="AG72" s="41">
        <f ca="1"/>
        <v>-5.5509603757287085E-2</v>
      </c>
      <c r="AH72" s="41">
        <f ca="1"/>
        <v>1.2219084397658215</v>
      </c>
      <c r="AI72" s="41">
        <f ca="1"/>
        <v>-0.30026908829273691</v>
      </c>
      <c r="AJ72" s="42"/>
      <c r="AK72" s="43">
        <f t="shared" ca="1" si="6"/>
        <v>-0.14297030214489997</v>
      </c>
      <c r="AL72" s="43">
        <f t="shared" ca="1" si="6"/>
        <v>4.8342983210969706E-2</v>
      </c>
      <c r="AM72" s="43">
        <f t="shared" ca="1" si="6"/>
        <v>0.3235951242666073</v>
      </c>
      <c r="AN72" s="43">
        <f t="shared" ca="1" si="6"/>
        <v>-7.078035604893701E-3</v>
      </c>
    </row>
    <row r="73" spans="22:40">
      <c r="V73" s="41">
        <f t="shared" ca="1" si="7"/>
        <v>0.59060052186202316</v>
      </c>
      <c r="W73" s="41">
        <f t="shared" ca="1" si="7"/>
        <v>0.87610660254090533</v>
      </c>
      <c r="X73" s="41">
        <f t="shared" ca="1" si="7"/>
        <v>8.7586054968644245E-2</v>
      </c>
      <c r="Y73" s="41">
        <f t="shared" ca="1" si="7"/>
        <v>0.23252702774668899</v>
      </c>
      <c r="AA73" s="41">
        <f t="shared" ca="1" si="5"/>
        <v>0.22909001205989094</v>
      </c>
      <c r="AB73" s="41">
        <f t="shared" ca="1" si="5"/>
        <v>1.1557417759510935</v>
      </c>
      <c r="AC73" s="41">
        <f t="shared" ca="1" si="5"/>
        <v>-1.3557707834950223</v>
      </c>
      <c r="AD73" s="41">
        <f t="shared" ca="1" si="5"/>
        <v>-0.73055001056525481</v>
      </c>
      <c r="AF73" s="41">
        <f t="array" aca="1" ref="AF73:AI73" ca="1">MMULT(AA73:AD73,$AQ$3:$AT$6)</f>
        <v>0.22909001205989094</v>
      </c>
      <c r="AG73" s="41">
        <f ca="1"/>
        <v>0.80355126920729869</v>
      </c>
      <c r="AH73" s="41">
        <f ca="1"/>
        <v>-0.57840926612432486</v>
      </c>
      <c r="AI73" s="41">
        <f ca="1"/>
        <v>-0.24877440948383325</v>
      </c>
      <c r="AJ73" s="42"/>
      <c r="AK73" s="43">
        <f t="shared" ca="1" si="6"/>
        <v>0.1158180024119782</v>
      </c>
      <c r="AL73" s="43">
        <f t="shared" ca="1" si="6"/>
        <v>0.22874576653353271</v>
      </c>
      <c r="AM73" s="43">
        <f t="shared" ca="1" si="6"/>
        <v>-8.6877312676346088E-2</v>
      </c>
      <c r="AN73" s="43">
        <f t="shared" ca="1" si="6"/>
        <v>7.8554212496883685E-3</v>
      </c>
    </row>
    <row r="74" spans="22:40">
      <c r="V74" s="41">
        <f t="shared" ca="1" si="7"/>
        <v>0.70488209211515007</v>
      </c>
      <c r="W74" s="41">
        <f t="shared" ca="1" si="7"/>
        <v>0.65055064638759219</v>
      </c>
      <c r="X74" s="41">
        <f t="shared" ca="1" si="7"/>
        <v>0.6553689821900659</v>
      </c>
      <c r="Y74" s="41">
        <f t="shared" ca="1" si="7"/>
        <v>0.94265979972090119</v>
      </c>
      <c r="AA74" s="41">
        <f t="shared" ca="1" si="5"/>
        <v>0.53849433398604518</v>
      </c>
      <c r="AB74" s="41">
        <f t="shared" ca="1" si="5"/>
        <v>0.38680752322324324</v>
      </c>
      <c r="AC74" s="41">
        <f t="shared" ca="1" si="5"/>
        <v>0.39985674128029958</v>
      </c>
      <c r="AD74" s="41">
        <f t="shared" ca="1" si="5"/>
        <v>1.5775005286542754</v>
      </c>
      <c r="AF74" s="41">
        <f t="array" aca="1" ref="AF74:AI74" ca="1">MMULT(AA74:AD74,$AQ$3:$AT$6)</f>
        <v>0.53849433398604518</v>
      </c>
      <c r="AG74" s="41">
        <f ca="1"/>
        <v>0.66148369057207024</v>
      </c>
      <c r="AH74" s="41">
        <f ca="1"/>
        <v>0.72761438229680253</v>
      </c>
      <c r="AI74" s="41">
        <f ca="1"/>
        <v>1.4889700553058745</v>
      </c>
      <c r="AJ74" s="42"/>
      <c r="AK74" s="43">
        <f t="shared" ca="1" si="6"/>
        <v>0.17769886679720903</v>
      </c>
      <c r="AL74" s="43">
        <f t="shared" ca="1" si="6"/>
        <v>0.19891157502013473</v>
      </c>
      <c r="AM74" s="43">
        <f t="shared" ca="1" si="6"/>
        <v>0.21089607916367098</v>
      </c>
      <c r="AN74" s="43">
        <f t="shared" ca="1" si="6"/>
        <v>0.5118013160387036</v>
      </c>
    </row>
    <row r="75" spans="22:40">
      <c r="V75" s="41">
        <f t="shared" ca="1" si="7"/>
        <v>0.1702315115123374</v>
      </c>
      <c r="W75" s="41">
        <f t="shared" ca="1" si="7"/>
        <v>0.3526852057447516</v>
      </c>
      <c r="X75" s="41">
        <f t="shared" ca="1" si="7"/>
        <v>0.3065554860201487</v>
      </c>
      <c r="Y75" s="41">
        <f t="shared" ca="1" si="7"/>
        <v>0.17136376247198681</v>
      </c>
      <c r="AA75" s="41">
        <f t="shared" ca="1" si="5"/>
        <v>-0.95325078043375389</v>
      </c>
      <c r="AB75" s="41">
        <f t="shared" ca="1" si="5"/>
        <v>-0.3780810146536544</v>
      </c>
      <c r="AC75" s="41">
        <f t="shared" ca="1" si="5"/>
        <v>-0.50563775514501941</v>
      </c>
      <c r="AD75" s="41">
        <f t="shared" ca="1" si="5"/>
        <v>-0.9487898111751818</v>
      </c>
      <c r="AF75" s="41">
        <f t="array" aca="1" ref="AF75:AI75" ca="1">MMULT(AA75:AD75,$AQ$3:$AT$6)</f>
        <v>-0.95325078043375389</v>
      </c>
      <c r="AG75" s="41">
        <f ca="1"/>
        <v>-1.0094296964145981</v>
      </c>
      <c r="AH75" s="41">
        <f ca="1"/>
        <v>-1.053967779191733</v>
      </c>
      <c r="AI75" s="41">
        <f ca="1"/>
        <v>-1.4532989320894867</v>
      </c>
      <c r="AJ75" s="42"/>
      <c r="AK75" s="43">
        <f t="shared" ca="1" si="6"/>
        <v>-0.12065015608675078</v>
      </c>
      <c r="AL75" s="43">
        <f t="shared" ca="1" si="6"/>
        <v>-0.15198023624706561</v>
      </c>
      <c r="AM75" s="43">
        <f t="shared" ca="1" si="6"/>
        <v>-0.19530465365571514</v>
      </c>
      <c r="AN75" s="43">
        <f t="shared" ca="1" si="6"/>
        <v>-0.3414566903059511</v>
      </c>
    </row>
    <row r="76" spans="22:40">
      <c r="V76" s="41">
        <f t="shared" ca="1" si="7"/>
        <v>8.1992107890357824E-2</v>
      </c>
      <c r="W76" s="41">
        <f t="shared" ca="1" si="7"/>
        <v>0.67130690057183662</v>
      </c>
      <c r="X76" s="41">
        <f t="shared" ca="1" si="7"/>
        <v>0.89653915386451999</v>
      </c>
      <c r="Y76" s="41">
        <f t="shared" ca="1" si="7"/>
        <v>0.71446352955830195</v>
      </c>
      <c r="AA76" s="41">
        <f t="shared" ca="1" si="5"/>
        <v>-1.391795887144152</v>
      </c>
      <c r="AB76" s="41">
        <f t="shared" ca="1" si="5"/>
        <v>0.44352478108430449</v>
      </c>
      <c r="AC76" s="41">
        <f t="shared" ca="1" si="5"/>
        <v>1.2620752997709745</v>
      </c>
      <c r="AD76" s="41">
        <f t="shared" ca="1" si="5"/>
        <v>0.56647203086985098</v>
      </c>
      <c r="AF76" s="41">
        <f t="array" aca="1" ref="AF76:AI76" ca="1">MMULT(AA76:AD76,$AQ$3:$AT$6)</f>
        <v>-1.391795887144152</v>
      </c>
      <c r="AG76" s="41">
        <f ca="1"/>
        <v>-0.94938532785682705</v>
      </c>
      <c r="AH76" s="41">
        <f ca="1"/>
        <v>0.23511420362618551</v>
      </c>
      <c r="AI76" s="41">
        <f ca="1"/>
        <v>-0.40180884325506155</v>
      </c>
      <c r="AJ76" s="42"/>
      <c r="AK76" s="43">
        <f t="shared" ca="1" si="6"/>
        <v>-0.20835917742883042</v>
      </c>
      <c r="AL76" s="43">
        <f t="shared" ca="1" si="6"/>
        <v>-0.13937091884993369</v>
      </c>
      <c r="AM76" s="43">
        <f t="shared" ca="1" si="6"/>
        <v>9.8606038426770293E-2</v>
      </c>
      <c r="AN76" s="43">
        <f t="shared" ca="1" si="6"/>
        <v>-3.6524564543967838E-2</v>
      </c>
    </row>
    <row r="77" spans="22:40">
      <c r="V77" s="41">
        <f t="shared" ca="1" si="7"/>
        <v>0.38765074867549199</v>
      </c>
      <c r="W77" s="41">
        <f t="shared" ca="1" si="7"/>
        <v>1.7974417671794529E-2</v>
      </c>
      <c r="X77" s="41">
        <f t="shared" ca="1" si="7"/>
        <v>0.29839795235592781</v>
      </c>
      <c r="Y77" s="41">
        <f t="shared" ca="1" si="7"/>
        <v>0.93879773478341888</v>
      </c>
      <c r="AA77" s="41">
        <f t="shared" ca="1" si="5"/>
        <v>-0.28544726949219817</v>
      </c>
      <c r="AB77" s="41">
        <f t="shared" ca="1" si="5"/>
        <v>-2.0975056749006016</v>
      </c>
      <c r="AC77" s="41">
        <f t="shared" ca="1" si="5"/>
        <v>-0.52901375979450493</v>
      </c>
      <c r="AD77" s="41">
        <f t="shared" ca="1" si="5"/>
        <v>1.5447591546964843</v>
      </c>
      <c r="AF77" s="41">
        <f t="array" aca="1" ref="AF77:AI77" ca="1">MMULT(AA77:AD77,$AQ$3:$AT$6)</f>
        <v>-0.28544726949219817</v>
      </c>
      <c r="AG77" s="41">
        <f ca="1"/>
        <v>-1.3475598558381907</v>
      </c>
      <c r="AH77" s="41">
        <f ca="1"/>
        <v>-1.1278859895546576</v>
      </c>
      <c r="AI77" s="41">
        <f ca="1"/>
        <v>0.13796306064099717</v>
      </c>
      <c r="AJ77" s="42"/>
      <c r="AK77" s="43">
        <f t="shared" ca="1" si="6"/>
        <v>1.2910546101560366E-2</v>
      </c>
      <c r="AL77" s="43">
        <f t="shared" ca="1" si="6"/>
        <v>-0.22298756972602002</v>
      </c>
      <c r="AM77" s="43">
        <f t="shared" ca="1" si="6"/>
        <v>-0.21215800561846193</v>
      </c>
      <c r="AN77" s="43">
        <f t="shared" ca="1" si="6"/>
        <v>0.12000928758588918</v>
      </c>
    </row>
    <row r="78" spans="22:40">
      <c r="V78" s="41">
        <f t="shared" ca="1" si="7"/>
        <v>0.3550612608369178</v>
      </c>
      <c r="W78" s="41">
        <f t="shared" ca="1" si="7"/>
        <v>0.32021397350786873</v>
      </c>
      <c r="X78" s="41">
        <f t="shared" ca="1" si="7"/>
        <v>0.14216619731387303</v>
      </c>
      <c r="Y78" s="41">
        <f t="shared" ca="1" si="7"/>
        <v>0.55948073286526478</v>
      </c>
      <c r="AA78" s="41">
        <f t="shared" ca="1" si="5"/>
        <v>-0.37169154387604386</v>
      </c>
      <c r="AB78" s="41">
        <f t="shared" ca="1" si="5"/>
        <v>-0.46710054118390304</v>
      </c>
      <c r="AC78" s="41">
        <f t="shared" ca="1" si="5"/>
        <v>-1.0706376345719539</v>
      </c>
      <c r="AD78" s="41">
        <f t="shared" ca="1" si="5"/>
        <v>0.14965281846019926</v>
      </c>
      <c r="AF78" s="41">
        <f t="array" aca="1" ref="AF78:AI78" ca="1">MMULT(AA78:AD78,$AQ$3:$AT$6)</f>
        <v>-0.37169154387604386</v>
      </c>
      <c r="AG78" s="41">
        <f ca="1"/>
        <v>-0.56199829077882402</v>
      </c>
      <c r="AH78" s="41">
        <f ca="1"/>
        <v>-1.1550199636578147</v>
      </c>
      <c r="AI78" s="41">
        <f ca="1"/>
        <v>-0.48960096505982648</v>
      </c>
      <c r="AJ78" s="42"/>
      <c r="AK78" s="43">
        <f t="shared" ca="1" si="6"/>
        <v>-4.3383087752087712E-3</v>
      </c>
      <c r="AL78" s="43">
        <f t="shared" ca="1" si="6"/>
        <v>-5.8019641063553035E-2</v>
      </c>
      <c r="AM78" s="43">
        <f t="shared" ca="1" si="6"/>
        <v>-0.21834455171398176</v>
      </c>
      <c r="AN78" s="43">
        <f t="shared" ca="1" si="6"/>
        <v>-6.1984279867349654E-2</v>
      </c>
    </row>
    <row r="79" spans="22:40">
      <c r="V79" s="41">
        <f t="shared" ca="1" si="7"/>
        <v>0.36190330074314825</v>
      </c>
      <c r="W79" s="41">
        <f t="shared" ca="1" si="7"/>
        <v>0.58157013989691975</v>
      </c>
      <c r="X79" s="41">
        <f t="shared" ca="1" si="7"/>
        <v>0.74483314378077969</v>
      </c>
      <c r="Y79" s="41">
        <f t="shared" ca="1" si="7"/>
        <v>0.48027509293701831</v>
      </c>
      <c r="AA79" s="41">
        <f t="shared" ca="1" si="5"/>
        <v>-0.35337596587943415</v>
      </c>
      <c r="AB79" s="41">
        <f t="shared" ca="1" si="5"/>
        <v>0.20591191225749314</v>
      </c>
      <c r="AC79" s="41">
        <f t="shared" ca="1" si="5"/>
        <v>0.65831815811047079</v>
      </c>
      <c r="AD79" s="41">
        <f t="shared" ca="1" si="5"/>
        <v>-4.9463171835637032E-2</v>
      </c>
      <c r="AF79" s="41">
        <f t="array" aca="1" ref="AF79:AI79" ca="1">MMULT(AA79:AD79,$AQ$3:$AT$6)</f>
        <v>-0.35337596587943415</v>
      </c>
      <c r="AG79" s="41">
        <f ca="1"/>
        <v>-0.19189874044088195</v>
      </c>
      <c r="AH79" s="41">
        <f ca="1"/>
        <v>0.33944273344324216</v>
      </c>
      <c r="AI79" s="41">
        <f ca="1"/>
        <v>-0.13388994507805088</v>
      </c>
      <c r="AJ79" s="42"/>
      <c r="AK79" s="43">
        <f t="shared" ca="1" si="6"/>
        <v>-6.7519317588682348E-4</v>
      </c>
      <c r="AL79" s="43">
        <f t="shared" ca="1" si="6"/>
        <v>1.9701264507414787E-2</v>
      </c>
      <c r="AM79" s="43">
        <f t="shared" ca="1" si="6"/>
        <v>0.12239294322505921</v>
      </c>
      <c r="AN79" s="43">
        <f t="shared" ca="1" si="6"/>
        <v>4.117191592736525E-2</v>
      </c>
    </row>
    <row r="80" spans="22:40">
      <c r="V80" s="41">
        <f t="shared" ca="1" si="7"/>
        <v>8.4487625477484785E-2</v>
      </c>
      <c r="W80" s="41">
        <f t="shared" ca="1" si="7"/>
        <v>0.21815036887446926</v>
      </c>
      <c r="X80" s="41">
        <f t="shared" ca="1" si="7"/>
        <v>0.67008298210745632</v>
      </c>
      <c r="Y80" s="41">
        <f t="shared" ca="1" si="7"/>
        <v>0.98809654868625196</v>
      </c>
      <c r="AA80" s="41">
        <f t="shared" ca="1" si="5"/>
        <v>-1.3755039855384483</v>
      </c>
      <c r="AB80" s="41">
        <f t="shared" ca="1" si="5"/>
        <v>-0.77845514895688661</v>
      </c>
      <c r="AC80" s="41">
        <f t="shared" ca="1" si="5"/>
        <v>0.44014231543078947</v>
      </c>
      <c r="AD80" s="41">
        <f t="shared" ca="1" si="5"/>
        <v>2.2602312450162425</v>
      </c>
      <c r="AF80" s="41">
        <f t="array" aca="1" ref="AF80:AI80" ca="1">MMULT(AA80:AD80,$AQ$3:$AT$6)</f>
        <v>-1.3755039855384483</v>
      </c>
      <c r="AG80" s="41">
        <f ca="1"/>
        <v>-1.5792550832844392</v>
      </c>
      <c r="AH80" s="41">
        <f ca="1"/>
        <v>-0.70007164474625627</v>
      </c>
      <c r="AI80" s="41">
        <f ca="1"/>
        <v>0.18920785519539773</v>
      </c>
      <c r="AJ80" s="42"/>
      <c r="AK80" s="43">
        <f t="shared" ca="1" si="6"/>
        <v>-0.20510079710768969</v>
      </c>
      <c r="AL80" s="43">
        <f t="shared" ca="1" si="6"/>
        <v>-0.27164356748973223</v>
      </c>
      <c r="AM80" s="43">
        <f t="shared" ca="1" si="6"/>
        <v>-0.11461633500214645</v>
      </c>
      <c r="AN80" s="43">
        <f t="shared" ca="1" si="6"/>
        <v>0.13487027800666535</v>
      </c>
    </row>
    <row r="81" spans="22:40">
      <c r="V81" s="41">
        <f t="shared" ca="1" si="7"/>
        <v>0.52557122859077943</v>
      </c>
      <c r="W81" s="41">
        <f t="shared" ca="1" si="7"/>
        <v>0.11595840674581448</v>
      </c>
      <c r="X81" s="41">
        <f t="shared" ca="1" si="7"/>
        <v>0.98648271337413018</v>
      </c>
      <c r="Y81" s="41">
        <f t="shared" ca="1" si="7"/>
        <v>0.42637830279001476</v>
      </c>
      <c r="AA81" s="41">
        <f t="shared" ca="1" si="5"/>
        <v>6.4141518612479326E-2</v>
      </c>
      <c r="AB81" s="41">
        <f t="shared" ca="1" si="5"/>
        <v>-1.1954357793939385</v>
      </c>
      <c r="AC81" s="41">
        <f t="shared" ca="1" si="5"/>
        <v>2.211018250653757</v>
      </c>
      <c r="AD81" s="41">
        <f t="shared" ca="1" si="5"/>
        <v>-0.18560235634417016</v>
      </c>
      <c r="AF81" s="41">
        <f t="array" aca="1" ref="AF81:AI81" ca="1">MMULT(AA81:AD81,$AQ$3:$AT$6)</f>
        <v>6.4141518612479326E-2</v>
      </c>
      <c r="AG81" s="41">
        <f ca="1"/>
        <v>-0.57521458195270203</v>
      </c>
      <c r="AH81" s="41">
        <f ca="1"/>
        <v>1.3891393267726295</v>
      </c>
      <c r="AI81" s="41">
        <f ca="1"/>
        <v>8.1300104368374509E-2</v>
      </c>
      <c r="AJ81" s="42"/>
      <c r="AK81" s="43">
        <f t="shared" ca="1" si="6"/>
        <v>8.2828303722495875E-2</v>
      </c>
      <c r="AL81" s="43">
        <f t="shared" ca="1" si="6"/>
        <v>-6.0795062210067419E-2</v>
      </c>
      <c r="AM81" s="43">
        <f t="shared" ca="1" si="6"/>
        <v>0.36172376650415955</v>
      </c>
      <c r="AN81" s="43">
        <f t="shared" ca="1" si="6"/>
        <v>0.1035770302668286</v>
      </c>
    </row>
    <row r="82" spans="22:40">
      <c r="V82" s="41">
        <f t="shared" ca="1" si="7"/>
        <v>0.13957001880523046</v>
      </c>
      <c r="W82" s="41">
        <f t="shared" ca="1" si="7"/>
        <v>6.3154064389868259E-2</v>
      </c>
      <c r="X82" s="41">
        <f t="shared" ca="1" si="7"/>
        <v>0.38774236099129034</v>
      </c>
      <c r="Y82" s="41">
        <f t="shared" ca="1" si="7"/>
        <v>0.63207100930366888</v>
      </c>
      <c r="AA82" s="41">
        <f t="shared" ca="1" si="5"/>
        <v>-1.0822531944200533</v>
      </c>
      <c r="AB82" s="41">
        <f t="shared" ca="1" si="5"/>
        <v>-1.5288238072171516</v>
      </c>
      <c r="AC82" s="41">
        <f t="shared" ca="1" si="5"/>
        <v>-0.28520809097845878</v>
      </c>
      <c r="AD82" s="41">
        <f t="shared" ca="1" si="5"/>
        <v>0.3373434865318452</v>
      </c>
      <c r="AF82" s="41">
        <f t="array" aca="1" ref="AF82:AI82" ca="1">MMULT(AA82:AD82,$AQ$3:$AT$6)</f>
        <v>-1.0822531944200533</v>
      </c>
      <c r="AG82" s="41">
        <f ca="1"/>
        <v>-1.725273129354945</v>
      </c>
      <c r="AH82" s="41">
        <f ca="1"/>
        <v>-1.2708668499072013</v>
      </c>
      <c r="AI82" s="41">
        <f ca="1"/>
        <v>-1.0074248779282955</v>
      </c>
      <c r="AJ82" s="42"/>
      <c r="AK82" s="43">
        <f t="shared" ca="1" si="6"/>
        <v>-0.14645063888401066</v>
      </c>
      <c r="AL82" s="43">
        <f t="shared" ca="1" si="6"/>
        <v>-0.30230735716453844</v>
      </c>
      <c r="AM82" s="43">
        <f t="shared" ca="1" si="6"/>
        <v>-0.24475764177884191</v>
      </c>
      <c r="AN82" s="43">
        <f t="shared" ca="1" si="6"/>
        <v>-0.21215321459920566</v>
      </c>
    </row>
    <row r="83" spans="22:40">
      <c r="V83" s="41">
        <f t="shared" ca="1" si="7"/>
        <v>0.93291722125250398</v>
      </c>
      <c r="W83" s="41">
        <f t="shared" ca="1" si="7"/>
        <v>0.49932783002579906</v>
      </c>
      <c r="X83" s="41">
        <f t="shared" ca="1" si="7"/>
        <v>0.16593408838086077</v>
      </c>
      <c r="Y83" s="41">
        <f t="shared" ca="1" si="7"/>
        <v>0.71721549702039111</v>
      </c>
      <c r="AA83" s="41">
        <f t="shared" ca="1" si="5"/>
        <v>1.4978756642817641</v>
      </c>
      <c r="AB83" s="41">
        <f t="shared" ca="1" si="5"/>
        <v>-1.684881059869917E-3</v>
      </c>
      <c r="AC83" s="41">
        <f t="shared" ca="1" si="5"/>
        <v>-0.97035779800632715</v>
      </c>
      <c r="AD83" s="41">
        <f t="shared" ca="1" si="5"/>
        <v>0.57458942463132512</v>
      </c>
      <c r="AF83" s="41">
        <f t="array" aca="1" ref="AF83:AI83" ca="1">MMULT(AA83:AD83,$AQ$3:$AT$6)</f>
        <v>1.4978756642817641</v>
      </c>
      <c r="AG83" s="41">
        <f ca="1"/>
        <v>1.272306748466423</v>
      </c>
      <c r="AH83" s="41">
        <f ca="1"/>
        <v>0.16607892321025342</v>
      </c>
      <c r="AI83" s="41">
        <f ca="1"/>
        <v>1.2989431909860181</v>
      </c>
      <c r="AJ83" s="42"/>
      <c r="AK83" s="43">
        <f t="shared" ca="1" si="6"/>
        <v>0.36957513285635285</v>
      </c>
      <c r="AL83" s="43">
        <f t="shared" ca="1" si="6"/>
        <v>0.32718441717794883</v>
      </c>
      <c r="AM83" s="43">
        <f t="shared" ca="1" si="6"/>
        <v>8.2865994491937781E-2</v>
      </c>
      <c r="AN83" s="43">
        <f t="shared" ca="1" si="6"/>
        <v>0.45669352538594521</v>
      </c>
    </row>
    <row r="84" spans="22:40">
      <c r="V84" s="41">
        <f t="shared" ca="1" si="7"/>
        <v>0.61044316840493984</v>
      </c>
      <c r="W84" s="41">
        <f t="shared" ca="1" si="7"/>
        <v>0.2408848767327495</v>
      </c>
      <c r="X84" s="41">
        <f t="shared" ca="1" si="7"/>
        <v>0.94615598386581801</v>
      </c>
      <c r="Y84" s="41">
        <f t="shared" ca="1" si="7"/>
        <v>1.3265563834120142E-2</v>
      </c>
      <c r="AA84" s="41">
        <f t="shared" ca="1" si="5"/>
        <v>0.28047426994576036</v>
      </c>
      <c r="AB84" s="41">
        <f t="shared" ca="1" si="5"/>
        <v>-0.70345899305459225</v>
      </c>
      <c r="AC84" s="41">
        <f t="shared" ca="1" si="5"/>
        <v>1.6086722246700575</v>
      </c>
      <c r="AD84" s="41">
        <f t="shared" ca="1" si="5"/>
        <v>-2.218347795425597</v>
      </c>
      <c r="AF84" s="41">
        <f t="array" aca="1" ref="AF84:AI84" ca="1">MMULT(AA84:AD84,$AQ$3:$AT$6)</f>
        <v>0.28047426994576036</v>
      </c>
      <c r="AG84" s="41">
        <f ca="1"/>
        <v>-0.13216688955378492</v>
      </c>
      <c r="AH84" s="41">
        <f ca="1"/>
        <v>1.1951791734441251</v>
      </c>
      <c r="AI84" s="41">
        <f ca="1"/>
        <v>-0.94701305114754031</v>
      </c>
      <c r="AJ84" s="42"/>
      <c r="AK84" s="43">
        <f t="shared" ca="1" si="6"/>
        <v>0.12609485398915207</v>
      </c>
      <c r="AL84" s="43">
        <f t="shared" ca="1" si="6"/>
        <v>3.224495319370517E-2</v>
      </c>
      <c r="AM84" s="43">
        <f t="shared" ca="1" si="6"/>
        <v>0.31750085154526053</v>
      </c>
      <c r="AN84" s="43">
        <f t="shared" ca="1" si="6"/>
        <v>-0.19463378483278665</v>
      </c>
    </row>
    <row r="85" spans="22:40">
      <c r="V85" s="41">
        <f t="shared" ca="1" si="7"/>
        <v>0.76429068030986747</v>
      </c>
      <c r="W85" s="41">
        <f t="shared" ca="1" si="7"/>
        <v>0.26467770468014573</v>
      </c>
      <c r="X85" s="41">
        <f t="shared" ca="1" si="7"/>
        <v>0.5575798534181553</v>
      </c>
      <c r="Y85" s="41">
        <f t="shared" ca="1" si="7"/>
        <v>0.28148119995900678</v>
      </c>
      <c r="AA85" s="41">
        <f t="shared" ca="1" si="5"/>
        <v>0.72017275029675565</v>
      </c>
      <c r="AB85" s="41">
        <f t="shared" ca="1" si="5"/>
        <v>-0.62899029579718624</v>
      </c>
      <c r="AC85" s="41">
        <f t="shared" ca="1" si="5"/>
        <v>0.14483608212902652</v>
      </c>
      <c r="AD85" s="41">
        <f t="shared" ca="1" si="5"/>
        <v>-0.5784469558036297</v>
      </c>
      <c r="AF85" s="41">
        <f t="array" aca="1" ref="AF85:AI85" ca="1">MMULT(AA85:AD85,$AQ$3:$AT$6)</f>
        <v>0.72017275029675565</v>
      </c>
      <c r="AG85" s="41">
        <f ca="1"/>
        <v>0.28080563923106328</v>
      </c>
      <c r="AH85" s="41">
        <f ca="1"/>
        <v>0.37422886017412504</v>
      </c>
      <c r="AI85" s="41">
        <f ca="1"/>
        <v>9.871064698052856E-2</v>
      </c>
      <c r="AJ85" s="42"/>
      <c r="AK85" s="43">
        <f t="shared" ca="1" si="6"/>
        <v>0.21403455005935115</v>
      </c>
      <c r="AL85" s="43">
        <f t="shared" ca="1" si="6"/>
        <v>0.11896918423852329</v>
      </c>
      <c r="AM85" s="43">
        <f t="shared" ca="1" si="6"/>
        <v>0.13032418011970051</v>
      </c>
      <c r="AN85" s="43">
        <f t="shared" ca="1" si="6"/>
        <v>0.10862608762435327</v>
      </c>
    </row>
    <row r="86" spans="22:40">
      <c r="V86" s="41">
        <f t="shared" ca="1" si="7"/>
        <v>0.19218679466061983</v>
      </c>
      <c r="W86" s="41">
        <f t="shared" ca="1" si="7"/>
        <v>0.25583140609155908</v>
      </c>
      <c r="X86" s="41">
        <f t="shared" ca="1" si="7"/>
        <v>0.9014805458279519</v>
      </c>
      <c r="Y86" s="41">
        <f t="shared" ca="1" si="7"/>
        <v>0.89492320416389315</v>
      </c>
      <c r="AA86" s="41">
        <f t="shared" ca="1" si="5"/>
        <v>-0.86986608903466101</v>
      </c>
      <c r="AB86" s="41">
        <f t="shared" ca="1" si="5"/>
        <v>-0.65625073138988843</v>
      </c>
      <c r="AC86" s="41">
        <f t="shared" ca="1" si="5"/>
        <v>1.29003384176207</v>
      </c>
      <c r="AD86" s="41">
        <f t="shared" ca="1" si="5"/>
        <v>1.253143213835072</v>
      </c>
      <c r="AF86" s="41">
        <f t="array" aca="1" ref="AF86:AI86" ca="1">MMULT(AA86:AD86,$AQ$3:$AT$6)</f>
        <v>-0.86986608903466101</v>
      </c>
      <c r="AG86" s="41">
        <f ca="1"/>
        <v>-1.0850876997284735</v>
      </c>
      <c r="AH86" s="41">
        <f ca="1"/>
        <v>0.2770876368787587</v>
      </c>
      <c r="AI86" s="41">
        <f ca="1"/>
        <v>0.16398382456277771</v>
      </c>
      <c r="AJ86" s="42"/>
      <c r="AK86" s="43">
        <f t="shared" ca="1" si="6"/>
        <v>-0.10397321780693219</v>
      </c>
      <c r="AL86" s="43">
        <f t="shared" ca="1" si="6"/>
        <v>-0.16786841694297944</v>
      </c>
      <c r="AM86" s="43">
        <f t="shared" ca="1" si="6"/>
        <v>0.10817598120835699</v>
      </c>
      <c r="AN86" s="43">
        <f t="shared" ca="1" si="6"/>
        <v>0.12755530912320553</v>
      </c>
    </row>
    <row r="87" spans="22:40">
      <c r="V87" s="41">
        <f t="shared" ca="1" si="7"/>
        <v>0.23384001589492887</v>
      </c>
      <c r="W87" s="41">
        <f t="shared" ca="1" si="7"/>
        <v>0.47709661328972375</v>
      </c>
      <c r="X87" s="41">
        <f t="shared" ca="1" si="7"/>
        <v>0.51088268760767175</v>
      </c>
      <c r="Y87" s="41">
        <f t="shared" ca="1" si="7"/>
        <v>0.65590100906783999</v>
      </c>
      <c r="AA87" s="41">
        <f t="shared" ca="1" si="5"/>
        <v>-0.72625896248798816</v>
      </c>
      <c r="AB87" s="41">
        <f t="shared" ca="1" si="5"/>
        <v>-5.7441849948206239E-2</v>
      </c>
      <c r="AC87" s="41">
        <f t="shared" ca="1" si="5"/>
        <v>2.7282236537872963E-2</v>
      </c>
      <c r="AD87" s="41">
        <f t="shared" ca="1" si="5"/>
        <v>0.40130174110709249</v>
      </c>
      <c r="AF87" s="41">
        <f t="array" aca="1" ref="AF87:AI87" ca="1">MMULT(AA87:AD87,$AQ$3:$AT$6)</f>
        <v>-0.72625896248798816</v>
      </c>
      <c r="AG87" s="41">
        <f ca="1"/>
        <v>-0.64757949021367112</v>
      </c>
      <c r="AH87" s="41">
        <f ca="1"/>
        <v>-0.43043512758388885</v>
      </c>
      <c r="AI87" s="41">
        <f ca="1"/>
        <v>-0.32447717147557786</v>
      </c>
      <c r="AJ87" s="42"/>
      <c r="AK87" s="43">
        <f t="shared" ca="1" si="6"/>
        <v>-7.5251792497597642E-2</v>
      </c>
      <c r="AL87" s="43">
        <f t="shared" ca="1" si="6"/>
        <v>-7.5991692944870931E-2</v>
      </c>
      <c r="AM87" s="43">
        <f t="shared" ca="1" si="6"/>
        <v>-5.3139209089126657E-2</v>
      </c>
      <c r="AN87" s="43">
        <f t="shared" ca="1" si="6"/>
        <v>-1.4098379727917568E-2</v>
      </c>
    </row>
    <row r="88" spans="22:40">
      <c r="V88" s="41">
        <f t="shared" ca="1" si="7"/>
        <v>0.25433244556126733</v>
      </c>
      <c r="W88" s="41">
        <f t="shared" ca="1" si="7"/>
        <v>0.30873551390832366</v>
      </c>
      <c r="X88" s="41">
        <f t="shared" ca="1" si="7"/>
        <v>0.33424461723457755</v>
      </c>
      <c r="Y88" s="41">
        <f t="shared" ca="1" si="7"/>
        <v>0.92727832621759221</v>
      </c>
      <c r="AA88" s="41">
        <f t="shared" ca="1" si="5"/>
        <v>-0.66091801681925144</v>
      </c>
      <c r="AB88" s="41">
        <f t="shared" ca="1" si="5"/>
        <v>-0.49943775387313799</v>
      </c>
      <c r="AC88" s="41">
        <f t="shared" ca="1" si="5"/>
        <v>-0.42822236559090487</v>
      </c>
      <c r="AD88" s="41">
        <f t="shared" ca="1" si="5"/>
        <v>1.4558165205049776</v>
      </c>
      <c r="AF88" s="41">
        <f t="array" aca="1" ref="AF88:AI88" ca="1">MMULT(AA88:AD88,$AQ$3:$AT$6)</f>
        <v>-0.66091801681925144</v>
      </c>
      <c r="AG88" s="41">
        <f ca="1"/>
        <v>-0.82487547659185712</v>
      </c>
      <c r="AH88" s="41">
        <f ca="1"/>
        <v>-0.85240540618299732</v>
      </c>
      <c r="AI88" s="41">
        <f ca="1"/>
        <v>0.16459233839560738</v>
      </c>
      <c r="AJ88" s="42"/>
      <c r="AK88" s="43">
        <f t="shared" ca="1" si="6"/>
        <v>-6.2183603363850287E-2</v>
      </c>
      <c r="AL88" s="43">
        <f t="shared" ca="1" si="6"/>
        <v>-0.11322385008428998</v>
      </c>
      <c r="AM88" s="43">
        <f t="shared" ca="1" si="6"/>
        <v>-0.14934843260972341</v>
      </c>
      <c r="AN88" s="43">
        <f t="shared" ca="1" si="6"/>
        <v>0.12773177813472614</v>
      </c>
    </row>
    <row r="89" spans="22:40">
      <c r="V89" s="41">
        <f t="shared" ca="1" si="7"/>
        <v>0.96669857786214031</v>
      </c>
      <c r="W89" s="41">
        <f t="shared" ca="1" si="7"/>
        <v>0.26232841200962342</v>
      </c>
      <c r="X89" s="41">
        <f t="shared" ca="1" si="7"/>
        <v>0.86229469165790873</v>
      </c>
      <c r="Y89" s="41">
        <f t="shared" ca="1" si="7"/>
        <v>0.25256517959007141</v>
      </c>
      <c r="AA89" s="41">
        <f t="shared" ca="1" si="5"/>
        <v>1.8343446900079257</v>
      </c>
      <c r="AB89" s="41">
        <f t="shared" ca="1" si="5"/>
        <v>-0.63618350353339981</v>
      </c>
      <c r="AC89" s="41">
        <f t="shared" ca="1" si="5"/>
        <v>1.0906870366428669</v>
      </c>
      <c r="AD89" s="41">
        <f t="shared" ca="1" si="5"/>
        <v>-0.66643928525610518</v>
      </c>
      <c r="AF89" s="41">
        <f t="array" aca="1" ref="AF89:AI89" ca="1">MMULT(AA89:AD89,$AQ$3:$AT$6)</f>
        <v>1.8343446900079257</v>
      </c>
      <c r="AG89" s="41">
        <f ca="1"/>
        <v>1.2240625306815034</v>
      </c>
      <c r="AH89" s="41">
        <f ca="1"/>
        <v>1.7545269977601765</v>
      </c>
      <c r="AI89" s="41">
        <f ca="1"/>
        <v>1.0634885115214567</v>
      </c>
      <c r="AJ89" s="42"/>
      <c r="AK89" s="43">
        <f t="shared" ca="1" si="6"/>
        <v>0.43686893800158516</v>
      </c>
      <c r="AL89" s="43">
        <f t="shared" ca="1" si="6"/>
        <v>0.3170531314431157</v>
      </c>
      <c r="AM89" s="43">
        <f t="shared" ca="1" si="6"/>
        <v>0.44503215548932024</v>
      </c>
      <c r="AN89" s="43">
        <f t="shared" ca="1" si="6"/>
        <v>0.38841166834122243</v>
      </c>
    </row>
    <row r="90" spans="22:40">
      <c r="V90" s="41">
        <f t="shared" ca="1" si="7"/>
        <v>0.24754280140856977</v>
      </c>
      <c r="W90" s="41">
        <f t="shared" ca="1" si="7"/>
        <v>0.34079601578598528</v>
      </c>
      <c r="X90" s="41">
        <f t="shared" ca="1" si="7"/>
        <v>0.11840678597220133</v>
      </c>
      <c r="Y90" s="41">
        <f t="shared" ca="1" si="7"/>
        <v>0.64281942202084108</v>
      </c>
      <c r="AA90" s="41">
        <f t="shared" ca="1" si="5"/>
        <v>-0.68224253504312327</v>
      </c>
      <c r="AB90" s="41">
        <f t="shared" ca="1" si="5"/>
        <v>-0.4102916295805335</v>
      </c>
      <c r="AC90" s="41">
        <f t="shared" ca="1" si="5"/>
        <v>-1.1829888360141703</v>
      </c>
      <c r="AD90" s="41">
        <f t="shared" ca="1" si="5"/>
        <v>0.36600525281083307</v>
      </c>
      <c r="AF90" s="41">
        <f t="array" aca="1" ref="AF90:AI90" ca="1">MMULT(AA90:AD90,$AQ$3:$AT$6)</f>
        <v>-0.68224253504312327</v>
      </c>
      <c r="AG90" s="41">
        <f ca="1"/>
        <v>-0.79604068213436552</v>
      </c>
      <c r="AH90" s="41">
        <f ca="1"/>
        <v>-1.4110291422161807</v>
      </c>
      <c r="AI90" s="41">
        <f ca="1"/>
        <v>-0.60696635977891045</v>
      </c>
      <c r="AJ90" s="42"/>
      <c r="AK90" s="43">
        <f t="shared" ca="1" si="6"/>
        <v>-6.6448507008624647E-2</v>
      </c>
      <c r="AL90" s="43">
        <f t="shared" ca="1" si="6"/>
        <v>-0.10716854324821676</v>
      </c>
      <c r="AM90" s="43">
        <f t="shared" ca="1" si="6"/>
        <v>-0.2767146444252892</v>
      </c>
      <c r="AN90" s="43">
        <f t="shared" ca="1" si="6"/>
        <v>-9.6020244335884006E-2</v>
      </c>
    </row>
    <row r="91" spans="22:40">
      <c r="V91" s="41">
        <f t="shared" ca="1" si="7"/>
        <v>7.8616962721756556E-2</v>
      </c>
      <c r="W91" s="41">
        <f t="shared" ca="1" si="7"/>
        <v>0.16518388577009102</v>
      </c>
      <c r="X91" s="41">
        <f t="shared" ca="1" si="7"/>
        <v>0.95568350609489616</v>
      </c>
      <c r="Y91" s="41">
        <f t="shared" ca="1" si="7"/>
        <v>0.57713607001088774</v>
      </c>
      <c r="AA91" s="41">
        <f t="shared" ca="1" si="5"/>
        <v>-1.4144360027217526</v>
      </c>
      <c r="AB91" s="41">
        <f t="shared" ca="1" si="5"/>
        <v>-0.97337336523295304</v>
      </c>
      <c r="AC91" s="41">
        <f t="shared" ca="1" si="5"/>
        <v>1.7026532003772252</v>
      </c>
      <c r="AD91" s="41">
        <f t="shared" ca="1" si="5"/>
        <v>0.19457221058655597</v>
      </c>
      <c r="AF91" s="41">
        <f t="array" aca="1" ref="AF91:AI91" ca="1">MMULT(AA91:AD91,$AQ$3:$AT$6)</f>
        <v>-1.4144360027217526</v>
      </c>
      <c r="AG91" s="41">
        <f ca="1"/>
        <v>-1.7150268397306627</v>
      </c>
      <c r="AH91" s="41">
        <f ca="1"/>
        <v>0.17741424126419325</v>
      </c>
      <c r="AI91" s="41">
        <f ca="1"/>
        <v>-0.86371121821300623</v>
      </c>
      <c r="AJ91" s="42"/>
      <c r="AK91" s="43">
        <f t="shared" ca="1" si="6"/>
        <v>-0.21288720054435051</v>
      </c>
      <c r="AL91" s="43">
        <f t="shared" ca="1" si="6"/>
        <v>-0.30015563634343917</v>
      </c>
      <c r="AM91" s="43">
        <f t="shared" ca="1" si="6"/>
        <v>8.5450447008236063E-2</v>
      </c>
      <c r="AN91" s="43">
        <f t="shared" ca="1" si="6"/>
        <v>-0.17047625328177179</v>
      </c>
    </row>
    <row r="92" spans="22:40">
      <c r="V92" s="41">
        <f t="shared" ca="1" si="7"/>
        <v>0.28897115515933325</v>
      </c>
      <c r="W92" s="41">
        <f t="shared" ca="1" si="7"/>
        <v>0.3354505917865418</v>
      </c>
      <c r="X92" s="41">
        <f t="shared" ca="1" si="7"/>
        <v>0.83931934901749772</v>
      </c>
      <c r="Y92" s="41">
        <f t="shared" ca="1" si="7"/>
        <v>0.12942910757868509</v>
      </c>
      <c r="AA92" s="41">
        <f t="shared" ca="1" si="5"/>
        <v>-0.55639287247122637</v>
      </c>
      <c r="AB92" s="41">
        <f t="shared" ca="1" si="5"/>
        <v>-0.42491151020753248</v>
      </c>
      <c r="AC92" s="41">
        <f t="shared" ca="1" si="5"/>
        <v>0.99166431948442979</v>
      </c>
      <c r="AD92" s="41">
        <f t="shared" ref="AD92:AD153" ca="1" si="8">NORMSINV(Y92)</f>
        <v>-1.1290939217100835</v>
      </c>
      <c r="AF92" s="41">
        <f t="array" aca="1" ref="AF92:AI92" ca="1">MMULT(AA92:AD92,$AQ$3:$AT$6)</f>
        <v>-0.55639287247122637</v>
      </c>
      <c r="AG92" s="41">
        <f ca="1"/>
        <v>-0.69676996895795817</v>
      </c>
      <c r="AH92" s="41">
        <f ca="1"/>
        <v>0.30151385659461882</v>
      </c>
      <c r="AI92" s="41">
        <f ca="1"/>
        <v>-0.99656226453392871</v>
      </c>
      <c r="AJ92" s="42"/>
      <c r="AK92" s="43">
        <f t="shared" ca="1" si="6"/>
        <v>-4.1278574494245268E-2</v>
      </c>
      <c r="AL92" s="43">
        <f t="shared" ca="1" si="6"/>
        <v>-8.6321693481171219E-2</v>
      </c>
      <c r="AM92" s="43">
        <f t="shared" ca="1" si="6"/>
        <v>0.1137451593035731</v>
      </c>
      <c r="AN92" s="43">
        <f t="shared" ref="AN92:AN153" ca="1" si="9">E$5+AI92*E$6</f>
        <v>-0.20900305671483926</v>
      </c>
    </row>
    <row r="93" spans="22:40">
      <c r="V93" s="41">
        <f t="shared" ca="1" si="7"/>
        <v>0.5103969774319701</v>
      </c>
      <c r="W93" s="41">
        <f t="shared" ca="1" si="7"/>
        <v>0.61144390655990344</v>
      </c>
      <c r="X93" s="41">
        <f t="shared" ca="1" si="7"/>
        <v>0.89734372830154396</v>
      </c>
      <c r="Y93" s="41">
        <f t="shared" ca="1" si="7"/>
        <v>0.47864696262665607</v>
      </c>
      <c r="AA93" s="41">
        <f t="shared" ref="AA93:AC153" ca="1" si="10">NORMSINV(V93)</f>
        <v>2.6064308424362491E-2</v>
      </c>
      <c r="AB93" s="41">
        <f t="shared" ca="1" si="10"/>
        <v>0.28308433844345243</v>
      </c>
      <c r="AC93" s="41">
        <f t="shared" ca="1" si="10"/>
        <v>1.26656033347935</v>
      </c>
      <c r="AD93" s="41">
        <f t="shared" ca="1" si="8"/>
        <v>-5.3549709159906027E-2</v>
      </c>
      <c r="AF93" s="41">
        <f t="array" aca="1" ref="AF93:AI93" ca="1">MMULT(AA93:AD93,$AQ$3:$AT$6)</f>
        <v>2.6064308424362491E-2</v>
      </c>
      <c r="AG93" s="41">
        <f ca="1"/>
        <v>0.17127859079548785</v>
      </c>
      <c r="AH93" s="41">
        <f ca="1"/>
        <v>1.0465752413760758</v>
      </c>
      <c r="AI93" s="41">
        <f ca="1"/>
        <v>0.27881195562432248</v>
      </c>
      <c r="AJ93" s="42"/>
      <c r="AK93" s="43">
        <f t="shared" ref="AK93:AM153" ca="1" si="11">B$5+AF93*B$6</f>
        <v>7.5212861684872512E-2</v>
      </c>
      <c r="AL93" s="43">
        <f t="shared" ca="1" si="11"/>
        <v>9.5968504067052443E-2</v>
      </c>
      <c r="AM93" s="43">
        <f t="shared" ca="1" si="11"/>
        <v>0.2836191550337453</v>
      </c>
      <c r="AN93" s="43">
        <f t="shared" ca="1" si="9"/>
        <v>0.16085546713105353</v>
      </c>
    </row>
    <row r="94" spans="22:40">
      <c r="V94" s="41">
        <f t="shared" ca="1" si="7"/>
        <v>0.43155904265825162</v>
      </c>
      <c r="W94" s="41">
        <f t="shared" ca="1" si="7"/>
        <v>0.56189445064025123</v>
      </c>
      <c r="X94" s="41">
        <f t="shared" ca="1" si="7"/>
        <v>0.65831068881745125</v>
      </c>
      <c r="Y94" s="41">
        <f t="shared" ca="1" si="7"/>
        <v>0.37907650916506941</v>
      </c>
      <c r="AA94" s="41">
        <f t="shared" ca="1" si="10"/>
        <v>-0.17240634368412425</v>
      </c>
      <c r="AB94" s="41">
        <f t="shared" ca="1" si="10"/>
        <v>0.15577408460326916</v>
      </c>
      <c r="AC94" s="41">
        <f t="shared" ca="1" si="10"/>
        <v>0.40785705583950144</v>
      </c>
      <c r="AD94" s="41">
        <f t="shared" ca="1" si="8"/>
        <v>-0.30790710624127099</v>
      </c>
      <c r="AF94" s="41">
        <f t="array" aca="1" ref="AF94:AI94" ca="1">MMULT(AA94:AD94,$AQ$3:$AT$6)</f>
        <v>-0.17240634368412425</v>
      </c>
      <c r="AG94" s="41">
        <f ca="1"/>
        <v>-6.4486301179123962E-2</v>
      </c>
      <c r="AH94" s="41">
        <f ca="1"/>
        <v>0.24571031255648626</v>
      </c>
      <c r="AI94" s="41">
        <f ca="1"/>
        <v>-0.20383450538441139</v>
      </c>
      <c r="AJ94" s="42"/>
      <c r="AK94" s="43">
        <f t="shared" ca="1" si="11"/>
        <v>3.5518731263175153E-2</v>
      </c>
      <c r="AL94" s="43">
        <f t="shared" ca="1" si="11"/>
        <v>4.645787675238397E-2</v>
      </c>
      <c r="AM94" s="43">
        <f t="shared" ca="1" si="11"/>
        <v>0.10102195126287887</v>
      </c>
      <c r="AN94" s="43">
        <f t="shared" ca="1" si="9"/>
        <v>2.0887993438520699E-2</v>
      </c>
    </row>
    <row r="95" spans="22:40">
      <c r="V95" s="41">
        <f t="shared" ca="1" si="7"/>
        <v>0.81152518252994432</v>
      </c>
      <c r="W95" s="41">
        <f t="shared" ca="1" si="7"/>
        <v>0.81446655292914261</v>
      </c>
      <c r="X95" s="41">
        <f t="shared" ca="1" si="7"/>
        <v>0.64617807047135556</v>
      </c>
      <c r="Y95" s="41">
        <f t="shared" ca="1" si="7"/>
        <v>0.54576590129364055</v>
      </c>
      <c r="AA95" s="41">
        <f t="shared" ca="1" si="10"/>
        <v>0.88353064077221533</v>
      </c>
      <c r="AB95" s="41">
        <f t="shared" ca="1" si="10"/>
        <v>0.89447669377711203</v>
      </c>
      <c r="AC95" s="41">
        <f t="shared" ca="1" si="10"/>
        <v>0.37502233083138481</v>
      </c>
      <c r="AD95" s="41">
        <f t="shared" ca="1" si="8"/>
        <v>0.11497088749165719</v>
      </c>
      <c r="AF95" s="41">
        <f t="array" aca="1" ref="AF95:AI95" ca="1">MMULT(AA95:AD95,$AQ$3:$AT$6)</f>
        <v>0.88353064077221533</v>
      </c>
      <c r="AG95" s="41">
        <f ca="1"/>
        <v>1.2221958814379901</v>
      </c>
      <c r="AH95" s="41">
        <f ca="1"/>
        <v>1.0508172831758653</v>
      </c>
      <c r="AI95" s="41">
        <f ca="1"/>
        <v>1.0002089062806385</v>
      </c>
      <c r="AJ95" s="42"/>
      <c r="AK95" s="43">
        <f t="shared" ca="1" si="11"/>
        <v>0.24670612815444309</v>
      </c>
      <c r="AL95" s="43">
        <f t="shared" ca="1" si="11"/>
        <v>0.31666113510197791</v>
      </c>
      <c r="AM95" s="43">
        <f t="shared" ca="1" si="11"/>
        <v>0.28458634056409732</v>
      </c>
      <c r="AN95" s="43">
        <f t="shared" ca="1" si="9"/>
        <v>0.37006058282138515</v>
      </c>
    </row>
    <row r="96" spans="22:40">
      <c r="V96" s="41">
        <f t="shared" ca="1" si="7"/>
        <v>0.1500495721753029</v>
      </c>
      <c r="W96" s="41">
        <f t="shared" ca="1" si="7"/>
        <v>0.88175543625345154</v>
      </c>
      <c r="X96" s="41">
        <f t="shared" ca="1" si="7"/>
        <v>0.3387200151940758</v>
      </c>
      <c r="Y96" s="41">
        <f t="shared" ca="1" si="7"/>
        <v>0.37440762958442031</v>
      </c>
      <c r="AA96" s="41">
        <f t="shared" ca="1" si="10"/>
        <v>-1.0362208016783516</v>
      </c>
      <c r="AB96" s="41">
        <f t="shared" ca="1" si="10"/>
        <v>1.1838078666663523</v>
      </c>
      <c r="AC96" s="41">
        <f t="shared" ca="1" si="10"/>
        <v>-0.41595896548515543</v>
      </c>
      <c r="AD96" s="41">
        <f t="shared" ca="1" si="8"/>
        <v>-0.32020193140214032</v>
      </c>
      <c r="AF96" s="41">
        <f t="array" aca="1" ref="AF96:AI96" ca="1">MMULT(AA96:AD96,$AQ$3:$AT$6)</f>
        <v>-1.0362208016783516</v>
      </c>
      <c r="AG96" s="41">
        <f ca="1"/>
        <v>-0.25717819177160128</v>
      </c>
      <c r="AH96" s="41">
        <f ca="1"/>
        <v>-0.62098704515244851</v>
      </c>
      <c r="AI96" s="41">
        <f ca="1"/>
        <v>-0.7940703162468119</v>
      </c>
      <c r="AJ96" s="42"/>
      <c r="AK96" s="43">
        <f t="shared" ca="1" si="11"/>
        <v>-0.13724416033567033</v>
      </c>
      <c r="AL96" s="43">
        <f t="shared" ca="1" si="11"/>
        <v>5.9925797279637288E-3</v>
      </c>
      <c r="AM96" s="43">
        <f t="shared" ca="1" si="11"/>
        <v>-9.6585046294758267E-2</v>
      </c>
      <c r="AN96" s="43">
        <f t="shared" ca="1" si="9"/>
        <v>-0.15028039171157542</v>
      </c>
    </row>
    <row r="97" spans="22:40">
      <c r="V97" s="41">
        <f t="shared" ca="1" si="7"/>
        <v>0.89509841461329431</v>
      </c>
      <c r="W97" s="41">
        <f t="shared" ca="1" si="7"/>
        <v>0.17901539143457368</v>
      </c>
      <c r="X97" s="41">
        <f t="shared" ca="1" si="7"/>
        <v>0.68059099235479092</v>
      </c>
      <c r="Y97" s="41">
        <f t="shared" ca="1" si="7"/>
        <v>0.57075887183197926</v>
      </c>
      <c r="AA97" s="41">
        <f t="shared" ca="1" si="10"/>
        <v>1.2541068503757991</v>
      </c>
      <c r="AB97" s="41">
        <f t="shared" ca="1" si="10"/>
        <v>-0.91912387459662293</v>
      </c>
      <c r="AC97" s="41">
        <f t="shared" ca="1" si="10"/>
        <v>0.46935205145199105</v>
      </c>
      <c r="AD97" s="41">
        <f t="shared" ca="1" si="8"/>
        <v>0.17830652294255381</v>
      </c>
      <c r="AF97" s="41">
        <f t="array" aca="1" ref="AF97:AI97" ca="1">MMULT(AA97:AD97,$AQ$3:$AT$6)</f>
        <v>1.2541068503757991</v>
      </c>
      <c r="AG97" s="41">
        <f ca="1"/>
        <v>0.58181227788290613</v>
      </c>
      <c r="AH97" s="41">
        <f ca="1"/>
        <v>0.86235080440780787</v>
      </c>
      <c r="AI97" s="41">
        <f ca="1"/>
        <v>0.94351669993843146</v>
      </c>
      <c r="AJ97" s="42"/>
      <c r="AK97" s="43">
        <f t="shared" ca="1" si="11"/>
        <v>0.32082137007515982</v>
      </c>
      <c r="AL97" s="43">
        <f t="shared" ca="1" si="11"/>
        <v>0.18218057835541029</v>
      </c>
      <c r="AM97" s="43">
        <f t="shared" ca="1" si="11"/>
        <v>0.24161598340498019</v>
      </c>
      <c r="AN97" s="43">
        <f t="shared" ca="1" si="9"/>
        <v>0.35361984298214511</v>
      </c>
    </row>
    <row r="98" spans="22:40">
      <c r="V98" s="41">
        <f t="shared" ca="1" si="7"/>
        <v>9.6322414642111998E-2</v>
      </c>
      <c r="W98" s="41">
        <f t="shared" ca="1" si="7"/>
        <v>0.93938393167810452</v>
      </c>
      <c r="X98" s="41">
        <f t="shared" ca="1" si="7"/>
        <v>0.22731538489283776</v>
      </c>
      <c r="Y98" s="41">
        <f t="shared" ca="1" si="7"/>
        <v>0.41653827652834408</v>
      </c>
      <c r="AA98" s="41">
        <f t="shared" ca="1" si="10"/>
        <v>-1.3027947919482008</v>
      </c>
      <c r="AB98" s="41">
        <f t="shared" ca="1" si="10"/>
        <v>1.5496225527444343</v>
      </c>
      <c r="AC98" s="41">
        <f t="shared" ca="1" si="10"/>
        <v>-0.74771717424971873</v>
      </c>
      <c r="AD98" s="41">
        <f t="shared" ca="1" si="8"/>
        <v>-0.21075743671099045</v>
      </c>
      <c r="AF98" s="41">
        <f t="array" aca="1" ref="AF98:AI98" ca="1">MMULT(AA98:AD98,$AQ$3:$AT$6)</f>
        <v>-1.3027947919482008</v>
      </c>
      <c r="AG98" s="41">
        <f ca="1"/>
        <v>-0.29106123998961353</v>
      </c>
      <c r="AH98" s="41">
        <f ca="1"/>
        <v>-0.93404433698021405</v>
      </c>
      <c r="AI98" s="41">
        <f ca="1"/>
        <v>-0.91342658749761296</v>
      </c>
      <c r="AJ98" s="42"/>
      <c r="AK98" s="43">
        <f t="shared" ca="1" si="11"/>
        <v>-0.19055895838964015</v>
      </c>
      <c r="AL98" s="43">
        <f t="shared" ca="1" si="11"/>
        <v>-1.1228603978188437E-3</v>
      </c>
      <c r="AM98" s="43">
        <f t="shared" ca="1" si="11"/>
        <v>-0.16796210883148882</v>
      </c>
      <c r="AN98" s="43">
        <f t="shared" ca="1" si="9"/>
        <v>-0.18489371037430774</v>
      </c>
    </row>
    <row r="99" spans="22:40">
      <c r="V99" s="41">
        <f t="shared" ca="1" si="7"/>
        <v>8.0564003983161547E-2</v>
      </c>
      <c r="W99" s="41">
        <f t="shared" ca="1" si="7"/>
        <v>0.63567508775142501</v>
      </c>
      <c r="X99" s="41">
        <f t="shared" ca="1" si="7"/>
        <v>0.85186825708183134</v>
      </c>
      <c r="Y99" s="41">
        <f t="shared" ca="1" si="7"/>
        <v>0.22397815035981494</v>
      </c>
      <c r="AA99" s="41">
        <f t="shared" ca="1" si="10"/>
        <v>-1.4012878668270845</v>
      </c>
      <c r="AB99" s="41">
        <f t="shared" ca="1" si="10"/>
        <v>0.34692212484490559</v>
      </c>
      <c r="AC99" s="41">
        <f t="shared" ca="1" si="10"/>
        <v>1.0444797445342384</v>
      </c>
      <c r="AD99" s="41">
        <f t="shared" ca="1" si="8"/>
        <v>-0.75882658428027228</v>
      </c>
      <c r="AF99" s="41">
        <f t="array" aca="1" ref="AF99:AI99" ca="1">MMULT(AA99:AD99,$AQ$3:$AT$6)</f>
        <v>-1.4012878668270845</v>
      </c>
      <c r="AG99" s="41">
        <f ca="1"/>
        <v>-1.0083421174745282</v>
      </c>
      <c r="AH99" s="41">
        <f ca="1"/>
        <v>3.9555345744240245E-2</v>
      </c>
      <c r="AI99" s="41">
        <f ca="1"/>
        <v>-1.2452941753899129</v>
      </c>
      <c r="AJ99" s="42"/>
      <c r="AK99" s="43">
        <f t="shared" ca="1" si="11"/>
        <v>-0.21025757336541689</v>
      </c>
      <c r="AL99" s="43">
        <f t="shared" ca="1" si="11"/>
        <v>-0.15175184466965091</v>
      </c>
      <c r="AM99" s="43">
        <f t="shared" ca="1" si="11"/>
        <v>5.4018618829686775E-2</v>
      </c>
      <c r="AN99" s="43">
        <f t="shared" ca="1" si="9"/>
        <v>-0.28113531086307469</v>
      </c>
    </row>
    <row r="100" spans="22:40">
      <c r="V100" s="41">
        <f t="shared" ca="1" si="7"/>
        <v>0.13470694852012599</v>
      </c>
      <c r="W100" s="41">
        <f t="shared" ca="1" si="7"/>
        <v>0.86640676156901653</v>
      </c>
      <c r="X100" s="41">
        <f t="shared" ca="1" si="7"/>
        <v>0.51958722744364694</v>
      </c>
      <c r="Y100" s="41">
        <f t="shared" ca="1" si="7"/>
        <v>0.70574945256433563</v>
      </c>
      <c r="AA100" s="41">
        <f t="shared" ca="1" si="10"/>
        <v>-1.104413293016087</v>
      </c>
      <c r="AB100" s="41">
        <f t="shared" ca="1" si="10"/>
        <v>1.1095651008535337</v>
      </c>
      <c r="AC100" s="41">
        <f t="shared" ca="1" si="10"/>
        <v>4.9117640720551588E-2</v>
      </c>
      <c r="AD100" s="41">
        <f t="shared" ca="1" si="8"/>
        <v>0.54100941274007874</v>
      </c>
      <c r="AF100" s="41">
        <f t="array" aca="1" ref="AF100:AI100" ca="1">MMULT(AA100:AD100,$AQ$3:$AT$6)</f>
        <v>-1.104413293016087</v>
      </c>
      <c r="AG100" s="41">
        <f ca="1"/>
        <v>-0.35425161312157583</v>
      </c>
      <c r="AH100" s="41">
        <f ca="1"/>
        <v>-0.33070276527200809</v>
      </c>
      <c r="AI100" s="41">
        <f ca="1"/>
        <v>-0.27357164271691448</v>
      </c>
      <c r="AJ100" s="42"/>
      <c r="AK100" s="43">
        <f t="shared" ca="1" si="11"/>
        <v>-0.15088265860321742</v>
      </c>
      <c r="AL100" s="43">
        <f t="shared" ca="1" si="11"/>
        <v>-1.4392838755530921E-2</v>
      </c>
      <c r="AM100" s="43">
        <f t="shared" ca="1" si="11"/>
        <v>-3.0400230482017843E-2</v>
      </c>
      <c r="AN100" s="43">
        <f t="shared" ca="1" si="9"/>
        <v>6.6422361209481084E-4</v>
      </c>
    </row>
    <row r="101" spans="22:40">
      <c r="V101" s="41">
        <f t="shared" ca="1" si="7"/>
        <v>0.67469949627015402</v>
      </c>
      <c r="W101" s="41">
        <f t="shared" ca="1" si="7"/>
        <v>0.87630327110271788</v>
      </c>
      <c r="X101" s="41">
        <f t="shared" ca="1" si="7"/>
        <v>0.62764316503702899</v>
      </c>
      <c r="Y101" s="41">
        <f t="shared" ca="1" si="7"/>
        <v>4.603995573773112E-2</v>
      </c>
      <c r="AA101" s="41">
        <f t="shared" ca="1" si="10"/>
        <v>0.45292741746516035</v>
      </c>
      <c r="AB101" s="41">
        <f t="shared" ca="1" si="10"/>
        <v>1.1567036503560315</v>
      </c>
      <c r="AC101" s="41">
        <f t="shared" ca="1" si="10"/>
        <v>0.32561763241542091</v>
      </c>
      <c r="AD101" s="41">
        <f t="shared" ca="1" si="8"/>
        <v>-1.6845267642443458</v>
      </c>
      <c r="AF101" s="41">
        <f t="array" aca="1" ref="AF101:AI101" ca="1">MMULT(AA101:AD101,$AQ$3:$AT$6)</f>
        <v>0.45292741746516035</v>
      </c>
      <c r="AG101" s="41">
        <f ca="1"/>
        <v>0.99431976258598564</v>
      </c>
      <c r="AH101" s="41">
        <f ca="1"/>
        <v>0.82486680671820112</v>
      </c>
      <c r="AI101" s="41">
        <f ca="1"/>
        <v>-0.33290436192341277</v>
      </c>
      <c r="AJ101" s="42"/>
      <c r="AK101" s="43">
        <f t="shared" ca="1" si="11"/>
        <v>0.16058548349303209</v>
      </c>
      <c r="AL101" s="43">
        <f t="shared" ca="1" si="11"/>
        <v>0.26880715014305701</v>
      </c>
      <c r="AM101" s="43">
        <f t="shared" ca="1" si="11"/>
        <v>0.23306963193174984</v>
      </c>
      <c r="AN101" s="43">
        <f t="shared" ca="1" si="9"/>
        <v>-1.6542264957789696E-2</v>
      </c>
    </row>
    <row r="102" spans="22:40">
      <c r="V102" s="41">
        <f t="shared" ca="1" si="7"/>
        <v>0.1924333538363201</v>
      </c>
      <c r="W102" s="41">
        <f t="shared" ca="1" si="7"/>
        <v>0.26692077815872362</v>
      </c>
      <c r="X102" s="41">
        <f t="shared" ca="1" si="7"/>
        <v>0.55513763684016704</v>
      </c>
      <c r="Y102" s="41">
        <f t="shared" ca="1" si="7"/>
        <v>0.42179602084292522</v>
      </c>
      <c r="AA102" s="41">
        <f t="shared" ca="1" si="10"/>
        <v>-0.86896420863166912</v>
      </c>
      <c r="AB102" s="41">
        <f t="shared" ca="1" si="10"/>
        <v>-0.6221525607800461</v>
      </c>
      <c r="AC102" s="41">
        <f t="shared" ca="1" si="10"/>
        <v>0.13865253621455531</v>
      </c>
      <c r="AD102" s="41">
        <f t="shared" ca="1" si="8"/>
        <v>-0.19730094269010634</v>
      </c>
      <c r="AF102" s="41">
        <f t="array" aca="1" ref="AF102:AI102" ca="1">MMULT(AA102:AD102,$AQ$3:$AT$6)</f>
        <v>-0.86896420863166912</v>
      </c>
      <c r="AG102" s="41">
        <f ca="1"/>
        <v>-1.0663587754283805</v>
      </c>
      <c r="AH102" s="41">
        <f ca="1"/>
        <v>-0.58210198128479984</v>
      </c>
      <c r="AI102" s="41">
        <f ca="1"/>
        <v>-0.8854983607256679</v>
      </c>
      <c r="AJ102" s="42"/>
      <c r="AK102" s="43">
        <f t="shared" ca="1" si="11"/>
        <v>-0.10379284172633382</v>
      </c>
      <c r="AL102" s="43">
        <f t="shared" ca="1" si="11"/>
        <v>-0.16393534283995992</v>
      </c>
      <c r="AM102" s="43">
        <f t="shared" ca="1" si="11"/>
        <v>-8.7719251732934364E-2</v>
      </c>
      <c r="AN102" s="43">
        <f t="shared" ca="1" si="9"/>
        <v>-0.17679452461044365</v>
      </c>
    </row>
    <row r="103" spans="22:40">
      <c r="V103" s="41">
        <f t="shared" ca="1" si="7"/>
        <v>0.47810091868441906</v>
      </c>
      <c r="W103" s="41">
        <f t="shared" ca="1" si="7"/>
        <v>0.34179523701199421</v>
      </c>
      <c r="X103" s="41">
        <f t="shared" ca="1" si="7"/>
        <v>0.47325951217645712</v>
      </c>
      <c r="Y103" s="41">
        <f t="shared" ca="1" si="7"/>
        <v>0.38000126865027439</v>
      </c>
      <c r="AA103" s="41">
        <f t="shared" ca="1" si="10"/>
        <v>-5.4920452952865295E-2</v>
      </c>
      <c r="AB103" s="41">
        <f t="shared" ca="1" si="10"/>
        <v>-0.40756852772743618</v>
      </c>
      <c r="AC103" s="41">
        <f t="shared" ca="1" si="10"/>
        <v>-6.7078733012841285E-2</v>
      </c>
      <c r="AD103" s="41">
        <f t="shared" ca="1" si="8"/>
        <v>-0.30547745617231675</v>
      </c>
      <c r="AF103" s="41">
        <f t="array" aca="1" ref="AF103:AI103" ca="1">MMULT(AA103:AD103,$AQ$3:$AT$6)</f>
        <v>-5.4920452952865295E-2</v>
      </c>
      <c r="AG103" s="41">
        <f ca="1"/>
        <v>-0.26138242944474699</v>
      </c>
      <c r="AH103" s="41">
        <f ca="1"/>
        <v>-0.1918847212706995</v>
      </c>
      <c r="AI103" s="41">
        <f ca="1"/>
        <v>-0.32094123949569298</v>
      </c>
      <c r="AJ103" s="42"/>
      <c r="AK103" s="43">
        <f t="shared" ca="1" si="11"/>
        <v>5.9015909409426949E-2</v>
      </c>
      <c r="AL103" s="43">
        <f t="shared" ca="1" si="11"/>
        <v>5.1096898166031329E-3</v>
      </c>
      <c r="AM103" s="43">
        <f t="shared" ca="1" si="11"/>
        <v>1.2502835502805135E-3</v>
      </c>
      <c r="AN103" s="43">
        <f t="shared" ca="1" si="9"/>
        <v>-1.3072959453750949E-2</v>
      </c>
    </row>
    <row r="104" spans="22:40">
      <c r="V104" s="41">
        <f t="shared" ca="1" si="7"/>
        <v>0.68050808908642824</v>
      </c>
      <c r="W104" s="41">
        <f t="shared" ca="1" si="7"/>
        <v>0.61467318125121695</v>
      </c>
      <c r="X104" s="41">
        <f t="shared" ca="1" si="7"/>
        <v>2.2854216012097917E-2</v>
      </c>
      <c r="Y104" s="41">
        <f t="shared" ca="1" si="7"/>
        <v>0.93430385119508141</v>
      </c>
      <c r="AA104" s="41">
        <f t="shared" ca="1" si="10"/>
        <v>0.46912005913389215</v>
      </c>
      <c r="AB104" s="41">
        <f t="shared" ca="1" si="10"/>
        <v>0.29152001636048508</v>
      </c>
      <c r="AC104" s="41">
        <f t="shared" ca="1" si="10"/>
        <v>-1.9980759005599524</v>
      </c>
      <c r="AD104" s="41">
        <f t="shared" ca="1" si="8"/>
        <v>1.5086341674064767</v>
      </c>
      <c r="AF104" s="41">
        <f t="array" aca="1" ref="AF104:AI104" ca="1">MMULT(AA104:AD104,$AQ$3:$AT$6)</f>
        <v>0.46912005913389215</v>
      </c>
      <c r="AG104" s="41">
        <f ca="1"/>
        <v>0.55231974798381023</v>
      </c>
      <c r="AH104" s="41">
        <f ca="1"/>
        <v>-1.1487318750817452</v>
      </c>
      <c r="AI104" s="41">
        <f ca="1"/>
        <v>0.94156094331827034</v>
      </c>
      <c r="AJ104" s="42"/>
      <c r="AK104" s="43">
        <f t="shared" ca="1" si="11"/>
        <v>0.16382401182677844</v>
      </c>
      <c r="AL104" s="43">
        <f t="shared" ca="1" si="11"/>
        <v>0.17598714707660013</v>
      </c>
      <c r="AM104" s="43">
        <f t="shared" ca="1" si="11"/>
        <v>-0.21691086751863792</v>
      </c>
      <c r="AN104" s="43">
        <f t="shared" ca="1" si="9"/>
        <v>0.35305267356229841</v>
      </c>
    </row>
    <row r="105" spans="22:40">
      <c r="V105" s="41">
        <f t="shared" ca="1" si="7"/>
        <v>0.5456868071968024</v>
      </c>
      <c r="W105" s="41">
        <f t="shared" ca="1" si="7"/>
        <v>0.83533645041193449</v>
      </c>
      <c r="X105" s="41">
        <f t="shared" ca="1" si="7"/>
        <v>0.98659456118667299</v>
      </c>
      <c r="Y105" s="41">
        <f t="shared" ca="1" si="7"/>
        <v>0.46526209064370982</v>
      </c>
      <c r="AA105" s="41">
        <f t="shared" ca="1" si="10"/>
        <v>0.11477131561354764</v>
      </c>
      <c r="AB105" s="41">
        <f t="shared" ca="1" si="10"/>
        <v>0.97547015449751573</v>
      </c>
      <c r="AC105" s="41">
        <f t="shared" ca="1" si="10"/>
        <v>2.214260304281809</v>
      </c>
      <c r="AD105" s="41">
        <f t="shared" ca="1" si="8"/>
        <v>-8.7185353435288798E-2</v>
      </c>
      <c r="AF105" s="41">
        <f t="array" aca="1" ref="AF105:AI105" ca="1">MMULT(AA105:AD105,$AQ$3:$AT$6)</f>
        <v>0.11477131561354764</v>
      </c>
      <c r="AG105" s="41">
        <f ca="1"/>
        <v>0.6114164079728952</v>
      </c>
      <c r="AH105" s="41">
        <f ca="1"/>
        <v>1.998912710432466</v>
      </c>
      <c r="AI105" s="41">
        <f ca="1"/>
        <v>0.64779310617563213</v>
      </c>
      <c r="AJ105" s="42"/>
      <c r="AK105" s="43">
        <f t="shared" ca="1" si="11"/>
        <v>9.2954263122709532E-2</v>
      </c>
      <c r="AL105" s="43">
        <f t="shared" ca="1" si="11"/>
        <v>0.188397445674308</v>
      </c>
      <c r="AM105" s="43">
        <f t="shared" ca="1" si="11"/>
        <v>0.50075209797860232</v>
      </c>
      <c r="AN105" s="43">
        <f t="shared" ca="1" si="9"/>
        <v>0.26786000079093331</v>
      </c>
    </row>
    <row r="106" spans="22:40">
      <c r="V106" s="41">
        <f t="shared" ca="1" si="7"/>
        <v>0.75564454954877025</v>
      </c>
      <c r="W106" s="41">
        <f t="shared" ca="1" si="7"/>
        <v>9.7821862270625837E-2</v>
      </c>
      <c r="X106" s="41">
        <f t="shared" ca="1" si="7"/>
        <v>0.88974635656451395</v>
      </c>
      <c r="Y106" s="41">
        <f t="shared" ca="1" si="7"/>
        <v>0.59739833179865431</v>
      </c>
      <c r="AA106" s="41">
        <f t="shared" ca="1" si="10"/>
        <v>0.69236060224706963</v>
      </c>
      <c r="AB106" s="41">
        <f t="shared" ca="1" si="10"/>
        <v>-1.2940628147673765</v>
      </c>
      <c r="AC106" s="41">
        <f t="shared" ca="1" si="10"/>
        <v>1.225180322257962</v>
      </c>
      <c r="AD106" s="41">
        <f t="shared" ca="1" si="8"/>
        <v>0.24661869299241587</v>
      </c>
      <c r="AF106" s="41">
        <f t="array" aca="1" ref="AF106:AI106" ca="1">MMULT(AA106:AD106,$AQ$3:$AT$6)</f>
        <v>0.69236060224706963</v>
      </c>
      <c r="AG106" s="41">
        <f ca="1"/>
        <v>-9.318337563154544E-2</v>
      </c>
      <c r="AH106" s="41">
        <f ca="1"/>
        <v>0.99597976859057724</v>
      </c>
      <c r="AI106" s="41">
        <f ca="1"/>
        <v>0.61216369699841633</v>
      </c>
      <c r="AJ106" s="42"/>
      <c r="AK106" s="43">
        <f t="shared" ca="1" si="11"/>
        <v>0.20847212044941393</v>
      </c>
      <c r="AL106" s="43">
        <f t="shared" ca="1" si="11"/>
        <v>4.0431491117375457E-2</v>
      </c>
      <c r="AM106" s="43">
        <f t="shared" ca="1" si="11"/>
        <v>0.27208338723865161</v>
      </c>
      <c r="AN106" s="43">
        <f t="shared" ca="1" si="9"/>
        <v>0.25752747212954075</v>
      </c>
    </row>
    <row r="107" spans="22:40">
      <c r="V107" s="41">
        <f t="shared" ca="1" si="7"/>
        <v>0.11895904047464512</v>
      </c>
      <c r="W107" s="41">
        <f t="shared" ca="1" si="7"/>
        <v>0.147291005585238</v>
      </c>
      <c r="X107" s="41">
        <f t="shared" ca="1" si="7"/>
        <v>0.77101580427291205</v>
      </c>
      <c r="Y107" s="41">
        <f t="shared" ca="1" si="7"/>
        <v>0.29477574268973838</v>
      </c>
      <c r="AA107" s="41">
        <f t="shared" ca="1" si="10"/>
        <v>-1.1802065339485555</v>
      </c>
      <c r="AB107" s="41">
        <f t="shared" ca="1" si="10"/>
        <v>-1.0481228471544668</v>
      </c>
      <c r="AC107" s="41">
        <f t="shared" ca="1" si="10"/>
        <v>0.742196330634876</v>
      </c>
      <c r="AD107" s="41">
        <f t="shared" ca="1" si="8"/>
        <v>-0.5394861002281085</v>
      </c>
      <c r="AF107" s="41">
        <f t="array" aca="1" ref="AF107:AI107" ca="1">MMULT(AA107:AD107,$AQ$3:$AT$6)</f>
        <v>-1.1802065339485555</v>
      </c>
      <c r="AG107" s="41">
        <f ca="1"/>
        <v>-1.5553085242599551</v>
      </c>
      <c r="AH107" s="41">
        <f ca="1"/>
        <v>-0.42664161016873681</v>
      </c>
      <c r="AI107" s="41">
        <f ca="1"/>
        <v>-1.3054173299433864</v>
      </c>
      <c r="AJ107" s="42"/>
      <c r="AK107" s="43">
        <f t="shared" ca="1" si="11"/>
        <v>-0.1660413067897111</v>
      </c>
      <c r="AL107" s="43">
        <f t="shared" ca="1" si="11"/>
        <v>-0.26661479009459055</v>
      </c>
      <c r="AM107" s="43">
        <f t="shared" ca="1" si="11"/>
        <v>-5.2274287118471999E-2</v>
      </c>
      <c r="AN107" s="43">
        <f t="shared" ca="1" si="9"/>
        <v>-0.29857102568358201</v>
      </c>
    </row>
    <row r="108" spans="22:40">
      <c r="V108" s="41">
        <f t="shared" ca="1" si="7"/>
        <v>0.26780717158920764</v>
      </c>
      <c r="W108" s="41">
        <f t="shared" ca="1" si="7"/>
        <v>0.77572979024619915</v>
      </c>
      <c r="X108" s="41">
        <f t="shared" ca="1" si="7"/>
        <v>0.57545501745651306</v>
      </c>
      <c r="Y108" s="41">
        <f t="shared" ca="1" si="7"/>
        <v>0.30971013440987927</v>
      </c>
      <c r="AA108" s="41">
        <f t="shared" ca="1" si="10"/>
        <v>-0.61945851491560933</v>
      </c>
      <c r="AB108" s="41">
        <f t="shared" ca="1" si="10"/>
        <v>0.75785061174070112</v>
      </c>
      <c r="AC108" s="41">
        <f t="shared" ca="1" si="10"/>
        <v>0.19027969363139755</v>
      </c>
      <c r="AD108" s="41">
        <f t="shared" ca="1" si="8"/>
        <v>-0.49667214442451818</v>
      </c>
      <c r="AF108" s="41">
        <f t="array" aca="1" ref="AF108:AI108" ca="1">MMULT(AA108:AD108,$AQ$3:$AT$6)</f>
        <v>-0.61945851491560933</v>
      </c>
      <c r="AG108" s="41">
        <f ca="1"/>
        <v>-0.12731715559388473</v>
      </c>
      <c r="AH108" s="41">
        <f ca="1"/>
        <v>-2.6686991076497218E-2</v>
      </c>
      <c r="AI108" s="41">
        <f ca="1"/>
        <v>-0.56318383042015008</v>
      </c>
      <c r="AJ108" s="42"/>
      <c r="AK108" s="43">
        <f t="shared" ca="1" si="11"/>
        <v>-5.3891702983121861E-2</v>
      </c>
      <c r="AL108" s="43">
        <f t="shared" ca="1" si="11"/>
        <v>3.3263397325284202E-2</v>
      </c>
      <c r="AM108" s="43">
        <f t="shared" ca="1" si="11"/>
        <v>3.8915366034558634E-2</v>
      </c>
      <c r="AN108" s="43">
        <f t="shared" ca="1" si="9"/>
        <v>-8.3323310821843508E-2</v>
      </c>
    </row>
    <row r="109" spans="22:40">
      <c r="V109" s="41">
        <f t="shared" ca="1" si="7"/>
        <v>0.73896476310899173</v>
      </c>
      <c r="W109" s="41">
        <f t="shared" ca="1" si="7"/>
        <v>0.93207644006624624</v>
      </c>
      <c r="X109" s="41">
        <f t="shared" ca="1" si="7"/>
        <v>0.4209433383674811</v>
      </c>
      <c r="Y109" s="41">
        <f t="shared" ca="1" si="7"/>
        <v>0.70981162182685131</v>
      </c>
      <c r="AA109" s="41">
        <f t="shared" ca="1" si="10"/>
        <v>0.6401570941160557</v>
      </c>
      <c r="AB109" s="41">
        <f t="shared" ca="1" si="10"/>
        <v>1.4914357809115559</v>
      </c>
      <c r="AC109" s="41">
        <f t="shared" ca="1" si="10"/>
        <v>-0.19948077978091647</v>
      </c>
      <c r="AD109" s="41">
        <f t="shared" ca="1" si="8"/>
        <v>0.55283447921925655</v>
      </c>
      <c r="AF109" s="41">
        <f t="array" aca="1" ref="AF109:AI109" ca="1">MMULT(AA109:AD109,$AQ$3:$AT$6)</f>
        <v>0.6401570941160557</v>
      </c>
      <c r="AG109" s="41">
        <f ca="1"/>
        <v>1.3297960791136318</v>
      </c>
      <c r="AH109" s="41">
        <f ca="1"/>
        <v>0.62994320075611188</v>
      </c>
      <c r="AI109" s="41">
        <f ca="1"/>
        <v>1.0968990099807205</v>
      </c>
      <c r="AJ109" s="42"/>
      <c r="AK109" s="43">
        <f t="shared" ca="1" si="11"/>
        <v>0.19803141882321115</v>
      </c>
      <c r="AL109" s="43">
        <f t="shared" ca="1" si="11"/>
        <v>0.33925717661386268</v>
      </c>
      <c r="AM109" s="43">
        <f t="shared" ca="1" si="11"/>
        <v>0.18862704977239353</v>
      </c>
      <c r="AN109" s="43">
        <f t="shared" ca="1" si="9"/>
        <v>0.39810071289440896</v>
      </c>
    </row>
    <row r="110" spans="22:40">
      <c r="V110" s="41">
        <f t="shared" ca="1" si="7"/>
        <v>0.28338263467503955</v>
      </c>
      <c r="W110" s="41">
        <f t="shared" ca="1" si="7"/>
        <v>7.3513644032812686E-2</v>
      </c>
      <c r="X110" s="41">
        <f t="shared" ca="1" si="7"/>
        <v>0.56253091018816392</v>
      </c>
      <c r="Y110" s="41">
        <f t="shared" ca="1" si="7"/>
        <v>0.86818404369600211</v>
      </c>
      <c r="AA110" s="41">
        <f t="shared" ca="1" si="10"/>
        <v>-0.57282192943738697</v>
      </c>
      <c r="AB110" s="41">
        <f t="shared" ca="1" si="10"/>
        <v>-1.4501120044573872</v>
      </c>
      <c r="AC110" s="41">
        <f t="shared" ca="1" si="10"/>
        <v>0.15738913009115335</v>
      </c>
      <c r="AD110" s="41">
        <f t="shared" ca="1" si="8"/>
        <v>1.1178480103457233</v>
      </c>
      <c r="AF110" s="41">
        <f t="array" aca="1" ref="AF110:AI110" ca="1">MMULT(AA110:AD110,$AQ$3:$AT$6)</f>
        <v>-0.57282192943738697</v>
      </c>
      <c r="AG110" s="41">
        <f ca="1"/>
        <v>-1.2507925391126931</v>
      </c>
      <c r="AH110" s="41">
        <f ca="1"/>
        <v>-0.61032063433502937</v>
      </c>
      <c r="AI110" s="41">
        <f ca="1"/>
        <v>-6.6154205253975307E-2</v>
      </c>
      <c r="AJ110" s="42"/>
      <c r="AK110" s="43">
        <f t="shared" ca="1" si="11"/>
        <v>-4.4564385887477395E-2</v>
      </c>
      <c r="AL110" s="43">
        <f t="shared" ca="1" si="11"/>
        <v>-0.20266643321366551</v>
      </c>
      <c r="AM110" s="43">
        <f t="shared" ca="1" si="11"/>
        <v>-9.4153104628386705E-2</v>
      </c>
      <c r="AN110" s="43">
        <f t="shared" ca="1" si="9"/>
        <v>6.0815280476347162E-2</v>
      </c>
    </row>
    <row r="111" spans="22:40">
      <c r="V111" s="41">
        <f t="shared" ca="1" si="7"/>
        <v>0.71796676824831662</v>
      </c>
      <c r="W111" s="41">
        <f t="shared" ca="1" si="7"/>
        <v>0.37898008190058408</v>
      </c>
      <c r="X111" s="41">
        <f t="shared" ca="1" si="7"/>
        <v>0.29405051697463458</v>
      </c>
      <c r="Y111" s="41">
        <f t="shared" ca="1" si="7"/>
        <v>0.22035513507763127</v>
      </c>
      <c r="AA111" s="41">
        <f t="shared" ca="1" si="10"/>
        <v>0.5768119981978338</v>
      </c>
      <c r="AB111" s="41">
        <f t="shared" ca="1" si="10"/>
        <v>-0.30816055709785112</v>
      </c>
      <c r="AC111" s="41">
        <f t="shared" ca="1" si="10"/>
        <v>-0.54158992497009162</v>
      </c>
      <c r="AD111" s="41">
        <f t="shared" ca="1" si="8"/>
        <v>-0.77099436752027872</v>
      </c>
      <c r="AF111" s="41">
        <f t="array" aca="1" ref="AF111:AI111" ca="1">MMULT(AA111:AD111,$AQ$3:$AT$6)</f>
        <v>0.5768119981978338</v>
      </c>
      <c r="AG111" s="41">
        <f ca="1"/>
        <v>0.32795655197470036</v>
      </c>
      <c r="AH111" s="41">
        <f ca="1"/>
        <v>-0.14447602839845353</v>
      </c>
      <c r="AI111" s="41">
        <f ca="1"/>
        <v>-0.17771771222155142</v>
      </c>
      <c r="AJ111" s="42"/>
      <c r="AK111" s="43">
        <f t="shared" ca="1" si="11"/>
        <v>0.18536239963956677</v>
      </c>
      <c r="AL111" s="43">
        <f t="shared" ca="1" si="11"/>
        <v>0.12887087591468707</v>
      </c>
      <c r="AM111" s="43">
        <f t="shared" ca="1" si="11"/>
        <v>1.2059465525152593E-2</v>
      </c>
      <c r="AN111" s="43">
        <f t="shared" ca="1" si="9"/>
        <v>2.8461863455750094E-2</v>
      </c>
    </row>
    <row r="112" spans="22:40">
      <c r="V112" s="41">
        <f t="shared" ca="1" si="7"/>
        <v>0.6116439135373688</v>
      </c>
      <c r="W112" s="41">
        <f t="shared" ca="1" si="7"/>
        <v>0.56664051614913657</v>
      </c>
      <c r="X112" s="41">
        <f t="shared" ca="1" si="7"/>
        <v>0.66098913945192606</v>
      </c>
      <c r="Y112" s="41">
        <f t="shared" ca="1" si="7"/>
        <v>3.7216032565394297E-2</v>
      </c>
      <c r="AA112" s="41">
        <f t="shared" ca="1" si="10"/>
        <v>0.28360621603945846</v>
      </c>
      <c r="AB112" s="41">
        <f t="shared" ca="1" si="10"/>
        <v>0.16782752512168914</v>
      </c>
      <c r="AC112" s="41">
        <f t="shared" ca="1" si="10"/>
        <v>0.41516417704908365</v>
      </c>
      <c r="AD112" s="41">
        <f t="shared" ca="1" si="8"/>
        <v>-1.7839483080768914</v>
      </c>
      <c r="AF112" s="41">
        <f t="array" aca="1" ref="AF112:AI112" ca="1">MMULT(AA112:AD112,$AQ$3:$AT$6)</f>
        <v>0.28360621603945846</v>
      </c>
      <c r="AG112" s="41">
        <f ca="1"/>
        <v>0.32947391837755524</v>
      </c>
      <c r="AH112" s="41">
        <f ca="1"/>
        <v>0.52803492473847013</v>
      </c>
      <c r="AI112" s="41">
        <f ca="1"/>
        <v>-0.7176066085060463</v>
      </c>
      <c r="AJ112" s="42"/>
      <c r="AK112" s="43">
        <f t="shared" ca="1" si="11"/>
        <v>0.12672124320789169</v>
      </c>
      <c r="AL112" s="43">
        <f t="shared" ca="1" si="11"/>
        <v>0.12918952285928659</v>
      </c>
      <c r="AM112" s="43">
        <f t="shared" ca="1" si="11"/>
        <v>0.16539196284037119</v>
      </c>
      <c r="AN112" s="43">
        <f t="shared" ca="1" si="9"/>
        <v>-0.1281059164667534</v>
      </c>
    </row>
    <row r="113" spans="22:40">
      <c r="V113" s="41">
        <f t="shared" ca="1" si="7"/>
        <v>0.5658185295551913</v>
      </c>
      <c r="W113" s="41">
        <f t="shared" ca="1" si="7"/>
        <v>0.56129383694991242</v>
      </c>
      <c r="X113" s="41">
        <f t="shared" ca="1" si="7"/>
        <v>0.9397101118927893</v>
      </c>
      <c r="Y113" s="41">
        <f t="shared" ca="1" si="7"/>
        <v>0.36879205728674003</v>
      </c>
      <c r="AA113" s="41">
        <f t="shared" ca="1" si="10"/>
        <v>0.1657382529065142</v>
      </c>
      <c r="AB113" s="41">
        <f t="shared" ca="1" si="10"/>
        <v>0.15425037225157404</v>
      </c>
      <c r="AC113" s="41">
        <f t="shared" ca="1" si="10"/>
        <v>1.5523446644235575</v>
      </c>
      <c r="AD113" s="41">
        <f t="shared" ca="1" si="8"/>
        <v>-0.33505431460561019</v>
      </c>
      <c r="AF113" s="41">
        <f t="array" aca="1" ref="AF113:AI113" ca="1">MMULT(AA113:AD113,$AQ$3:$AT$6)</f>
        <v>0.1657382529065142</v>
      </c>
      <c r="AG113" s="41">
        <f ca="1"/>
        <v>0.2221339406350985</v>
      </c>
      <c r="AH113" s="41">
        <f ca="1"/>
        <v>1.3117831958649471</v>
      </c>
      <c r="AI113" s="41">
        <f ca="1"/>
        <v>0.24394593797351968</v>
      </c>
      <c r="AJ113" s="42"/>
      <c r="AK113" s="43">
        <f t="shared" ca="1" si="11"/>
        <v>0.10314765058130285</v>
      </c>
      <c r="AL113" s="43">
        <f t="shared" ca="1" si="11"/>
        <v>0.10664812753337069</v>
      </c>
      <c r="AM113" s="43">
        <f t="shared" ca="1" si="11"/>
        <v>0.34408656865720794</v>
      </c>
      <c r="AN113" s="43">
        <f t="shared" ca="1" si="9"/>
        <v>0.15074432201232069</v>
      </c>
    </row>
    <row r="114" spans="22:40">
      <c r="V114" s="41">
        <f t="shared" ca="1" si="7"/>
        <v>0.57328877386562083</v>
      </c>
      <c r="W114" s="41">
        <f t="shared" ca="1" si="7"/>
        <v>0.56236105285771165</v>
      </c>
      <c r="X114" s="41">
        <f t="shared" ca="1" si="7"/>
        <v>0.60157412574640268</v>
      </c>
      <c r="Y114" s="41">
        <f t="shared" ca="1" si="7"/>
        <v>0.64529785405121765</v>
      </c>
      <c r="AA114" s="41">
        <f t="shared" ca="1" si="10"/>
        <v>0.18475340977306662</v>
      </c>
      <c r="AB114" s="41">
        <f t="shared" ca="1" si="10"/>
        <v>0.15695806928442935</v>
      </c>
      <c r="AC114" s="41">
        <f t="shared" ca="1" si="10"/>
        <v>0.25742364913950355</v>
      </c>
      <c r="AD114" s="41">
        <f t="shared" ca="1" si="8"/>
        <v>0.37265626361565113</v>
      </c>
      <c r="AF114" s="41">
        <f t="array" aca="1" ref="AF114:AI114" ca="1">MMULT(AA114:AD114,$AQ$3:$AT$6)</f>
        <v>0.18475340977306662</v>
      </c>
      <c r="AG114" s="41">
        <f ca="1"/>
        <v>0.23972319189195754</v>
      </c>
      <c r="AH114" s="41">
        <f ca="1"/>
        <v>0.34680893920475275</v>
      </c>
      <c r="AI114" s="41">
        <f ca="1"/>
        <v>0.43914537810363619</v>
      </c>
      <c r="AJ114" s="42"/>
      <c r="AK114" s="43">
        <f t="shared" ca="1" si="11"/>
        <v>0.10695068195461332</v>
      </c>
      <c r="AL114" s="43">
        <f t="shared" ca="1" si="11"/>
        <v>0.11034187029731107</v>
      </c>
      <c r="AM114" s="43">
        <f t="shared" ca="1" si="11"/>
        <v>0.12407243813868363</v>
      </c>
      <c r="AN114" s="43">
        <f t="shared" ca="1" si="9"/>
        <v>0.20735215965005449</v>
      </c>
    </row>
    <row r="115" spans="22:40">
      <c r="V115" s="41">
        <f t="shared" ca="1" si="7"/>
        <v>0.53076319901871793</v>
      </c>
      <c r="W115" s="41">
        <f t="shared" ca="1" si="7"/>
        <v>0.42511819662683381</v>
      </c>
      <c r="X115" s="41">
        <f t="shared" ca="1" si="7"/>
        <v>0.43972776082989729</v>
      </c>
      <c r="Y115" s="41">
        <f t="shared" ca="1" si="7"/>
        <v>0.57199065039484465</v>
      </c>
      <c r="AA115" s="41">
        <f t="shared" ca="1" si="10"/>
        <v>7.7188484991061776E-2</v>
      </c>
      <c r="AB115" s="41">
        <f t="shared" ca="1" si="10"/>
        <v>-0.18881681395271438</v>
      </c>
      <c r="AC115" s="41">
        <f t="shared" ca="1" si="10"/>
        <v>-0.15165947495265444</v>
      </c>
      <c r="AD115" s="41">
        <f t="shared" ca="1" si="8"/>
        <v>0.18144449151870859</v>
      </c>
      <c r="AF115" s="41">
        <f t="array" aca="1" ref="AF115:AI115" ca="1">MMULT(AA115:AD115,$AQ$3:$AT$6)</f>
        <v>7.7188484991061776E-2</v>
      </c>
      <c r="AG115" s="41">
        <f ca="1"/>
        <v>-3.3855216483728148E-2</v>
      </c>
      <c r="AH115" s="41">
        <f ca="1"/>
        <v>-0.11830470108175724</v>
      </c>
      <c r="AI115" s="41">
        <f ca="1"/>
        <v>9.6611339309330108E-2</v>
      </c>
      <c r="AJ115" s="42"/>
      <c r="AK115" s="43">
        <f t="shared" ca="1" si="11"/>
        <v>8.5437696998212367E-2</v>
      </c>
      <c r="AL115" s="43">
        <f t="shared" ca="1" si="11"/>
        <v>5.2890404538417091E-2</v>
      </c>
      <c r="AM115" s="43">
        <f t="shared" ca="1" si="11"/>
        <v>1.8026528153359346E-2</v>
      </c>
      <c r="AN115" s="43">
        <f t="shared" ca="1" si="9"/>
        <v>0.10801728839970573</v>
      </c>
    </row>
    <row r="116" spans="22:40">
      <c r="V116" s="41">
        <f t="shared" ca="1" si="7"/>
        <v>0.967837431779354</v>
      </c>
      <c r="W116" s="41">
        <f t="shared" ca="1" si="7"/>
        <v>0.33185090154526697</v>
      </c>
      <c r="X116" s="41">
        <f t="shared" ca="1" si="7"/>
        <v>0.99406044122381687</v>
      </c>
      <c r="Y116" s="41">
        <f t="shared" ca="1" si="7"/>
        <v>0.44928802915925803</v>
      </c>
      <c r="AA116" s="41">
        <f t="shared" ca="1" si="10"/>
        <v>1.8499196141765106</v>
      </c>
      <c r="AB116" s="41">
        <f t="shared" ca="1" si="10"/>
        <v>-0.43480799240651741</v>
      </c>
      <c r="AC116" s="41">
        <f t="shared" ca="1" si="10"/>
        <v>2.5157150687178453</v>
      </c>
      <c r="AD116" s="41">
        <f t="shared" ca="1" si="8"/>
        <v>-0.12746034363896466</v>
      </c>
      <c r="AF116" s="41">
        <f t="array" aca="1" ref="AF116:AI116" ca="1">MMULT(AA116:AD116,$AQ$3:$AT$6)</f>
        <v>1.8499196141765106</v>
      </c>
      <c r="AG116" s="41">
        <f ca="1"/>
        <v>1.3433823492016295</v>
      </c>
      <c r="AH116" s="41">
        <f ca="1"/>
        <v>2.8926676114489793</v>
      </c>
      <c r="AI116" s="41">
        <f ca="1"/>
        <v>1.692255340197486</v>
      </c>
      <c r="AJ116" s="42"/>
      <c r="AK116" s="43">
        <f t="shared" ca="1" si="11"/>
        <v>0.43998392283530213</v>
      </c>
      <c r="AL116" s="43">
        <f t="shared" ca="1" si="11"/>
        <v>0.34211029333234216</v>
      </c>
      <c r="AM116" s="43">
        <f t="shared" ca="1" si="11"/>
        <v>0.70452821541036736</v>
      </c>
      <c r="AN116" s="43">
        <f t="shared" ca="1" si="9"/>
        <v>0.57075404865727086</v>
      </c>
    </row>
    <row r="117" spans="22:40">
      <c r="V117" s="41">
        <f t="shared" ca="1" si="7"/>
        <v>0.49770870540358714</v>
      </c>
      <c r="W117" s="41">
        <f t="shared" ca="1" si="7"/>
        <v>0.24218514482653564</v>
      </c>
      <c r="X117" s="41">
        <f t="shared" ca="1" si="7"/>
        <v>0.31554472726870852</v>
      </c>
      <c r="Y117" s="41">
        <f t="shared" ca="1" si="7"/>
        <v>0.11111336916565751</v>
      </c>
      <c r="AA117" s="41">
        <f t="shared" ca="1" si="10"/>
        <v>-5.7434553975499337E-3</v>
      </c>
      <c r="AB117" s="41">
        <f t="shared" ca="1" si="10"/>
        <v>-0.69929084111614059</v>
      </c>
      <c r="AC117" s="41">
        <f t="shared" ca="1" si="10"/>
        <v>-0.48019399760538067</v>
      </c>
      <c r="AD117" s="41">
        <f t="shared" ca="1" si="8"/>
        <v>-1.2206284264792295</v>
      </c>
      <c r="AF117" s="41">
        <f t="array" aca="1" ref="AF117:AI117" ca="1">MMULT(AA117:AD117,$AQ$3:$AT$6)</f>
        <v>-5.7434553975499337E-3</v>
      </c>
      <c r="AG117" s="41">
        <f ca="1"/>
        <v>-0.37325624581495825</v>
      </c>
      <c r="AH117" s="41">
        <f ca="1"/>
        <v>-0.55163048292232553</v>
      </c>
      <c r="AI117" s="41">
        <f ca="1"/>
        <v>-0.95727412313485105</v>
      </c>
      <c r="AJ117" s="42"/>
      <c r="AK117" s="43">
        <f t="shared" ca="1" si="11"/>
        <v>6.8851308920490017E-2</v>
      </c>
      <c r="AL117" s="43">
        <f t="shared" ca="1" si="11"/>
        <v>-1.8383811621141236E-2</v>
      </c>
      <c r="AM117" s="43">
        <f t="shared" ca="1" si="11"/>
        <v>-8.0771750106290216E-2</v>
      </c>
      <c r="AN117" s="43">
        <f t="shared" ca="1" si="9"/>
        <v>-0.1976094957091068</v>
      </c>
    </row>
    <row r="118" spans="22:40">
      <c r="V118" s="41">
        <f t="shared" ca="1" si="7"/>
        <v>0.39111624752971497</v>
      </c>
      <c r="W118" s="41">
        <f t="shared" ca="1" si="7"/>
        <v>0.42286528553395808</v>
      </c>
      <c r="X118" s="41">
        <f t="shared" ca="1" si="7"/>
        <v>0.68076729658272328</v>
      </c>
      <c r="Y118" s="41">
        <f t="shared" ca="1" si="7"/>
        <v>0.91521618338402078</v>
      </c>
      <c r="AA118" s="41">
        <f t="shared" ca="1" si="10"/>
        <v>-0.27641088785957185</v>
      </c>
      <c r="AB118" s="41">
        <f t="shared" ca="1" si="10"/>
        <v>-0.19456874780964489</v>
      </c>
      <c r="AC118" s="41">
        <f t="shared" ca="1" si="10"/>
        <v>0.4698454963099194</v>
      </c>
      <c r="AD118" s="41">
        <f t="shared" ca="1" si="8"/>
        <v>1.3735944102564339</v>
      </c>
      <c r="AF118" s="41">
        <f t="array" aca="1" ref="AF118:AI118" ca="1">MMULT(AA118:AD118,$AQ$3:$AT$6)</f>
        <v>-0.27641088785957185</v>
      </c>
      <c r="AG118" s="41">
        <f ca="1"/>
        <v>-0.33744470258306325</v>
      </c>
      <c r="AH118" s="41">
        <f ca="1"/>
        <v>0.13697333976956869</v>
      </c>
      <c r="AI118" s="41">
        <f ca="1"/>
        <v>0.63709332447933242</v>
      </c>
      <c r="AJ118" s="42"/>
      <c r="AK118" s="43">
        <f t="shared" ca="1" si="11"/>
        <v>1.4717822428085635E-2</v>
      </c>
      <c r="AL118" s="43">
        <f t="shared" ca="1" si="11"/>
        <v>-1.0863387542443287E-2</v>
      </c>
      <c r="AM118" s="43">
        <f t="shared" ca="1" si="11"/>
        <v>7.6229921467461659E-2</v>
      </c>
      <c r="AN118" s="43">
        <f t="shared" ca="1" si="9"/>
        <v>0.2647570640990064</v>
      </c>
    </row>
    <row r="119" spans="22:40">
      <c r="V119" s="41">
        <f t="shared" ca="1" si="7"/>
        <v>0.51444867135661909</v>
      </c>
      <c r="W119" s="41">
        <f t="shared" ca="1" si="7"/>
        <v>0.9039394450507382</v>
      </c>
      <c r="X119" s="41">
        <f t="shared" ca="1" si="7"/>
        <v>0.74144827185242212</v>
      </c>
      <c r="Y119" s="41">
        <f t="shared" ca="1" si="7"/>
        <v>0.46622381402936219</v>
      </c>
      <c r="AA119" s="41">
        <f t="shared" ca="1" si="10"/>
        <v>3.6225369549650541E-2</v>
      </c>
      <c r="AB119" s="41">
        <f t="shared" ca="1" si="10"/>
        <v>1.304329944020469</v>
      </c>
      <c r="AC119" s="41">
        <f t="shared" ca="1" si="10"/>
        <v>0.64781678731096315</v>
      </c>
      <c r="AD119" s="41">
        <f t="shared" ca="1" si="8"/>
        <v>-8.4765743696383289E-2</v>
      </c>
      <c r="AF119" s="41">
        <f t="array" aca="1" ref="AF119:AI119" ca="1">MMULT(AA119:AD119,$AQ$3:$AT$6)</f>
        <v>3.6225369549650541E-2</v>
      </c>
      <c r="AG119" s="41">
        <f ca="1"/>
        <v>0.71788999760107586</v>
      </c>
      <c r="AH119" s="41">
        <f ca="1"/>
        <v>0.85719979278247926</v>
      </c>
      <c r="AI119" s="41">
        <f ca="1"/>
        <v>0.37734320301801139</v>
      </c>
      <c r="AJ119" s="42"/>
      <c r="AK119" s="43">
        <f t="shared" ca="1" si="11"/>
        <v>7.7245073909930115E-2</v>
      </c>
      <c r="AL119" s="43">
        <f t="shared" ca="1" si="11"/>
        <v>0.21075689949622592</v>
      </c>
      <c r="AM119" s="43">
        <f t="shared" ca="1" si="11"/>
        <v>0.24044155275440526</v>
      </c>
      <c r="AN119" s="43">
        <f t="shared" ca="1" si="9"/>
        <v>0.1894295288752233</v>
      </c>
    </row>
    <row r="120" spans="22:40">
      <c r="V120" s="41">
        <f t="shared" ca="1" si="7"/>
        <v>0.87983757765841852</v>
      </c>
      <c r="W120" s="41">
        <f t="shared" ca="1" si="7"/>
        <v>0.61468737679187424</v>
      </c>
      <c r="X120" s="41">
        <f t="shared" ca="1" si="7"/>
        <v>0.46362561725543683</v>
      </c>
      <c r="Y120" s="41">
        <f t="shared" ca="1" si="7"/>
        <v>0.93417964448629243</v>
      </c>
      <c r="AA120" s="41">
        <f t="shared" ca="1" si="10"/>
        <v>1.1741752316865059</v>
      </c>
      <c r="AB120" s="41">
        <f t="shared" ca="1" si="10"/>
        <v>0.29155714407758065</v>
      </c>
      <c r="AC120" s="41">
        <f t="shared" ca="1" si="10"/>
        <v>-9.1303754854309305E-2</v>
      </c>
      <c r="AD120" s="41">
        <f t="shared" ca="1" si="8"/>
        <v>1.5076633465050155</v>
      </c>
      <c r="AF120" s="41">
        <f t="array" aca="1" ref="AF120:AI120" ca="1">MMULT(AA120:AD120,$AQ$3:$AT$6)</f>
        <v>1.1741752316865059</v>
      </c>
      <c r="AG120" s="41">
        <f ca="1"/>
        <v>1.1516362028921296</v>
      </c>
      <c r="AH120" s="41">
        <f ca="1"/>
        <v>0.71309592137120659</v>
      </c>
      <c r="AI120" s="41">
        <f ca="1"/>
        <v>1.8217410385448809</v>
      </c>
      <c r="AJ120" s="42"/>
      <c r="AK120" s="43">
        <f t="shared" ca="1" si="11"/>
        <v>0.30483504633730119</v>
      </c>
      <c r="AL120" s="43">
        <f t="shared" ca="1" si="11"/>
        <v>0.30184360260734722</v>
      </c>
      <c r="AM120" s="43">
        <f t="shared" ca="1" si="11"/>
        <v>0.20758587007263513</v>
      </c>
      <c r="AN120" s="43">
        <f t="shared" ca="1" si="9"/>
        <v>0.60830490117801539</v>
      </c>
    </row>
    <row r="121" spans="22:40">
      <c r="V121" s="41">
        <f t="shared" ca="1" si="7"/>
        <v>0.76457543500519154</v>
      </c>
      <c r="W121" s="41">
        <f t="shared" ca="1" si="7"/>
        <v>4.8288802695385935E-2</v>
      </c>
      <c r="X121" s="41">
        <f t="shared" ca="1" si="7"/>
        <v>6.7222815229620814E-2</v>
      </c>
      <c r="Y121" s="41">
        <f t="shared" ca="1" si="7"/>
        <v>0.94398979259688021</v>
      </c>
      <c r="AA121" s="41">
        <f t="shared" ca="1" si="10"/>
        <v>0.72109814871515798</v>
      </c>
      <c r="AB121" s="41">
        <f t="shared" ca="1" si="10"/>
        <v>-1.6616767496146441</v>
      </c>
      <c r="AC121" s="41">
        <f t="shared" ca="1" si="10"/>
        <v>-1.4967987546052215</v>
      </c>
      <c r="AD121" s="41">
        <f t="shared" ca="1" si="8"/>
        <v>1.5891771008662672</v>
      </c>
      <c r="AF121" s="41">
        <f t="array" aca="1" ref="AF121:AI121" ca="1">MMULT(AA121:AD121,$AQ$3:$AT$6)</f>
        <v>0.72109814871515798</v>
      </c>
      <c r="AG121" s="41">
        <f ca="1"/>
        <v>-0.26240911774739917</v>
      </c>
      <c r="AH121" s="41">
        <f ca="1"/>
        <v>-1.1383883412768667</v>
      </c>
      <c r="AI121" s="41">
        <f ca="1"/>
        <v>0.84820887963042202</v>
      </c>
      <c r="AJ121" s="42"/>
      <c r="AK121" s="43">
        <f t="shared" ca="1" si="11"/>
        <v>0.2142196297430316</v>
      </c>
      <c r="AL121" s="43">
        <f t="shared" ca="1" si="11"/>
        <v>4.8940852730461754E-3</v>
      </c>
      <c r="AM121" s="43">
        <f t="shared" ca="1" si="11"/>
        <v>-0.21455254181112565</v>
      </c>
      <c r="AN121" s="43">
        <f t="shared" ca="1" si="9"/>
        <v>0.32598057509282236</v>
      </c>
    </row>
    <row r="122" spans="22:40">
      <c r="V122" s="41">
        <f t="shared" ca="1" si="7"/>
        <v>0.64374068480523605</v>
      </c>
      <c r="W122" s="41">
        <f t="shared" ca="1" si="7"/>
        <v>0.67093519899922172</v>
      </c>
      <c r="X122" s="41">
        <f t="shared" ca="1" si="7"/>
        <v>0.5782739570722738</v>
      </c>
      <c r="Y122" s="41">
        <f t="shared" ca="1" si="7"/>
        <v>0.40300764378814491</v>
      </c>
      <c r="AA122" s="41">
        <f t="shared" ca="1" si="10"/>
        <v>0.36847560706113269</v>
      </c>
      <c r="AB122" s="41">
        <f t="shared" ca="1" si="10"/>
        <v>0.44249699822132516</v>
      </c>
      <c r="AC122" s="41">
        <f t="shared" ca="1" si="10"/>
        <v>0.19747980203409038</v>
      </c>
      <c r="AD122" s="41">
        <f t="shared" ca="1" si="8"/>
        <v>-0.24556977671936606</v>
      </c>
      <c r="AF122" s="41">
        <f t="array" aca="1" ref="AF122:AI122" ca="1">MMULT(AA122:AD122,$AQ$3:$AT$6)</f>
        <v>0.36847560706113269</v>
      </c>
      <c r="AG122" s="41">
        <f ca="1"/>
        <v>0.54630402399879163</v>
      </c>
      <c r="AH122" s="41">
        <f ca="1"/>
        <v>0.48769672376809547</v>
      </c>
      <c r="AI122" s="41">
        <f ca="1"/>
        <v>0.26773230394090447</v>
      </c>
      <c r="AJ122" s="42"/>
      <c r="AK122" s="43">
        <f t="shared" ca="1" si="11"/>
        <v>0.14369512141222657</v>
      </c>
      <c r="AL122" s="43">
        <f t="shared" ca="1" si="11"/>
        <v>0.17472384503974625</v>
      </c>
      <c r="AM122" s="43">
        <f t="shared" ca="1" si="11"/>
        <v>0.15619485301912578</v>
      </c>
      <c r="AN122" s="43">
        <f t="shared" ca="1" si="9"/>
        <v>0.15764236814286231</v>
      </c>
    </row>
    <row r="123" spans="22:40">
      <c r="V123" s="41">
        <f t="shared" ca="1" si="7"/>
        <v>0.74313910376734438</v>
      </c>
      <c r="W123" s="41">
        <f t="shared" ca="1" si="7"/>
        <v>1.0061363904096954E-3</v>
      </c>
      <c r="X123" s="41">
        <f t="shared" ca="1" si="7"/>
        <v>0.44008699654310846</v>
      </c>
      <c r="Y123" s="41">
        <f t="shared" ca="1" si="7"/>
        <v>0.80662952585898651</v>
      </c>
      <c r="AA123" s="41">
        <f t="shared" ca="1" si="10"/>
        <v>0.65305349393392387</v>
      </c>
      <c r="AB123" s="41">
        <f t="shared" ca="1" si="10"/>
        <v>-3.0884149568572714</v>
      </c>
      <c r="AC123" s="41">
        <f t="shared" ca="1" si="10"/>
        <v>-0.1507486518881905</v>
      </c>
      <c r="AD123" s="41">
        <f t="shared" ca="1" si="8"/>
        <v>0.86554277603054242</v>
      </c>
      <c r="AF123" s="41">
        <f t="array" aca="1" ref="AF123:AI123" ca="1">MMULT(AA123:AD123,$AQ$3:$AT$6)</f>
        <v>0.65305349393392387</v>
      </c>
      <c r="AG123" s="41">
        <f ca="1"/>
        <v>-1.071828061685157</v>
      </c>
      <c r="AH123" s="41">
        <f ca="1"/>
        <v>-0.54270791319461587</v>
      </c>
      <c r="AI123" s="41">
        <f ca="1"/>
        <v>0.30749977686802799</v>
      </c>
      <c r="AJ123" s="42"/>
      <c r="AK123" s="43">
        <f t="shared" ca="1" si="11"/>
        <v>0.20061069878678478</v>
      </c>
      <c r="AL123" s="43">
        <f t="shared" ca="1" si="11"/>
        <v>-0.16508389295388295</v>
      </c>
      <c r="AM123" s="43">
        <f t="shared" ca="1" si="11"/>
        <v>-7.8737404208372427E-2</v>
      </c>
      <c r="AN123" s="43">
        <f t="shared" ca="1" si="9"/>
        <v>0.16917493529172811</v>
      </c>
    </row>
    <row r="124" spans="22:40">
      <c r="V124" s="41">
        <f t="shared" ca="1" si="7"/>
        <v>0.57429153166501545</v>
      </c>
      <c r="W124" s="41">
        <f t="shared" ca="1" si="7"/>
        <v>0.51529480960592466</v>
      </c>
      <c r="X124" s="41">
        <f t="shared" ca="1" si="7"/>
        <v>0.36422323302494652</v>
      </c>
      <c r="Y124" s="41">
        <f t="shared" ca="1" si="7"/>
        <v>3.261603887314124E-2</v>
      </c>
      <c r="AA124" s="41">
        <f t="shared" ca="1" si="10"/>
        <v>0.18731082423984802</v>
      </c>
      <c r="AB124" s="41">
        <f t="shared" ca="1" si="10"/>
        <v>3.8347798889927662E-2</v>
      </c>
      <c r="AC124" s="41">
        <f t="shared" ca="1" si="10"/>
        <v>-0.34719281801656254</v>
      </c>
      <c r="AD124" s="41">
        <f t="shared" ca="1" si="8"/>
        <v>-1.8436643076263541</v>
      </c>
      <c r="AF124" s="41">
        <f t="array" aca="1" ref="AF124:AI124" ca="1">MMULT(AA124:AD124,$AQ$3:$AT$6)</f>
        <v>0.18731082423984802</v>
      </c>
      <c r="AG124" s="41">
        <f ca="1"/>
        <v>0.17941515716828624</v>
      </c>
      <c r="AH124" s="41">
        <f ca="1"/>
        <v>-0.13940181759723563</v>
      </c>
      <c r="AI124" s="41">
        <f ca="1"/>
        <v>-0.99167307222326506</v>
      </c>
      <c r="AJ124" s="42"/>
      <c r="AK124" s="43">
        <f t="shared" ca="1" si="11"/>
        <v>0.10746216484796961</v>
      </c>
      <c r="AL124" s="43">
        <f t="shared" ca="1" si="11"/>
        <v>9.7677183005340104E-2</v>
      </c>
      <c r="AM124" s="43">
        <f t="shared" ca="1" si="11"/>
        <v>1.3216385587830275E-2</v>
      </c>
      <c r="AN124" s="43">
        <f t="shared" ca="1" si="9"/>
        <v>-0.20758519094474681</v>
      </c>
    </row>
    <row r="125" spans="22:40">
      <c r="V125" s="41">
        <f t="shared" ca="1" si="7"/>
        <v>0.83000304759680499</v>
      </c>
      <c r="W125" s="41">
        <f t="shared" ca="1" si="7"/>
        <v>0.76440048473111666</v>
      </c>
      <c r="X125" s="41">
        <f t="shared" ca="1" si="7"/>
        <v>0.82942021517109221</v>
      </c>
      <c r="Y125" s="41">
        <f t="shared" ca="1" si="7"/>
        <v>0.38403597558300062</v>
      </c>
      <c r="AA125" s="41">
        <f t="shared" ca="1" si="10"/>
        <v>0.95417729650403438</v>
      </c>
      <c r="AB125" s="41">
        <f t="shared" ca="1" si="10"/>
        <v>0.72052952061539777</v>
      </c>
      <c r="AC125" s="41">
        <f t="shared" ca="1" si="10"/>
        <v>0.95187659709935646</v>
      </c>
      <c r="AD125" s="41">
        <f t="shared" ca="1" si="8"/>
        <v>-0.29489780187537334</v>
      </c>
      <c r="AF125" s="41">
        <f t="array" aca="1" ref="AF125:AI125" ca="1">MMULT(AA125:AD125,$AQ$3:$AT$6)</f>
        <v>0.95417729650403438</v>
      </c>
      <c r="AG125" s="41">
        <f ca="1"/>
        <v>1.1906131794240693</v>
      </c>
      <c r="AH125" s="41">
        <f ca="1"/>
        <v>1.4822507717380722</v>
      </c>
      <c r="AI125" s="41">
        <f ca="1"/>
        <v>0.88060677458319025</v>
      </c>
      <c r="AJ125" s="42"/>
      <c r="AK125" s="43">
        <f t="shared" ca="1" si="11"/>
        <v>0.26083545930080687</v>
      </c>
      <c r="AL125" s="43">
        <f t="shared" ca="1" si="11"/>
        <v>0.31002876767905452</v>
      </c>
      <c r="AM125" s="43">
        <f t="shared" ca="1" si="11"/>
        <v>0.38295317595628048</v>
      </c>
      <c r="AN125" s="43">
        <f t="shared" ca="1" si="9"/>
        <v>0.33537596462912517</v>
      </c>
    </row>
    <row r="126" spans="22:40">
      <c r="V126" s="41">
        <f t="shared" ca="1" si="7"/>
        <v>0.71830879272438231</v>
      </c>
      <c r="W126" s="41">
        <f t="shared" ca="1" si="7"/>
        <v>0.87714233656590146</v>
      </c>
      <c r="X126" s="41">
        <f t="shared" ca="1" si="7"/>
        <v>2.6107956963907331E-2</v>
      </c>
      <c r="Y126" s="41">
        <f t="shared" ca="1" si="7"/>
        <v>0.81962019150161947</v>
      </c>
      <c r="AA126" s="41">
        <f t="shared" ca="1" si="10"/>
        <v>0.57782479321209956</v>
      </c>
      <c r="AB126" s="41">
        <f t="shared" ca="1" si="10"/>
        <v>1.1608194614142129</v>
      </c>
      <c r="AC126" s="41">
        <f t="shared" ca="1" si="10"/>
        <v>-1.9413493788061438</v>
      </c>
      <c r="AD126" s="41">
        <f t="shared" ca="1" si="8"/>
        <v>0.91391860454905871</v>
      </c>
      <c r="AF126" s="41">
        <f t="array" aca="1" ref="AF126:AI126" ca="1">MMULT(AA126:AD126,$AQ$3:$AT$6)</f>
        <v>0.57782479321209956</v>
      </c>
      <c r="AG126" s="41">
        <f ca="1"/>
        <v>1.1026506699819421</v>
      </c>
      <c r="AH126" s="41">
        <f ca="1"/>
        <v>-0.80967644271242434</v>
      </c>
      <c r="AI126" s="41">
        <f ca="1"/>
        <v>0.87433466876576282</v>
      </c>
      <c r="AJ126" s="42"/>
      <c r="AK126" s="43">
        <f t="shared" ca="1" si="11"/>
        <v>0.18556495864241992</v>
      </c>
      <c r="AL126" s="43">
        <f t="shared" ca="1" si="11"/>
        <v>0.29155664069620779</v>
      </c>
      <c r="AM126" s="43">
        <f t="shared" ca="1" si="11"/>
        <v>-0.13960622893843277</v>
      </c>
      <c r="AN126" s="43">
        <f t="shared" ca="1" si="9"/>
        <v>0.33355705394207119</v>
      </c>
    </row>
    <row r="127" spans="22:40">
      <c r="V127" s="41">
        <f t="shared" ca="1" si="7"/>
        <v>4.0038481661113901E-2</v>
      </c>
      <c r="W127" s="41">
        <f t="shared" ca="1" si="7"/>
        <v>0.33614848713557843</v>
      </c>
      <c r="X127" s="41">
        <f t="shared" ca="1" si="7"/>
        <v>0.66522456588136569</v>
      </c>
      <c r="Y127" s="41">
        <f t="shared" ca="1" si="7"/>
        <v>0.89566364763966522</v>
      </c>
      <c r="AA127" s="41">
        <f t="shared" ca="1" si="10"/>
        <v>-1.7502396868564432</v>
      </c>
      <c r="AB127" s="41">
        <f t="shared" ca="1" si="10"/>
        <v>-0.42299765185447796</v>
      </c>
      <c r="AC127" s="41">
        <f t="shared" ca="1" si="10"/>
        <v>0.42676449662935506</v>
      </c>
      <c r="AD127" s="41">
        <f t="shared" ca="1" si="8"/>
        <v>1.2572235313296498</v>
      </c>
      <c r="AF127" s="41">
        <f t="array" aca="1" ref="AF127:AI127" ca="1">MMULT(AA127:AD127,$AQ$3:$AT$6)</f>
        <v>-1.7502396868564432</v>
      </c>
      <c r="AG127" s="41">
        <f ca="1"/>
        <v>-1.710531573738403</v>
      </c>
      <c r="AH127" s="41">
        <f ca="1"/>
        <v>-0.84053961736578264</v>
      </c>
      <c r="AI127" s="41">
        <f ca="1"/>
        <v>-0.60838200668036058</v>
      </c>
      <c r="AJ127" s="42"/>
      <c r="AK127" s="43">
        <f t="shared" ca="1" si="11"/>
        <v>-0.28004793737128864</v>
      </c>
      <c r="AL127" s="43">
        <f t="shared" ca="1" si="11"/>
        <v>-0.29921163048506461</v>
      </c>
      <c r="AM127" s="43">
        <f t="shared" ca="1" si="11"/>
        <v>-0.14664303275939844</v>
      </c>
      <c r="AN127" s="43">
        <f t="shared" ca="1" si="9"/>
        <v>-9.6430781937304547E-2</v>
      </c>
    </row>
    <row r="128" spans="22:40">
      <c r="V128" s="41">
        <f t="shared" ca="1" si="7"/>
        <v>0.37574293782369694</v>
      </c>
      <c r="W128" s="41">
        <f t="shared" ca="1" si="7"/>
        <v>0.27193096490779634</v>
      </c>
      <c r="X128" s="41">
        <f t="shared" ca="1" si="7"/>
        <v>0.98088773528736151</v>
      </c>
      <c r="Y128" s="41">
        <f t="shared" ca="1" si="7"/>
        <v>0.49919490879631889</v>
      </c>
      <c r="AA128" s="41">
        <f t="shared" ca="1" si="10"/>
        <v>-0.31668072523064189</v>
      </c>
      <c r="AB128" s="41">
        <f t="shared" ca="1" si="10"/>
        <v>-0.60698339819160185</v>
      </c>
      <c r="AC128" s="41">
        <f t="shared" ca="1" si="10"/>
        <v>2.0724388930853936</v>
      </c>
      <c r="AD128" s="41">
        <f t="shared" ca="1" si="8"/>
        <v>-2.0180657445951098E-3</v>
      </c>
      <c r="AF128" s="41">
        <f t="array" aca="1" ref="AF128:AI128" ca="1">MMULT(AA128:AD128,$AQ$3:$AT$6)</f>
        <v>-0.31668072523064189</v>
      </c>
      <c r="AG128" s="41">
        <f ca="1"/>
        <v>-0.58892696229987862</v>
      </c>
      <c r="AH128" s="41">
        <f ca="1"/>
        <v>1.2124683520944175</v>
      </c>
      <c r="AI128" s="41">
        <f ca="1"/>
        <v>1.6494468957558956E-3</v>
      </c>
      <c r="AJ128" s="42"/>
      <c r="AK128" s="43">
        <f t="shared" ca="1" si="11"/>
        <v>6.6638549538716313E-3</v>
      </c>
      <c r="AL128" s="43">
        <f t="shared" ca="1" si="11"/>
        <v>-6.3674662082974509E-2</v>
      </c>
      <c r="AM128" s="43">
        <f t="shared" ca="1" si="11"/>
        <v>0.3214427842775272</v>
      </c>
      <c r="AN128" s="43">
        <f t="shared" ca="1" si="9"/>
        <v>8.0478339599769216E-2</v>
      </c>
    </row>
    <row r="129" spans="22:40">
      <c r="V129" s="41">
        <f t="shared" ca="1" si="7"/>
        <v>0.61315486393107732</v>
      </c>
      <c r="W129" s="41">
        <f t="shared" ca="1" si="7"/>
        <v>0.96260916327778756</v>
      </c>
      <c r="X129" s="41">
        <f t="shared" ca="1" si="7"/>
        <v>0.31683237015515431</v>
      </c>
      <c r="Y129" s="41">
        <f t="shared" ca="1" si="7"/>
        <v>3.2764575444528266E-3</v>
      </c>
      <c r="AA129" s="41">
        <f t="shared" ca="1" si="10"/>
        <v>0.28755124220435135</v>
      </c>
      <c r="AB129" s="41">
        <f t="shared" ca="1" si="10"/>
        <v>1.7818010962392161</v>
      </c>
      <c r="AC129" s="41">
        <f t="shared" ca="1" si="10"/>
        <v>-0.47657506847440084</v>
      </c>
      <c r="AD129" s="41">
        <f t="shared" ca="1" si="8"/>
        <v>-2.7187498193249384</v>
      </c>
      <c r="AF129" s="41">
        <f t="array" aca="1" ref="AF129:AI129" ca="1">MMULT(AA129:AD129,$AQ$3:$AT$6)</f>
        <v>0.28755124220435135</v>
      </c>
      <c r="AG129" s="41">
        <f ca="1"/>
        <v>1.1830405261951897</v>
      </c>
      <c r="AH129" s="41">
        <f ca="1"/>
        <v>0.28646256551945304</v>
      </c>
      <c r="AI129" s="41">
        <f ca="1"/>
        <v>-1.0739878802871721</v>
      </c>
      <c r="AJ129" s="42"/>
      <c r="AK129" s="43">
        <f t="shared" ca="1" si="11"/>
        <v>0.12751024844087028</v>
      </c>
      <c r="AL129" s="43">
        <f t="shared" ca="1" si="11"/>
        <v>0.3084385105009898</v>
      </c>
      <c r="AM129" s="43">
        <f t="shared" ca="1" si="11"/>
        <v>0.11031346493843529</v>
      </c>
      <c r="AN129" s="43">
        <f t="shared" ca="1" si="9"/>
        <v>-0.23145648528327989</v>
      </c>
    </row>
    <row r="130" spans="22:40">
      <c r="V130" s="41">
        <f t="shared" ca="1" si="7"/>
        <v>0.59936199377255162</v>
      </c>
      <c r="W130" s="41">
        <f t="shared" ca="1" si="7"/>
        <v>0.70613853388329817</v>
      </c>
      <c r="X130" s="41">
        <f t="shared" ca="1" si="7"/>
        <v>0.33471866420351426</v>
      </c>
      <c r="Y130" s="41">
        <f ca="1">RAND()</f>
        <v>0.52716849891290329</v>
      </c>
      <c r="AA130" s="41">
        <f t="shared" ca="1" si="10"/>
        <v>0.25169604730994144</v>
      </c>
      <c r="AB130" s="41">
        <f t="shared" ca="1" si="10"/>
        <v>0.54213874089197767</v>
      </c>
      <c r="AC130" s="41">
        <f t="shared" ca="1" si="10"/>
        <v>-0.42692036974069814</v>
      </c>
      <c r="AD130" s="41">
        <f t="shared" ca="1" si="8"/>
        <v>6.8154053124408462E-2</v>
      </c>
      <c r="AF130" s="41">
        <f t="array" aca="1" ref="AF130:AI130" ca="1">MMULT(AA130:AD130,$AQ$3:$AT$6)</f>
        <v>0.25169604730994144</v>
      </c>
      <c r="AG130" s="41">
        <f ca="1"/>
        <v>0.49953094321572145</v>
      </c>
      <c r="AH130" s="41">
        <f ca="1"/>
        <v>-2.7040742023650088E-2</v>
      </c>
      <c r="AI130" s="41">
        <f ca="1"/>
        <v>0.27129694034326424</v>
      </c>
      <c r="AJ130" s="42"/>
      <c r="AK130" s="43">
        <f t="shared" ca="1" si="11"/>
        <v>0.1203392094619883</v>
      </c>
      <c r="AL130" s="43">
        <f t="shared" ca="1" si="11"/>
        <v>0.16490149807530149</v>
      </c>
      <c r="AM130" s="43">
        <f t="shared" ca="1" si="11"/>
        <v>3.883471081860778E-2</v>
      </c>
      <c r="AN130" s="43">
        <f t="shared" ca="1" si="9"/>
        <v>0.15867611269954662</v>
      </c>
    </row>
    <row r="131" spans="22:40">
      <c r="V131" s="41">
        <f t="shared" ref="V131:Y153" ca="1" si="12">RAND()</f>
        <v>0.60774893767009475</v>
      </c>
      <c r="W131" s="41">
        <f t="shared" ca="1" si="12"/>
        <v>0.74846422891782693</v>
      </c>
      <c r="X131" s="41">
        <f t="shared" ca="1" si="12"/>
        <v>0.37390026801814724</v>
      </c>
      <c r="Y131" s="41">
        <f t="shared" ca="1" si="12"/>
        <v>0.2416420201496251</v>
      </c>
      <c r="AA131" s="41">
        <f t="shared" ca="1" si="10"/>
        <v>0.27345676244390549</v>
      </c>
      <c r="AB131" s="41">
        <f t="shared" ca="1" si="10"/>
        <v>0.66966472690979595</v>
      </c>
      <c r="AC131" s="41">
        <f t="shared" ca="1" si="10"/>
        <v>-0.32154088237192463</v>
      </c>
      <c r="AD131" s="41">
        <f t="shared" ca="1" si="8"/>
        <v>-0.70103040539744799</v>
      </c>
      <c r="AF131" s="41">
        <f t="array" aca="1" ref="AF131:AI131" ca="1">MMULT(AA131:AD131,$AQ$3:$AT$6)</f>
        <v>0.27345676244390549</v>
      </c>
      <c r="AG131" s="41">
        <f ca="1"/>
        <v>0.5852060327383346</v>
      </c>
      <c r="AH131" s="41">
        <f ca="1"/>
        <v>9.9423278478615901E-2</v>
      </c>
      <c r="AI131" s="41">
        <f ca="1"/>
        <v>-0.11588953985308365</v>
      </c>
      <c r="AJ131" s="42"/>
      <c r="AK131" s="43">
        <f t="shared" ca="1" si="11"/>
        <v>0.1246913524887811</v>
      </c>
      <c r="AL131" s="43">
        <f t="shared" ca="1" si="11"/>
        <v>0.18289326687505025</v>
      </c>
      <c r="AM131" s="43">
        <f t="shared" ca="1" si="11"/>
        <v>6.7668507493124419E-2</v>
      </c>
      <c r="AN131" s="43">
        <f t="shared" ca="1" si="9"/>
        <v>4.639203344260575E-2</v>
      </c>
    </row>
    <row r="132" spans="22:40">
      <c r="V132" s="41">
        <f t="shared" ca="1" si="12"/>
        <v>0.96942072235235899</v>
      </c>
      <c r="W132" s="41">
        <f t="shared" ca="1" si="12"/>
        <v>0.39932130968711732</v>
      </c>
      <c r="X132" s="41">
        <f t="shared" ca="1" si="12"/>
        <v>0.15775012664876198</v>
      </c>
      <c r="Y132" s="41">
        <f t="shared" ca="1" si="12"/>
        <v>0.83102997526804323</v>
      </c>
      <c r="AA132" s="41">
        <f t="shared" ca="1" si="10"/>
        <v>1.8723474127481023</v>
      </c>
      <c r="AB132" s="41">
        <f t="shared" ca="1" si="10"/>
        <v>-0.25510420124418454</v>
      </c>
      <c r="AC132" s="41">
        <f t="shared" ca="1" si="10"/>
        <v>-1.0037476704009558</v>
      </c>
      <c r="AD132" s="41">
        <f t="shared" ca="1" si="8"/>
        <v>0.95824337571736184</v>
      </c>
      <c r="AF132" s="41">
        <f t="array" aca="1" ref="AF132:AI132" ca="1">MMULT(AA132:AD132,$AQ$3:$AT$6)</f>
        <v>1.8723474127481023</v>
      </c>
      <c r="AG132" s="41">
        <f ca="1"/>
        <v>1.4571108240755473</v>
      </c>
      <c r="AH132" s="41">
        <f ca="1"/>
        <v>0.29821732770570664</v>
      </c>
      <c r="AI132" s="41">
        <f ca="1"/>
        <v>1.7473024646201862</v>
      </c>
      <c r="AJ132" s="42"/>
      <c r="AK132" s="43">
        <f t="shared" ca="1" si="11"/>
        <v>0.44446948254962049</v>
      </c>
      <c r="AL132" s="43">
        <f t="shared" ca="1" si="11"/>
        <v>0.36599327305586493</v>
      </c>
      <c r="AM132" s="43">
        <f t="shared" ca="1" si="11"/>
        <v>0.11299355071690112</v>
      </c>
      <c r="AN132" s="43">
        <f t="shared" ca="1" si="9"/>
        <v>0.5867177147398539</v>
      </c>
    </row>
    <row r="133" spans="22:40">
      <c r="V133" s="41">
        <f t="shared" ca="1" si="12"/>
        <v>0.93590556747300147</v>
      </c>
      <c r="W133" s="41">
        <f t="shared" ca="1" si="12"/>
        <v>0.171999157813434</v>
      </c>
      <c r="X133" s="41">
        <f t="shared" ca="1" si="12"/>
        <v>0.36049914192622723</v>
      </c>
      <c r="Y133" s="41">
        <f t="shared" ca="1" si="12"/>
        <v>0.96075188181671145</v>
      </c>
      <c r="AA133" s="41">
        <f t="shared" ca="1" si="10"/>
        <v>1.5212828781283636</v>
      </c>
      <c r="AB133" s="41">
        <f t="shared" ca="1" si="10"/>
        <v>-0.94629466125523354</v>
      </c>
      <c r="AC133" s="41">
        <f t="shared" ca="1" si="10"/>
        <v>-0.3571249275039915</v>
      </c>
      <c r="AD133" s="41">
        <f t="shared" ca="1" si="8"/>
        <v>1.7594786917415604</v>
      </c>
      <c r="AF133" s="41">
        <f t="array" aca="1" ref="AF133:AI133" ca="1">MMULT(AA133:AD133,$AQ$3:$AT$6)</f>
        <v>1.5212828781283636</v>
      </c>
      <c r="AG133" s="41">
        <f ca="1"/>
        <v>0.79459880145119843</v>
      </c>
      <c r="AH133" s="41">
        <f ca="1"/>
        <v>0.39180423183958296</v>
      </c>
      <c r="AI133" s="41">
        <f ca="1"/>
        <v>1.9170261909226691</v>
      </c>
      <c r="AJ133" s="42"/>
      <c r="AK133" s="43">
        <f t="shared" ca="1" si="11"/>
        <v>0.37425657562567277</v>
      </c>
      <c r="AL133" s="43">
        <f t="shared" ca="1" si="11"/>
        <v>0.22686574830475167</v>
      </c>
      <c r="AM133" s="43">
        <f t="shared" ca="1" si="11"/>
        <v>0.13433136485942493</v>
      </c>
      <c r="AN133" s="43">
        <f t="shared" ca="1" si="9"/>
        <v>0.63593759536757399</v>
      </c>
    </row>
    <row r="134" spans="22:40">
      <c r="V134" s="41">
        <f t="shared" ca="1" si="12"/>
        <v>4.3382582467249242E-2</v>
      </c>
      <c r="W134" s="41">
        <f t="shared" ca="1" si="12"/>
        <v>0.48283250611839557</v>
      </c>
      <c r="X134" s="41">
        <f t="shared" ca="1" si="12"/>
        <v>1.8292319394007328E-2</v>
      </c>
      <c r="Y134" s="41">
        <f t="shared" ca="1" si="12"/>
        <v>0.62608275901823718</v>
      </c>
      <c r="AA134" s="41">
        <f t="shared" ca="1" si="10"/>
        <v>-1.7127140180484655</v>
      </c>
      <c r="AB134" s="41">
        <f t="shared" ca="1" si="10"/>
        <v>-4.3045815442356021E-2</v>
      </c>
      <c r="AC134" s="41">
        <f t="shared" ca="1" si="10"/>
        <v>-2.090369296261152</v>
      </c>
      <c r="AD134" s="41">
        <f t="shared" ca="1" si="8"/>
        <v>0.32149608061737245</v>
      </c>
      <c r="AF134" s="41">
        <f t="array" aca="1" ref="AF134:AI134" ca="1">MMULT(AA134:AD134,$AQ$3:$AT$6)</f>
        <v>-1.7127140180484655</v>
      </c>
      <c r="AG134" s="41">
        <f ca="1"/>
        <v>-1.4784827056916889</v>
      </c>
      <c r="AH134" s="41">
        <f ca="1"/>
        <v>-2.6163893841397776</v>
      </c>
      <c r="AI134" s="41">
        <f ca="1"/>
        <v>-1.5008391196425006</v>
      </c>
      <c r="AJ134" s="42"/>
      <c r="AK134" s="43">
        <f t="shared" ca="1" si="11"/>
        <v>-0.27254280360969313</v>
      </c>
      <c r="AL134" s="43">
        <f t="shared" ca="1" si="11"/>
        <v>-0.25048136819525468</v>
      </c>
      <c r="AM134" s="43">
        <f t="shared" ca="1" si="11"/>
        <v>-0.55153677958386926</v>
      </c>
      <c r="AN134" s="43">
        <f t="shared" ca="1" si="9"/>
        <v>-0.35524334469632513</v>
      </c>
    </row>
    <row r="135" spans="22:40">
      <c r="V135" s="41">
        <f t="shared" ca="1" si="12"/>
        <v>0.42078802033460416</v>
      </c>
      <c r="W135" s="41">
        <f t="shared" ca="1" si="12"/>
        <v>0.90710290886087008</v>
      </c>
      <c r="X135" s="41">
        <f t="shared" ca="1" si="12"/>
        <v>0.25012528341633333</v>
      </c>
      <c r="Y135" s="41">
        <f t="shared" ca="1" si="12"/>
        <v>5.3903790718377032E-3</v>
      </c>
      <c r="AA135" s="41">
        <f t="shared" ca="1" si="10"/>
        <v>-0.19987794378467663</v>
      </c>
      <c r="AB135" s="41">
        <f t="shared" ca="1" si="10"/>
        <v>1.3231238867843613</v>
      </c>
      <c r="AC135" s="41">
        <f t="shared" ca="1" si="10"/>
        <v>-0.6740955525875556</v>
      </c>
      <c r="AD135" s="41">
        <f t="shared" ca="1" si="8"/>
        <v>-2.5497260958901973</v>
      </c>
      <c r="AF135" s="41">
        <f t="array" aca="1" ref="AF135:AI135" ca="1">MMULT(AA135:AD135,$AQ$3:$AT$6)</f>
        <v>-0.19987794378467663</v>
      </c>
      <c r="AG135" s="41">
        <f ca="1"/>
        <v>0.52710250494746291</v>
      </c>
      <c r="AH135" s="41">
        <f ca="1"/>
        <v>-0.27693712442841412</v>
      </c>
      <c r="AI135" s="41">
        <f ca="1"/>
        <v>-1.480454082168005</v>
      </c>
      <c r="AJ135" s="42"/>
      <c r="AK135" s="43">
        <f t="shared" ca="1" si="11"/>
        <v>3.002441124306468E-2</v>
      </c>
      <c r="AL135" s="43">
        <f t="shared" ca="1" si="11"/>
        <v>0.1706915260389672</v>
      </c>
      <c r="AM135" s="43">
        <f t="shared" ca="1" si="11"/>
        <v>-1.8141664369678429E-2</v>
      </c>
      <c r="AN135" s="43">
        <f t="shared" ca="1" si="9"/>
        <v>-0.34933168382872143</v>
      </c>
    </row>
    <row r="136" spans="22:40">
      <c r="V136" s="41">
        <f t="shared" ca="1" si="12"/>
        <v>0.37225488442086385</v>
      </c>
      <c r="W136" s="41">
        <f t="shared" ca="1" si="12"/>
        <v>0.86298683638144313</v>
      </c>
      <c r="X136" s="41">
        <f t="shared" ca="1" si="12"/>
        <v>0.82845442549088433</v>
      </c>
      <c r="Y136" s="41">
        <f t="shared" ca="1" si="12"/>
        <v>0.65478634459727214</v>
      </c>
      <c r="AA136" s="41">
        <f t="shared" ca="1" si="10"/>
        <v>-0.32588710957991635</v>
      </c>
      <c r="AB136" s="41">
        <f t="shared" ca="1" si="10"/>
        <v>1.0938373331778555</v>
      </c>
      <c r="AC136" s="41">
        <f t="shared" ca="1" si="10"/>
        <v>0.94807524611052996</v>
      </c>
      <c r="AD136" s="41">
        <f t="shared" ca="1" si="8"/>
        <v>0.39827523846749607</v>
      </c>
      <c r="AF136" s="41">
        <f t="array" aca="1" ref="AF136:AI136" ca="1">MMULT(AA136:AD136,$AQ$3:$AT$6)</f>
        <v>-0.32588710957991635</v>
      </c>
      <c r="AG136" s="41">
        <f ca="1"/>
        <v>0.29921052707235646</v>
      </c>
      <c r="AH136" s="41">
        <f ca="1"/>
        <v>0.81055562573173501</v>
      </c>
      <c r="AI136" s="41">
        <f ca="1"/>
        <v>0.39373319716018207</v>
      </c>
      <c r="AJ136" s="42"/>
      <c r="AK136" s="43">
        <f t="shared" ca="1" si="11"/>
        <v>4.822578084016732E-3</v>
      </c>
      <c r="AL136" s="43">
        <f t="shared" ca="1" si="11"/>
        <v>0.12283421068519486</v>
      </c>
      <c r="AM136" s="43">
        <f t="shared" ca="1" si="11"/>
        <v>0.22980668266683557</v>
      </c>
      <c r="AN136" s="43">
        <f t="shared" ca="1" si="9"/>
        <v>0.19418262717645279</v>
      </c>
    </row>
    <row r="137" spans="22:40">
      <c r="V137" s="41">
        <f t="shared" ca="1" si="12"/>
        <v>0.1534757537591015</v>
      </c>
      <c r="W137" s="41">
        <f t="shared" ca="1" si="12"/>
        <v>0.7335835428114329</v>
      </c>
      <c r="X137" s="41">
        <f t="shared" ca="1" si="12"/>
        <v>0.73215543457327914</v>
      </c>
      <c r="Y137" s="41">
        <f t="shared" ca="1" si="12"/>
        <v>0.86912526409920965</v>
      </c>
      <c r="AA137" s="41">
        <f t="shared" ca="1" si="10"/>
        <v>-1.0216396007274839</v>
      </c>
      <c r="AB137" s="41">
        <f t="shared" ca="1" si="10"/>
        <v>0.62368737734023627</v>
      </c>
      <c r="AC137" s="41">
        <f t="shared" ca="1" si="10"/>
        <v>0.61934496145908469</v>
      </c>
      <c r="AD137" s="41">
        <f t="shared" ca="1" si="8"/>
        <v>1.1222657319056804</v>
      </c>
      <c r="AF137" s="41">
        <f t="array" aca="1" ref="AF137:AI137" ca="1">MMULT(AA137:AD137,$AQ$3:$AT$6)</f>
        <v>-1.0216396007274839</v>
      </c>
      <c r="AG137" s="41">
        <f ca="1"/>
        <v>-0.53984594773428407</v>
      </c>
      <c r="AH137" s="41">
        <f ca="1"/>
        <v>2.0106494271252551E-2</v>
      </c>
      <c r="AI137" s="41">
        <f ca="1"/>
        <v>0.1276768798365665</v>
      </c>
      <c r="AJ137" s="42"/>
      <c r="AK137" s="43">
        <f t="shared" ca="1" si="11"/>
        <v>-0.1343279201454968</v>
      </c>
      <c r="AL137" s="43">
        <f t="shared" ca="1" si="11"/>
        <v>-5.3367649024199659E-2</v>
      </c>
      <c r="AM137" s="43">
        <f t="shared" ca="1" si="11"/>
        <v>4.958428069384558E-2</v>
      </c>
      <c r="AN137" s="43">
        <f t="shared" ca="1" si="9"/>
        <v>0.11702629515260429</v>
      </c>
    </row>
    <row r="138" spans="22:40">
      <c r="V138" s="41">
        <f t="shared" ca="1" si="12"/>
        <v>0.90431748007777757</v>
      </c>
      <c r="W138" s="41">
        <f t="shared" ca="1" si="12"/>
        <v>0.65127798833924322</v>
      </c>
      <c r="X138" s="41">
        <f t="shared" ca="1" si="12"/>
        <v>0.76358591557634825</v>
      </c>
      <c r="Y138" s="41">
        <f t="shared" ca="1" si="12"/>
        <v>0.97799937475285337</v>
      </c>
      <c r="AA138" s="41">
        <f t="shared" ca="1" si="10"/>
        <v>1.3065516109351698</v>
      </c>
      <c r="AB138" s="41">
        <f t="shared" ca="1" si="10"/>
        <v>0.38877307061035826</v>
      </c>
      <c r="AC138" s="41">
        <f t="shared" ca="1" si="10"/>
        <v>0.71788504634448447</v>
      </c>
      <c r="AD138" s="41">
        <f t="shared" ca="1" si="8"/>
        <v>2.0140788993883594</v>
      </c>
      <c r="AF138" s="41">
        <f t="array" aca="1" ref="AF138:AI138" ca="1">MMULT(AA138:AD138,$AQ$3:$AT$6)</f>
        <v>1.3065516109351698</v>
      </c>
      <c r="AG138" s="41">
        <f ca="1"/>
        <v>1.3153677923140994</v>
      </c>
      <c r="AH138" s="41">
        <f ca="1"/>
        <v>1.4289443657708174</v>
      </c>
      <c r="AI138" s="41">
        <f ca="1"/>
        <v>2.3862755154881183</v>
      </c>
      <c r="AJ138" s="42"/>
      <c r="AK138" s="43">
        <f t="shared" ca="1" si="11"/>
        <v>0.33131032218703399</v>
      </c>
      <c r="AL138" s="43">
        <f t="shared" ca="1" si="11"/>
        <v>0.33622723638596086</v>
      </c>
      <c r="AM138" s="43">
        <f t="shared" ca="1" si="11"/>
        <v>0.37079931539574634</v>
      </c>
      <c r="AN138" s="43">
        <f t="shared" ca="1" si="9"/>
        <v>0.77201989949155425</v>
      </c>
    </row>
    <row r="139" spans="22:40">
      <c r="V139" s="41">
        <f t="shared" ca="1" si="12"/>
        <v>0.50009550042057616</v>
      </c>
      <c r="W139" s="41">
        <f t="shared" ca="1" si="12"/>
        <v>0.2577061215983647</v>
      </c>
      <c r="X139" s="41">
        <f t="shared" ca="1" si="12"/>
        <v>9.8933506576676655E-2</v>
      </c>
      <c r="Y139" s="41">
        <f t="shared" ca="1" si="12"/>
        <v>0.35591694862438916</v>
      </c>
      <c r="AA139" s="41">
        <f t="shared" ca="1" si="10"/>
        <v>2.3938405674165013E-4</v>
      </c>
      <c r="AB139" s="41">
        <f t="shared" ca="1" si="10"/>
        <v>-0.65043350129324806</v>
      </c>
      <c r="AC139" s="41">
        <f t="shared" ca="1" si="10"/>
        <v>-1.2876523337692305</v>
      </c>
      <c r="AD139" s="41">
        <f t="shared" ca="1" si="8"/>
        <v>-0.36939423120704989</v>
      </c>
      <c r="AF139" s="41">
        <f t="array" aca="1" ref="AF139:AI139" ca="1">MMULT(AA139:AD139,$AQ$3:$AT$6)</f>
        <v>2.3938405674165013E-4</v>
      </c>
      <c r="AG139" s="41">
        <f ca="1"/>
        <v>-0.34243363149583744</v>
      </c>
      <c r="AH139" s="41">
        <f ca="1"/>
        <v>-1.1443365961262344</v>
      </c>
      <c r="AI139" s="41">
        <f ca="1"/>
        <v>-0.5897815138535023</v>
      </c>
      <c r="AJ139" s="42"/>
      <c r="AK139" s="43">
        <f t="shared" ca="1" si="11"/>
        <v>7.0047876811348331E-2</v>
      </c>
      <c r="AL139" s="43">
        <f t="shared" ca="1" si="11"/>
        <v>-1.1911062614125861E-2</v>
      </c>
      <c r="AM139" s="43">
        <f t="shared" ca="1" si="11"/>
        <v>-0.21590874391678144</v>
      </c>
      <c r="AN139" s="43">
        <f t="shared" ca="1" si="9"/>
        <v>-9.1036639017515644E-2</v>
      </c>
    </row>
    <row r="140" spans="22:40">
      <c r="V140" s="41">
        <f t="shared" ca="1" si="12"/>
        <v>7.9313129910168922E-2</v>
      </c>
      <c r="W140" s="41">
        <f t="shared" ca="1" si="12"/>
        <v>0.64155586777609497</v>
      </c>
      <c r="X140" s="41">
        <f t="shared" ca="1" si="12"/>
        <v>0.56110122981727284</v>
      </c>
      <c r="Y140" s="41">
        <f t="shared" ca="1" si="12"/>
        <v>0.39744584737017263</v>
      </c>
      <c r="AA140" s="41">
        <f t="shared" ca="1" si="10"/>
        <v>-1.4097068548480778</v>
      </c>
      <c r="AB140" s="41">
        <f t="shared" ca="1" si="10"/>
        <v>0.36262067392098252</v>
      </c>
      <c r="AC140" s="41">
        <f t="shared" ca="1" si="10"/>
        <v>0.15376181824870913</v>
      </c>
      <c r="AD140" s="41">
        <f t="shared" ca="1" si="8"/>
        <v>-0.25996380319360707</v>
      </c>
      <c r="AF140" s="41">
        <f t="array" aca="1" ref="AF140:AI140" ca="1">MMULT(AA140:AD140,$AQ$3:$AT$6)</f>
        <v>-1.4097068548480778</v>
      </c>
      <c r="AG140" s="41">
        <f ca="1"/>
        <v>-1.0072285334179865</v>
      </c>
      <c r="AH140" s="41">
        <f ca="1"/>
        <v>-0.63342911418136072</v>
      </c>
      <c r="AI140" s="41">
        <f ca="1"/>
        <v>-1.117308178070372</v>
      </c>
      <c r="AJ140" s="42"/>
      <c r="AK140" s="43">
        <f t="shared" ca="1" si="11"/>
        <v>-0.21194137096961557</v>
      </c>
      <c r="AL140" s="43">
        <f t="shared" ca="1" si="11"/>
        <v>-0.15151799201777716</v>
      </c>
      <c r="AM140" s="43">
        <f t="shared" ca="1" si="11"/>
        <v>-9.9421838033350238E-2</v>
      </c>
      <c r="AN140" s="43">
        <f t="shared" ca="1" si="9"/>
        <v>-0.24401937164040782</v>
      </c>
    </row>
    <row r="141" spans="22:40">
      <c r="V141" s="41">
        <f t="shared" ca="1" si="12"/>
        <v>0.22813542710540702</v>
      </c>
      <c r="W141" s="41">
        <f t="shared" ca="1" si="12"/>
        <v>0.16614175601184067</v>
      </c>
      <c r="X141" s="41">
        <f t="shared" ca="1" si="12"/>
        <v>0.93021384724393408</v>
      </c>
      <c r="Y141" s="41">
        <f t="shared" ca="1" si="12"/>
        <v>0.19516814406457617</v>
      </c>
      <c r="AA141" s="41">
        <f t="shared" ca="1" si="10"/>
        <v>-0.74500143197775948</v>
      </c>
      <c r="AB141" s="41">
        <f t="shared" ca="1" si="10"/>
        <v>-0.96952460078559088</v>
      </c>
      <c r="AC141" s="41">
        <f t="shared" ca="1" si="10"/>
        <v>1.4773855941749854</v>
      </c>
      <c r="AD141" s="41">
        <f t="shared" ca="1" si="8"/>
        <v>-0.85900766324099287</v>
      </c>
      <c r="AF141" s="41">
        <f t="array" aca="1" ref="AF141:AI141" ca="1">MMULT(AA141:AD141,$AQ$3:$AT$6)</f>
        <v>-0.74500143197775948</v>
      </c>
      <c r="AG141" s="41">
        <f ca="1"/>
        <v>-1.1439799921185838</v>
      </c>
      <c r="AH141" s="41">
        <f ca="1"/>
        <v>0.41011864262088649</v>
      </c>
      <c r="AI141" s="41">
        <f ca="1"/>
        <v>-1.0117611328692986</v>
      </c>
      <c r="AJ141" s="42"/>
      <c r="AK141" s="43">
        <f t="shared" ca="1" si="11"/>
        <v>-7.90002863955519E-2</v>
      </c>
      <c r="AL141" s="43">
        <f t="shared" ca="1" si="11"/>
        <v>-0.18023579834490258</v>
      </c>
      <c r="AM141" s="43">
        <f t="shared" ca="1" si="11"/>
        <v>0.13850705051756212</v>
      </c>
      <c r="AN141" s="43">
        <f t="shared" ca="1" si="9"/>
        <v>-0.21341072853209653</v>
      </c>
    </row>
    <row r="142" spans="22:40">
      <c r="V142" s="41">
        <f t="shared" ca="1" si="12"/>
        <v>0.31347685945015602</v>
      </c>
      <c r="W142" s="41">
        <f t="shared" ca="1" si="12"/>
        <v>3.8311333331430997E-2</v>
      </c>
      <c r="X142" s="41">
        <f t="shared" ca="1" si="12"/>
        <v>0.71444486046244438</v>
      </c>
      <c r="Y142" s="41">
        <f t="shared" ca="1" si="12"/>
        <v>0.90237555697903482</v>
      </c>
      <c r="AA142" s="41">
        <f t="shared" ca="1" si="10"/>
        <v>-0.48601896609822814</v>
      </c>
      <c r="AB142" s="41">
        <f t="shared" ca="1" si="10"/>
        <v>-1.7706274948967684</v>
      </c>
      <c r="AC142" s="41">
        <f t="shared" ca="1" si="10"/>
        <v>0.56641709108401905</v>
      </c>
      <c r="AD142" s="41">
        <f t="shared" ca="1" si="8"/>
        <v>1.295206839512907</v>
      </c>
      <c r="AF142" s="41">
        <f t="array" aca="1" ref="AF142:AI142" ca="1">MMULT(AA142:AD142,$AQ$3:$AT$6)</f>
        <v>-0.48601896609822814</v>
      </c>
      <c r="AG142" s="41">
        <f ca="1"/>
        <v>-1.3458520317591631</v>
      </c>
      <c r="AH142" s="41">
        <f ca="1"/>
        <v>-0.33478194908293751</v>
      </c>
      <c r="AI142" s="41">
        <f ca="1"/>
        <v>0.10828881779162869</v>
      </c>
      <c r="AJ142" s="42"/>
      <c r="AK142" s="43">
        <f t="shared" ca="1" si="11"/>
        <v>-2.7203793219645625E-2</v>
      </c>
      <c r="AL142" s="43">
        <f t="shared" ca="1" si="11"/>
        <v>-0.22262892666942424</v>
      </c>
      <c r="AM142" s="43">
        <f t="shared" ca="1" si="11"/>
        <v>-3.1330284390909763E-2</v>
      </c>
      <c r="AN142" s="43">
        <f t="shared" ca="1" si="9"/>
        <v>0.11140375715957232</v>
      </c>
    </row>
    <row r="143" spans="22:40">
      <c r="V143" s="41">
        <f t="shared" ca="1" si="12"/>
        <v>0.78696180142277905</v>
      </c>
      <c r="W143" s="41">
        <f t="shared" ca="1" si="12"/>
        <v>9.5817281724570491E-2</v>
      </c>
      <c r="X143" s="41">
        <f t="shared" ca="1" si="12"/>
        <v>0.22974368883605645</v>
      </c>
      <c r="Y143" s="41">
        <f t="shared" ca="1" si="12"/>
        <v>0.4407007820494484</v>
      </c>
      <c r="AA143" s="41">
        <f t="shared" ca="1" si="10"/>
        <v>0.79592367911724859</v>
      </c>
      <c r="AB143" s="41">
        <f t="shared" ca="1" si="10"/>
        <v>-1.3057588925136923</v>
      </c>
      <c r="AC143" s="41">
        <f t="shared" ca="1" si="10"/>
        <v>-0.739691218596084</v>
      </c>
      <c r="AD143" s="41">
        <f t="shared" ca="1" si="8"/>
        <v>-0.14919272025839297</v>
      </c>
      <c r="AF143" s="41">
        <f t="array" aca="1" ref="AF143:AI143" ca="1">MMULT(AA143:AD143,$AQ$3:$AT$6)</f>
        <v>0.79592367911724859</v>
      </c>
      <c r="AG143" s="41">
        <f ca="1"/>
        <v>-1.1316051561974794E-2</v>
      </c>
      <c r="AH143" s="41">
        <f ca="1"/>
        <v>-0.42761541994780117</v>
      </c>
      <c r="AI143" s="41">
        <f ca="1"/>
        <v>0.10117195329213975</v>
      </c>
      <c r="AJ143" s="42"/>
      <c r="AK143" s="43">
        <f t="shared" ca="1" si="11"/>
        <v>0.22918473582344973</v>
      </c>
      <c r="AL143" s="43">
        <f t="shared" ca="1" si="11"/>
        <v>5.762362917198529E-2</v>
      </c>
      <c r="AM143" s="43">
        <f t="shared" ca="1" si="11"/>
        <v>-5.2496315748098668E-2</v>
      </c>
      <c r="AN143" s="43">
        <f t="shared" ca="1" si="9"/>
        <v>0.10933986645472052</v>
      </c>
    </row>
    <row r="144" spans="22:40">
      <c r="V144" s="41">
        <f t="shared" ca="1" si="12"/>
        <v>0.5414496147713217</v>
      </c>
      <c r="W144" s="41">
        <f t="shared" ca="1" si="12"/>
        <v>0.34860154504138641</v>
      </c>
      <c r="X144" s="41">
        <f t="shared" ca="1" si="12"/>
        <v>0.19393112613088115</v>
      </c>
      <c r="Y144" s="41">
        <f t="shared" ca="1" si="12"/>
        <v>0.85899141223545206</v>
      </c>
      <c r="AA144" s="41">
        <f t="shared" ca="1" si="10"/>
        <v>0.10408641638443207</v>
      </c>
      <c r="AB144" s="41">
        <f t="shared" ca="1" si="10"/>
        <v>-0.38909876087039041</v>
      </c>
      <c r="AC144" s="41">
        <f t="shared" ca="1" si="10"/>
        <v>-0.86350066809482395</v>
      </c>
      <c r="AD144" s="41">
        <f t="shared" ca="1" si="8"/>
        <v>1.0757989644234582</v>
      </c>
      <c r="AF144" s="41">
        <f t="array" aca="1" ref="AF144:AI144" ca="1">MMULT(AA144:AD144,$AQ$3:$AT$6)</f>
        <v>0.10408641638443207</v>
      </c>
      <c r="AG144" s="41">
        <f ca="1"/>
        <v>-0.11649703708295675</v>
      </c>
      <c r="AH144" s="41">
        <f ca="1"/>
        <v>-0.69252465722750534</v>
      </c>
      <c r="AI144" s="41">
        <f ca="1"/>
        <v>0.4686273632196119</v>
      </c>
      <c r="AJ144" s="42"/>
      <c r="AK144" s="43">
        <f t="shared" ca="1" si="11"/>
        <v>9.0817283276886429E-2</v>
      </c>
      <c r="AL144" s="43">
        <f t="shared" ca="1" si="11"/>
        <v>3.5535622212579082E-2</v>
      </c>
      <c r="AM144" s="43">
        <f t="shared" ca="1" si="11"/>
        <v>-0.11289562184787123</v>
      </c>
      <c r="AN144" s="43">
        <f t="shared" ca="1" si="9"/>
        <v>0.21590193533368746</v>
      </c>
    </row>
    <row r="145" spans="22:40">
      <c r="V145" s="41">
        <f t="shared" ca="1" si="12"/>
        <v>0.53471331975908254</v>
      </c>
      <c r="W145" s="41">
        <f t="shared" ca="1" si="12"/>
        <v>0.46011816622357204</v>
      </c>
      <c r="X145" s="41">
        <f t="shared" ca="1" si="12"/>
        <v>0.81406573852903819</v>
      </c>
      <c r="Y145" s="41">
        <f t="shared" ca="1" si="12"/>
        <v>0.76815834153099571</v>
      </c>
      <c r="AA145" s="41">
        <f t="shared" ca="1" si="10"/>
        <v>8.7123481916618881E-2</v>
      </c>
      <c r="AB145" s="41">
        <f t="shared" ca="1" si="10"/>
        <v>-0.1001360285181761</v>
      </c>
      <c r="AC145" s="41">
        <f t="shared" ca="1" si="10"/>
        <v>0.89297880535800833</v>
      </c>
      <c r="AD145" s="41">
        <f t="shared" ca="1" si="8"/>
        <v>0.73279525311745985</v>
      </c>
      <c r="AF145" s="41">
        <f t="array" aca="1" ref="AF145:AI145" ca="1">MMULT(AA145:AD145,$AQ$3:$AT$6)</f>
        <v>8.7123481916618881E-2</v>
      </c>
      <c r="AG145" s="41">
        <f ca="1"/>
        <v>2.130503339646149E-2</v>
      </c>
      <c r="AH145" s="41">
        <f ca="1"/>
        <v>0.69947267557257153</v>
      </c>
      <c r="AI145" s="41">
        <f ca="1"/>
        <v>0.63514267383058309</v>
      </c>
      <c r="AJ145" s="42"/>
      <c r="AK145" s="43">
        <f t="shared" ca="1" si="11"/>
        <v>8.7424696383323786E-2</v>
      </c>
      <c r="AL145" s="43">
        <f t="shared" ca="1" si="11"/>
        <v>6.4474057013256911E-2</v>
      </c>
      <c r="AM145" s="43">
        <f t="shared" ca="1" si="11"/>
        <v>0.20447977003054629</v>
      </c>
      <c r="AN145" s="43">
        <f t="shared" ca="1" si="9"/>
        <v>0.26419137541086907</v>
      </c>
    </row>
    <row r="146" spans="22:40">
      <c r="V146" s="41">
        <f t="shared" ca="1" si="12"/>
        <v>0.75085402004706225</v>
      </c>
      <c r="W146" s="41">
        <f t="shared" ca="1" si="12"/>
        <v>0.59194965078552886</v>
      </c>
      <c r="X146" s="41">
        <f t="shared" ca="1" si="12"/>
        <v>0.27617603738970342</v>
      </c>
      <c r="Y146" s="41">
        <f t="shared" ca="1" si="12"/>
        <v>0.56497763894966413</v>
      </c>
      <c r="AA146" s="41">
        <f t="shared" ca="1" si="10"/>
        <v>0.67717967803138956</v>
      </c>
      <c r="AB146" s="41">
        <f t="shared" ca="1" si="10"/>
        <v>0.23256308091238875</v>
      </c>
      <c r="AC146" s="41">
        <f t="shared" ca="1" si="10"/>
        <v>-0.59423929400362241</v>
      </c>
      <c r="AD146" s="41">
        <f t="shared" ca="1" si="8"/>
        <v>0.1636016799716915</v>
      </c>
      <c r="AF146" s="41">
        <f t="array" aca="1" ref="AF146:AI146" ca="1">MMULT(AA146:AD146,$AQ$3:$AT$6)</f>
        <v>0.67717967803138956</v>
      </c>
      <c r="AG146" s="41">
        <f ca="1"/>
        <v>0.69811293113616124</v>
      </c>
      <c r="AH146" s="41">
        <f ca="1"/>
        <v>1.9722178480767683E-2</v>
      </c>
      <c r="AI146" s="41">
        <f ca="1"/>
        <v>0.55329285254659089</v>
      </c>
      <c r="AJ146" s="42"/>
      <c r="AK146" s="43">
        <f t="shared" ca="1" si="11"/>
        <v>0.20543593560627793</v>
      </c>
      <c r="AL146" s="43">
        <f t="shared" ca="1" si="11"/>
        <v>0.20660371553859386</v>
      </c>
      <c r="AM146" s="43">
        <f t="shared" ca="1" si="11"/>
        <v>4.9496656693615027E-2</v>
      </c>
      <c r="AN146" s="43">
        <f t="shared" ca="1" si="9"/>
        <v>0.24045492723851136</v>
      </c>
    </row>
    <row r="147" spans="22:40">
      <c r="V147" s="41">
        <f t="shared" ca="1" si="12"/>
        <v>0.30964370695529508</v>
      </c>
      <c r="W147" s="41">
        <f t="shared" ca="1" si="12"/>
        <v>0.96695625119502748</v>
      </c>
      <c r="X147" s="41">
        <f t="shared" ca="1" si="12"/>
        <v>0.83661717536436031</v>
      </c>
      <c r="Y147" s="41">
        <f t="shared" ca="1" si="12"/>
        <v>0.27305494626436155</v>
      </c>
      <c r="AA147" s="41">
        <f t="shared" ca="1" si="10"/>
        <v>-0.49686051993604097</v>
      </c>
      <c r="AB147" s="41">
        <f t="shared" ca="1" si="10"/>
        <v>1.83782974149226</v>
      </c>
      <c r="AC147" s="41">
        <f t="shared" ca="1" si="10"/>
        <v>0.98064943085625089</v>
      </c>
      <c r="AD147" s="41">
        <f t="shared" ca="1" si="8"/>
        <v>-0.60359957939450815</v>
      </c>
      <c r="AF147" s="41">
        <f t="array" aca="1" ref="AF147:AI147" ca="1">MMULT(AA147:AD147,$AQ$3:$AT$6)</f>
        <v>-0.49686051993604097</v>
      </c>
      <c r="AG147" s="41">
        <f ca="1"/>
        <v>0.5458054487072308</v>
      </c>
      <c r="AH147" s="41">
        <f ca="1"/>
        <v>0.9302775175427247</v>
      </c>
      <c r="AI147" s="41">
        <f ca="1"/>
        <v>-0.1559400651849068</v>
      </c>
      <c r="AJ147" s="42"/>
      <c r="AK147" s="43">
        <f t="shared" ca="1" si="11"/>
        <v>-2.9372103987208187E-2</v>
      </c>
      <c r="AL147" s="43">
        <f t="shared" ca="1" si="11"/>
        <v>0.17461914422851846</v>
      </c>
      <c r="AM147" s="43">
        <f t="shared" ca="1" si="11"/>
        <v>0.25710327399974126</v>
      </c>
      <c r="AN147" s="43">
        <f t="shared" ca="1" si="9"/>
        <v>3.4777381096377034E-2</v>
      </c>
    </row>
    <row r="148" spans="22:40">
      <c r="V148" s="41">
        <f t="shared" ca="1" si="12"/>
        <v>0.38184087356168828</v>
      </c>
      <c r="W148" s="41">
        <f t="shared" ca="1" si="12"/>
        <v>0.16785457336042497</v>
      </c>
      <c r="X148" s="41">
        <f t="shared" ca="1" si="12"/>
        <v>0.49660206062797785</v>
      </c>
      <c r="Y148" s="41">
        <f t="shared" ca="1" si="12"/>
        <v>0.72607611736341571</v>
      </c>
      <c r="AA148" s="41">
        <f t="shared" ca="1" si="10"/>
        <v>-0.30064954461512333</v>
      </c>
      <c r="AB148" s="41">
        <f t="shared" ca="1" si="10"/>
        <v>-0.96267798759190515</v>
      </c>
      <c r="AC148" s="41">
        <f t="shared" ca="1" si="10"/>
        <v>-8.5174738909814789E-3</v>
      </c>
      <c r="AD148" s="41">
        <f t="shared" ca="1" si="8"/>
        <v>0.60098832076279707</v>
      </c>
      <c r="AF148" s="41">
        <f t="array" aca="1" ref="AF148:AI148" ca="1">MMULT(AA148:AD148,$AQ$3:$AT$6)</f>
        <v>-0.30064954461512333</v>
      </c>
      <c r="AG148" s="41">
        <f ca="1"/>
        <v>-0.76267421056092377</v>
      </c>
      <c r="AH148" s="41">
        <f ca="1"/>
        <v>-0.44266210286189539</v>
      </c>
      <c r="AI148" s="41">
        <f ca="1"/>
        <v>-8.6466642418012274E-2</v>
      </c>
      <c r="AJ148" s="42"/>
      <c r="AK148" s="43">
        <f t="shared" ca="1" si="11"/>
        <v>9.8700910769753403E-3</v>
      </c>
      <c r="AL148" s="43">
        <f t="shared" ca="1" si="11"/>
        <v>-0.10016158421779398</v>
      </c>
      <c r="AM148" s="43">
        <f t="shared" ca="1" si="11"/>
        <v>-5.5926959452512151E-2</v>
      </c>
      <c r="AN148" s="43">
        <f t="shared" ca="1" si="9"/>
        <v>5.4924673698776447E-2</v>
      </c>
    </row>
    <row r="149" spans="22:40">
      <c r="V149" s="41">
        <f t="shared" ca="1" si="12"/>
        <v>0.34881447185053926</v>
      </c>
      <c r="W149" s="41">
        <f t="shared" ca="1" si="12"/>
        <v>0.59875691104862983</v>
      </c>
      <c r="X149" s="41">
        <f t="shared" ca="1" si="12"/>
        <v>0.46813413112239044</v>
      </c>
      <c r="Y149" s="41">
        <f t="shared" ca="1" si="12"/>
        <v>0.40314856582395941</v>
      </c>
      <c r="AA149" s="41">
        <f t="shared" ca="1" si="10"/>
        <v>-0.3885231257390771</v>
      </c>
      <c r="AB149" s="41">
        <f t="shared" ca="1" si="10"/>
        <v>0.2501308258707946</v>
      </c>
      <c r="AC149" s="41">
        <f t="shared" ca="1" si="10"/>
        <v>-7.9961014907694958E-2</v>
      </c>
      <c r="AD149" s="41">
        <f t="shared" ca="1" si="8"/>
        <v>-0.24520574066455214</v>
      </c>
      <c r="AF149" s="41">
        <f t="array" aca="1" ref="AF149:AI149" ca="1">MMULT(AA149:AD149,$AQ$3:$AT$6)</f>
        <v>-0.3885231257390771</v>
      </c>
      <c r="AG149" s="41">
        <f ca="1"/>
        <v>-0.1984800681637259</v>
      </c>
      <c r="AH149" s="41">
        <f ca="1"/>
        <v>-0.22697388469863986</v>
      </c>
      <c r="AI149" s="41">
        <f ca="1"/>
        <v>-0.39918689309909416</v>
      </c>
      <c r="AJ149" s="42"/>
      <c r="AK149" s="43">
        <f t="shared" ca="1" si="11"/>
        <v>-7.7046251478154193E-3</v>
      </c>
      <c r="AL149" s="43">
        <f t="shared" ca="1" si="11"/>
        <v>1.8319185685617558E-2</v>
      </c>
      <c r="AM149" s="43">
        <f t="shared" ca="1" si="11"/>
        <v>-6.7500457112898912E-3</v>
      </c>
      <c r="AN149" s="43">
        <f t="shared" ca="1" si="9"/>
        <v>-3.5764198998737298E-2</v>
      </c>
    </row>
    <row r="150" spans="22:40">
      <c r="V150" s="41">
        <f t="shared" ca="1" si="12"/>
        <v>0.91010826473715545</v>
      </c>
      <c r="W150" s="41">
        <f t="shared" ca="1" si="12"/>
        <v>0.34052409121619986</v>
      </c>
      <c r="X150" s="41">
        <f t="shared" ca="1" si="12"/>
        <v>0.49254451361620111</v>
      </c>
      <c r="Y150" s="41">
        <f t="shared" ca="1" si="12"/>
        <v>0.17925502473800214</v>
      </c>
      <c r="AA150" s="41">
        <f t="shared" ca="1" si="10"/>
        <v>1.3414220251473203</v>
      </c>
      <c r="AB150" s="41">
        <f t="shared" ca="1" si="10"/>
        <v>-0.41103321108571339</v>
      </c>
      <c r="AC150" s="41">
        <f t="shared" ca="1" si="10"/>
        <v>-1.8689220897336954E-2</v>
      </c>
      <c r="AD150" s="41">
        <f t="shared" ca="1" si="8"/>
        <v>-0.91820786954141953</v>
      </c>
      <c r="AF150" s="41">
        <f t="array" aca="1" ref="AF150:AI150" ca="1">MMULT(AA150:AD150,$AQ$3:$AT$6)</f>
        <v>1.3414220251473203</v>
      </c>
      <c r="AG150" s="41">
        <f ca="1"/>
        <v>0.92368354172910694</v>
      </c>
      <c r="AH150" s="41">
        <f ca="1"/>
        <v>0.68151304189447293</v>
      </c>
      <c r="AI150" s="41">
        <f ca="1"/>
        <v>0.38950770475807484</v>
      </c>
      <c r="AJ150" s="42"/>
      <c r="AK150" s="43">
        <f t="shared" ca="1" si="11"/>
        <v>0.33828440502946411</v>
      </c>
      <c r="AL150" s="43">
        <f t="shared" ca="1" si="11"/>
        <v>0.25397354376311243</v>
      </c>
      <c r="AM150" s="43">
        <f t="shared" ca="1" si="11"/>
        <v>0.20038497355193985</v>
      </c>
      <c r="AN150" s="43">
        <f t="shared" ca="1" si="9"/>
        <v>0.19295723437984169</v>
      </c>
    </row>
    <row r="151" spans="22:40">
      <c r="V151" s="41">
        <f t="shared" ca="1" si="12"/>
        <v>0.86964745884565742</v>
      </c>
      <c r="W151" s="41">
        <f t="shared" ca="1" si="12"/>
        <v>0.69582258102289052</v>
      </c>
      <c r="X151" s="41">
        <f t="shared" ca="1" si="12"/>
        <v>0.32787619823301539</v>
      </c>
      <c r="Y151" s="41">
        <f t="shared" ca="1" si="12"/>
        <v>0.23410859885945534</v>
      </c>
      <c r="AA151" s="41">
        <f t="shared" ca="1" si="10"/>
        <v>1.1247261846317251</v>
      </c>
      <c r="AB151" s="41">
        <f t="shared" ca="1" si="10"/>
        <v>0.51242322789159533</v>
      </c>
      <c r="AC151" s="41">
        <f t="shared" ca="1" si="10"/>
        <v>-0.4457852236326465</v>
      </c>
      <c r="AD151" s="41">
        <f t="shared" ca="1" si="8"/>
        <v>-0.7253828395709081</v>
      </c>
      <c r="AF151" s="41">
        <f t="array" aca="1" ref="AF151:AI151" ca="1">MMULT(AA151:AD151,$AQ$3:$AT$6)</f>
        <v>1.1247261846317251</v>
      </c>
      <c r="AG151" s="41">
        <f ca="1"/>
        <v>1.2259529421362165</v>
      </c>
      <c r="AH151" s="41">
        <f ca="1"/>
        <v>0.47464524832172966</v>
      </c>
      <c r="AI151" s="41">
        <f ca="1"/>
        <v>0.46031430602765505</v>
      </c>
      <c r="AJ151" s="42"/>
      <c r="AK151" s="43">
        <f t="shared" ca="1" si="11"/>
        <v>0.29494523692634506</v>
      </c>
      <c r="AL151" s="43">
        <f t="shared" ca="1" si="11"/>
        <v>0.31745011784860544</v>
      </c>
      <c r="AM151" s="43">
        <f t="shared" ca="1" si="11"/>
        <v>0.15321911661735438</v>
      </c>
      <c r="AN151" s="43">
        <f t="shared" ca="1" si="9"/>
        <v>0.21349114874801994</v>
      </c>
    </row>
    <row r="152" spans="22:40">
      <c r="V152" s="41">
        <f t="shared" ca="1" si="12"/>
        <v>0.78306229534060501</v>
      </c>
      <c r="W152" s="41">
        <f t="shared" ca="1" si="12"/>
        <v>0.67268246696984735</v>
      </c>
      <c r="X152" s="41">
        <f t="shared" ca="1" si="12"/>
        <v>0.53930486466826122</v>
      </c>
      <c r="Y152" s="41">
        <f t="shared" ca="1" si="12"/>
        <v>0.87798643017449751</v>
      </c>
      <c r="AA152" s="41">
        <f t="shared" ca="1" si="10"/>
        <v>0.78257724320071742</v>
      </c>
      <c r="AB152" s="41">
        <f t="shared" ca="1" si="10"/>
        <v>0.4473324147363486</v>
      </c>
      <c r="AC152" s="41">
        <f t="shared" ca="1" si="10"/>
        <v>9.8682617566341432E-2</v>
      </c>
      <c r="AD152" s="41">
        <f t="shared" ca="1" si="8"/>
        <v>1.1649798738714046</v>
      </c>
      <c r="AF152" s="41">
        <f t="array" aca="1" ref="AF152:AI152" ca="1">MMULT(AA152:AD152,$AQ$3:$AT$6)</f>
        <v>0.78257724320071742</v>
      </c>
      <c r="AG152" s="41">
        <f ca="1"/>
        <v>0.90083762842509429</v>
      </c>
      <c r="AH152" s="41">
        <f ca="1"/>
        <v>0.66289382130365893</v>
      </c>
      <c r="AI152" s="41">
        <f ca="1"/>
        <v>1.3915497705088198</v>
      </c>
      <c r="AJ152" s="42"/>
      <c r="AK152" s="43">
        <f t="shared" ca="1" si="11"/>
        <v>0.2265154486401435</v>
      </c>
      <c r="AL152" s="43">
        <f t="shared" ca="1" si="11"/>
        <v>0.24917590196926978</v>
      </c>
      <c r="AM152" s="43">
        <f t="shared" ca="1" si="11"/>
        <v>0.19613979125723424</v>
      </c>
      <c r="AN152" s="43">
        <f t="shared" ca="1" si="9"/>
        <v>0.48354943344755774</v>
      </c>
    </row>
    <row r="153" spans="22:40">
      <c r="V153" s="41">
        <f t="shared" ca="1" si="12"/>
        <v>0.49690319957702755</v>
      </c>
      <c r="W153" s="41">
        <f t="shared" ca="1" si="12"/>
        <v>0.10574556191021667</v>
      </c>
      <c r="X153" s="41">
        <f t="shared" ca="1" si="12"/>
        <v>0.12624948889653076</v>
      </c>
      <c r="Y153" s="41">
        <f t="shared" ca="1" si="12"/>
        <v>0.93125482569552065</v>
      </c>
      <c r="AA153" s="41">
        <f t="shared" ca="1" si="10"/>
        <v>-7.7626054603102818E-3</v>
      </c>
      <c r="AB153" s="41">
        <f t="shared" ca="1" si="10"/>
        <v>-1.2494757331286594</v>
      </c>
      <c r="AC153" s="41">
        <f t="shared" ca="1" si="10"/>
        <v>-1.1443006404381866</v>
      </c>
      <c r="AD153" s="41">
        <f t="shared" ca="1" si="8"/>
        <v>1.48520190097014</v>
      </c>
      <c r="AF153" s="41">
        <f t="array" aca="1" ref="AF153:AI153" ca="1">MMULT(AA153:AD153,$AQ$3:$AT$6)</f>
        <v>-7.7626054603102818E-3</v>
      </c>
      <c r="AG153" s="41">
        <f ca="1"/>
        <v>-0.66480039948303327</v>
      </c>
      <c r="AH153" s="41">
        <f ca="1"/>
        <v>-1.2001735242643439</v>
      </c>
      <c r="AI153" s="41">
        <f ca="1"/>
        <v>0.38635749329847213</v>
      </c>
      <c r="AJ153" s="42"/>
      <c r="AK153" s="43">
        <f t="shared" ca="1" si="11"/>
        <v>6.8447478907937953E-2</v>
      </c>
      <c r="AL153" s="43">
        <f t="shared" ca="1" si="11"/>
        <v>-7.9608083891436976E-2</v>
      </c>
      <c r="AM153" s="43">
        <f t="shared" ca="1" si="11"/>
        <v>-0.22863956353227044</v>
      </c>
      <c r="AN153" s="43">
        <f t="shared" ca="1" si="9"/>
        <v>0.1920436730565569</v>
      </c>
    </row>
    <row r="154" spans="22:40">
      <c r="AK154" s="58"/>
      <c r="AL154" s="58"/>
      <c r="AM154" s="58"/>
      <c r="AN154" s="58"/>
    </row>
    <row r="155" spans="22:40">
      <c r="AK155" s="58"/>
      <c r="AL155" s="58"/>
      <c r="AM155" s="58"/>
      <c r="AN155" s="58"/>
    </row>
    <row r="156" spans="22:40">
      <c r="AK156" s="58"/>
      <c r="AL156" s="58"/>
      <c r="AM156" s="58"/>
      <c r="AN156" s="58"/>
    </row>
    <row r="157" spans="22:40">
      <c r="AK157" s="58"/>
      <c r="AL157" s="58"/>
      <c r="AM157" s="58"/>
      <c r="AN157" s="58"/>
    </row>
    <row r="158" spans="22:40">
      <c r="AK158" s="58"/>
      <c r="AL158" s="58"/>
      <c r="AM158" s="58"/>
      <c r="AN158" s="58"/>
    </row>
    <row r="159" spans="22:40">
      <c r="AK159" s="58"/>
      <c r="AL159" s="58"/>
      <c r="AM159" s="58"/>
      <c r="AN159" s="58"/>
    </row>
    <row r="160" spans="22:40">
      <c r="AK160" s="58"/>
      <c r="AL160" s="58"/>
      <c r="AM160" s="58"/>
      <c r="AN160" s="58"/>
    </row>
    <row r="161" spans="37:40">
      <c r="AK161" s="58"/>
      <c r="AL161" s="58"/>
      <c r="AM161" s="58"/>
      <c r="AN161" s="58"/>
    </row>
    <row r="162" spans="37:40">
      <c r="AK162" s="58"/>
      <c r="AL162" s="58"/>
      <c r="AM162" s="58"/>
      <c r="AN162" s="58"/>
    </row>
    <row r="163" spans="37:40">
      <c r="AK163" s="58"/>
      <c r="AL163" s="58"/>
      <c r="AM163" s="58"/>
      <c r="AN163" s="58"/>
    </row>
    <row r="164" spans="37:40">
      <c r="AK164" s="58"/>
      <c r="AL164" s="58"/>
      <c r="AM164" s="58"/>
      <c r="AN164" s="58"/>
    </row>
    <row r="165" spans="37:40">
      <c r="AK165" s="58"/>
      <c r="AL165" s="58"/>
      <c r="AM165" s="58"/>
      <c r="AN165" s="58"/>
    </row>
    <row r="166" spans="37:40">
      <c r="AK166" s="58"/>
      <c r="AL166" s="58"/>
      <c r="AM166" s="58"/>
      <c r="AN166" s="58"/>
    </row>
    <row r="167" spans="37:40">
      <c r="AK167" s="58"/>
      <c r="AL167" s="58"/>
      <c r="AM167" s="58"/>
      <c r="AN167" s="58"/>
    </row>
    <row r="168" spans="37:40">
      <c r="AK168" s="58"/>
      <c r="AL168" s="58"/>
      <c r="AM168" s="58"/>
      <c r="AN168" s="58"/>
    </row>
    <row r="169" spans="37:40">
      <c r="AK169" s="58"/>
      <c r="AL169" s="58"/>
      <c r="AM169" s="58"/>
      <c r="AN169" s="58"/>
    </row>
    <row r="170" spans="37:40">
      <c r="AK170" s="58"/>
      <c r="AL170" s="58"/>
      <c r="AM170" s="58"/>
      <c r="AN170" s="58"/>
    </row>
    <row r="171" spans="37:40">
      <c r="AK171" s="58"/>
      <c r="AL171" s="58"/>
      <c r="AM171" s="58"/>
      <c r="AN171" s="58"/>
    </row>
    <row r="172" spans="37:40">
      <c r="AK172" s="58"/>
      <c r="AL172" s="58"/>
      <c r="AM172" s="58"/>
      <c r="AN172" s="58"/>
    </row>
    <row r="173" spans="37:40">
      <c r="AK173" s="58"/>
      <c r="AL173" s="58"/>
      <c r="AM173" s="58"/>
      <c r="AN173" s="58"/>
    </row>
    <row r="174" spans="37:40">
      <c r="AK174" s="58"/>
      <c r="AL174" s="58"/>
      <c r="AM174" s="58"/>
      <c r="AN174" s="58"/>
    </row>
    <row r="175" spans="37:40">
      <c r="AK175" s="58"/>
      <c r="AL175" s="58"/>
      <c r="AM175" s="58"/>
      <c r="AN175" s="58"/>
    </row>
    <row r="176" spans="37:40">
      <c r="AK176" s="58"/>
      <c r="AL176" s="58"/>
      <c r="AM176" s="58"/>
      <c r="AN176" s="58"/>
    </row>
    <row r="177" spans="37:40">
      <c r="AK177" s="58"/>
      <c r="AL177" s="58"/>
      <c r="AM177" s="58"/>
      <c r="AN177" s="58"/>
    </row>
    <row r="178" spans="37:40">
      <c r="AK178" s="58"/>
      <c r="AL178" s="58"/>
      <c r="AM178" s="58"/>
      <c r="AN178" s="58"/>
    </row>
    <row r="179" spans="37:40">
      <c r="AK179" s="58"/>
      <c r="AL179" s="58"/>
      <c r="AM179" s="58"/>
      <c r="AN179" s="58"/>
    </row>
    <row r="180" spans="37:40">
      <c r="AK180" s="58"/>
      <c r="AL180" s="58"/>
      <c r="AM180" s="58"/>
      <c r="AN180" s="58"/>
    </row>
    <row r="181" spans="37:40">
      <c r="AK181" s="58"/>
      <c r="AL181" s="58"/>
      <c r="AM181" s="58"/>
      <c r="AN181" s="58"/>
    </row>
    <row r="182" spans="37:40">
      <c r="AK182" s="58"/>
      <c r="AL182" s="58"/>
      <c r="AM182" s="58"/>
      <c r="AN182" s="58"/>
    </row>
    <row r="183" spans="37:40">
      <c r="AK183" s="58"/>
      <c r="AL183" s="58"/>
      <c r="AM183" s="58"/>
      <c r="AN183" s="58"/>
    </row>
    <row r="184" spans="37:40">
      <c r="AK184" s="58"/>
      <c r="AL184" s="58"/>
      <c r="AM184" s="58"/>
      <c r="AN184" s="58"/>
    </row>
    <row r="185" spans="37:40">
      <c r="AK185" s="58"/>
      <c r="AL185" s="58"/>
      <c r="AM185" s="58"/>
      <c r="AN185" s="58"/>
    </row>
    <row r="186" spans="37:40">
      <c r="AK186" s="58"/>
      <c r="AL186" s="58"/>
      <c r="AM186" s="58"/>
      <c r="AN186" s="58"/>
    </row>
    <row r="187" spans="37:40">
      <c r="AK187" s="58"/>
      <c r="AL187" s="58"/>
      <c r="AM187" s="58"/>
      <c r="AN187" s="58"/>
    </row>
    <row r="188" spans="37:40">
      <c r="AK188" s="58"/>
      <c r="AL188" s="58"/>
      <c r="AM188" s="58"/>
      <c r="AN188" s="58"/>
    </row>
    <row r="189" spans="37:40">
      <c r="AK189" s="58"/>
      <c r="AL189" s="58"/>
      <c r="AM189" s="58"/>
      <c r="AN189" s="58"/>
    </row>
    <row r="190" spans="37:40">
      <c r="AK190" s="58"/>
      <c r="AL190" s="58"/>
      <c r="AM190" s="58"/>
      <c r="AN190" s="58"/>
    </row>
    <row r="191" spans="37:40">
      <c r="AK191" s="58"/>
      <c r="AL191" s="58"/>
      <c r="AM191" s="58"/>
      <c r="AN191" s="58"/>
    </row>
    <row r="192" spans="37:40">
      <c r="AK192" s="58"/>
      <c r="AL192" s="58"/>
      <c r="AM192" s="58"/>
      <c r="AN192" s="58"/>
    </row>
    <row r="193" spans="37:40">
      <c r="AK193" s="58"/>
      <c r="AL193" s="58"/>
      <c r="AM193" s="58"/>
      <c r="AN193" s="58"/>
    </row>
    <row r="194" spans="37:40">
      <c r="AK194" s="58"/>
      <c r="AL194" s="58"/>
      <c r="AM194" s="58"/>
      <c r="AN194" s="58"/>
    </row>
    <row r="195" spans="37:40">
      <c r="AK195" s="58"/>
      <c r="AL195" s="58"/>
      <c r="AM195" s="58"/>
      <c r="AN195" s="58"/>
    </row>
    <row r="196" spans="37:40">
      <c r="AK196" s="58"/>
      <c r="AL196" s="58"/>
      <c r="AM196" s="58"/>
      <c r="AN196" s="58"/>
    </row>
    <row r="197" spans="37:40">
      <c r="AK197" s="58"/>
      <c r="AL197" s="58"/>
      <c r="AM197" s="58"/>
      <c r="AN197" s="58"/>
    </row>
    <row r="198" spans="37:40">
      <c r="AK198" s="58"/>
      <c r="AL198" s="58"/>
      <c r="AM198" s="58"/>
      <c r="AN198" s="58"/>
    </row>
    <row r="199" spans="37:40">
      <c r="AK199" s="58"/>
      <c r="AL199" s="58"/>
      <c r="AM199" s="58"/>
      <c r="AN199" s="58"/>
    </row>
    <row r="200" spans="37:40">
      <c r="AK200" s="58"/>
      <c r="AL200" s="58"/>
      <c r="AM200" s="58"/>
      <c r="AN200" s="58"/>
    </row>
    <row r="201" spans="37:40">
      <c r="AK201" s="58"/>
      <c r="AL201" s="58"/>
      <c r="AM201" s="58"/>
      <c r="AN201" s="58"/>
    </row>
    <row r="202" spans="37:40">
      <c r="AK202" s="58"/>
      <c r="AL202" s="58"/>
      <c r="AM202" s="58"/>
      <c r="AN202" s="58"/>
    </row>
    <row r="203" spans="37:40">
      <c r="AK203" s="58"/>
      <c r="AL203" s="58"/>
      <c r="AM203" s="58"/>
      <c r="AN203" s="58"/>
    </row>
    <row r="204" spans="37:40">
      <c r="AK204" s="58"/>
      <c r="AL204" s="58"/>
      <c r="AM204" s="58"/>
      <c r="AN204" s="58"/>
    </row>
    <row r="205" spans="37:40">
      <c r="AK205" s="58"/>
      <c r="AL205" s="58"/>
      <c r="AM205" s="58"/>
      <c r="AN205" s="58"/>
    </row>
    <row r="206" spans="37:40">
      <c r="AK206" s="58"/>
      <c r="AL206" s="58"/>
      <c r="AM206" s="58"/>
      <c r="AN206" s="58"/>
    </row>
    <row r="207" spans="37:40">
      <c r="AK207" s="58"/>
      <c r="AL207" s="58"/>
      <c r="AM207" s="58"/>
      <c r="AN207" s="58"/>
    </row>
    <row r="208" spans="37:40">
      <c r="AK208" s="58"/>
      <c r="AL208" s="58"/>
      <c r="AM208" s="58"/>
      <c r="AN208" s="58"/>
    </row>
    <row r="209" spans="37:40">
      <c r="AK209" s="58"/>
      <c r="AL209" s="58"/>
      <c r="AM209" s="58"/>
      <c r="AN209" s="58"/>
    </row>
    <row r="210" spans="37:40">
      <c r="AK210" s="58"/>
      <c r="AL210" s="58"/>
      <c r="AM210" s="58"/>
      <c r="AN210" s="58"/>
    </row>
    <row r="211" spans="37:40">
      <c r="AK211" s="58"/>
      <c r="AL211" s="58"/>
      <c r="AM211" s="58"/>
      <c r="AN211" s="58"/>
    </row>
    <row r="212" spans="37:40">
      <c r="AK212" s="58"/>
      <c r="AL212" s="58"/>
      <c r="AM212" s="58"/>
      <c r="AN212" s="58"/>
    </row>
    <row r="213" spans="37:40">
      <c r="AK213" s="58"/>
      <c r="AL213" s="58"/>
      <c r="AM213" s="58"/>
      <c r="AN213" s="58"/>
    </row>
    <row r="214" spans="37:40">
      <c r="AK214" s="58"/>
      <c r="AL214" s="58"/>
      <c r="AM214" s="58"/>
      <c r="AN214" s="58"/>
    </row>
    <row r="215" spans="37:40">
      <c r="AK215" s="58"/>
      <c r="AL215" s="58"/>
      <c r="AM215" s="58"/>
      <c r="AN215" s="58"/>
    </row>
    <row r="216" spans="37:40">
      <c r="AK216" s="58"/>
      <c r="AL216" s="58"/>
      <c r="AM216" s="58"/>
      <c r="AN216" s="58"/>
    </row>
    <row r="217" spans="37:40">
      <c r="AK217" s="58"/>
      <c r="AL217" s="58"/>
      <c r="AM217" s="58"/>
      <c r="AN217" s="58"/>
    </row>
    <row r="218" spans="37:40">
      <c r="AK218" s="58"/>
      <c r="AL218" s="58"/>
      <c r="AM218" s="58"/>
      <c r="AN218" s="58"/>
    </row>
    <row r="219" spans="37:40">
      <c r="AK219" s="58"/>
      <c r="AL219" s="58"/>
      <c r="AM219" s="58"/>
      <c r="AN219" s="58"/>
    </row>
    <row r="220" spans="37:40">
      <c r="AK220" s="58"/>
      <c r="AL220" s="58"/>
      <c r="AM220" s="58"/>
      <c r="AN220" s="58"/>
    </row>
    <row r="221" spans="37:40">
      <c r="AK221" s="58"/>
      <c r="AL221" s="58"/>
      <c r="AM221" s="58"/>
      <c r="AN221" s="58"/>
    </row>
    <row r="222" spans="37:40">
      <c r="AK222" s="58"/>
      <c r="AL222" s="58"/>
      <c r="AM222" s="58"/>
      <c r="AN222" s="58"/>
    </row>
    <row r="223" spans="37:40">
      <c r="AK223" s="58"/>
      <c r="AL223" s="58"/>
      <c r="AM223" s="58"/>
      <c r="AN223" s="58"/>
    </row>
    <row r="224" spans="37:40">
      <c r="AK224" s="58"/>
      <c r="AL224" s="58"/>
      <c r="AM224" s="58"/>
      <c r="AN224" s="58"/>
    </row>
    <row r="225" spans="37:40">
      <c r="AK225" s="58"/>
      <c r="AL225" s="58"/>
      <c r="AM225" s="58"/>
      <c r="AN225" s="58"/>
    </row>
    <row r="226" spans="37:40">
      <c r="AK226" s="58"/>
      <c r="AL226" s="58"/>
      <c r="AM226" s="58"/>
      <c r="AN226" s="58"/>
    </row>
    <row r="227" spans="37:40">
      <c r="AK227" s="58"/>
      <c r="AL227" s="58"/>
      <c r="AM227" s="58"/>
      <c r="AN227" s="58"/>
    </row>
    <row r="228" spans="37:40">
      <c r="AK228" s="58"/>
      <c r="AL228" s="58"/>
      <c r="AM228" s="58"/>
      <c r="AN228" s="58"/>
    </row>
    <row r="229" spans="37:40">
      <c r="AK229" s="58"/>
      <c r="AL229" s="58"/>
      <c r="AM229" s="58"/>
      <c r="AN229" s="58"/>
    </row>
    <row r="230" spans="37:40">
      <c r="AK230" s="58"/>
      <c r="AL230" s="58"/>
      <c r="AM230" s="58"/>
      <c r="AN230" s="58"/>
    </row>
    <row r="231" spans="37:40">
      <c r="AK231" s="58"/>
      <c r="AL231" s="58"/>
      <c r="AM231" s="58"/>
      <c r="AN231" s="58"/>
    </row>
    <row r="232" spans="37:40">
      <c r="AK232" s="58"/>
      <c r="AL232" s="58"/>
      <c r="AM232" s="58"/>
      <c r="AN232" s="58"/>
    </row>
    <row r="233" spans="37:40">
      <c r="AK233" s="58"/>
      <c r="AL233" s="58"/>
      <c r="AM233" s="58"/>
      <c r="AN233" s="58"/>
    </row>
    <row r="234" spans="37:40">
      <c r="AK234" s="58"/>
      <c r="AL234" s="58"/>
      <c r="AM234" s="58"/>
      <c r="AN234" s="58"/>
    </row>
    <row r="235" spans="37:40">
      <c r="AK235" s="58"/>
      <c r="AL235" s="58"/>
      <c r="AM235" s="58"/>
      <c r="AN235" s="58"/>
    </row>
    <row r="236" spans="37:40">
      <c r="AK236" s="58"/>
      <c r="AL236" s="58"/>
      <c r="AM236" s="58"/>
      <c r="AN236" s="58"/>
    </row>
    <row r="237" spans="37:40">
      <c r="AK237" s="58"/>
      <c r="AL237" s="58"/>
      <c r="AM237" s="58"/>
      <c r="AN237" s="58"/>
    </row>
    <row r="238" spans="37:40">
      <c r="AK238" s="58"/>
      <c r="AL238" s="58"/>
      <c r="AM238" s="58"/>
      <c r="AN238" s="58"/>
    </row>
    <row r="239" spans="37:40">
      <c r="AK239" s="58"/>
      <c r="AL239" s="58"/>
      <c r="AM239" s="58"/>
      <c r="AN239" s="58"/>
    </row>
    <row r="240" spans="37:40">
      <c r="AK240" s="58"/>
      <c r="AL240" s="58"/>
      <c r="AM240" s="58"/>
      <c r="AN240" s="58"/>
    </row>
    <row r="241" spans="37:40">
      <c r="AK241" s="58"/>
      <c r="AL241" s="58"/>
      <c r="AM241" s="58"/>
      <c r="AN241" s="58"/>
    </row>
    <row r="242" spans="37:40">
      <c r="AK242" s="58"/>
      <c r="AL242" s="58"/>
      <c r="AM242" s="58"/>
      <c r="AN242" s="58"/>
    </row>
    <row r="243" spans="37:40">
      <c r="AK243" s="58"/>
      <c r="AL243" s="58"/>
      <c r="AM243" s="58"/>
      <c r="AN243" s="58"/>
    </row>
    <row r="244" spans="37:40">
      <c r="AK244" s="58"/>
      <c r="AL244" s="58"/>
      <c r="AM244" s="58"/>
      <c r="AN244" s="58"/>
    </row>
    <row r="245" spans="37:40">
      <c r="AK245" s="58"/>
      <c r="AL245" s="58"/>
      <c r="AM245" s="58"/>
      <c r="AN245" s="58"/>
    </row>
    <row r="246" spans="37:40">
      <c r="AK246" s="58"/>
      <c r="AL246" s="58"/>
      <c r="AM246" s="58"/>
      <c r="AN246" s="58"/>
    </row>
    <row r="247" spans="37:40">
      <c r="AK247" s="58"/>
      <c r="AL247" s="58"/>
      <c r="AM247" s="58"/>
      <c r="AN247" s="58"/>
    </row>
    <row r="248" spans="37:40">
      <c r="AK248" s="58"/>
      <c r="AL248" s="58"/>
      <c r="AM248" s="58"/>
      <c r="AN248" s="58"/>
    </row>
    <row r="249" spans="37:40">
      <c r="AK249" s="58"/>
      <c r="AL249" s="58"/>
      <c r="AM249" s="58"/>
      <c r="AN249" s="58"/>
    </row>
    <row r="250" spans="37:40">
      <c r="AK250" s="58"/>
      <c r="AL250" s="58"/>
      <c r="AM250" s="58"/>
      <c r="AN250" s="58"/>
    </row>
    <row r="251" spans="37:40">
      <c r="AK251" s="58"/>
      <c r="AL251" s="58"/>
      <c r="AM251" s="58"/>
      <c r="AN251" s="58"/>
    </row>
    <row r="252" spans="37:40">
      <c r="AK252" s="58"/>
      <c r="AL252" s="58"/>
      <c r="AM252" s="58"/>
      <c r="AN252" s="58"/>
    </row>
    <row r="253" spans="37:40">
      <c r="AK253" s="58"/>
      <c r="AL253" s="58"/>
      <c r="AM253" s="58"/>
      <c r="AN253" s="58"/>
    </row>
    <row r="254" spans="37:40">
      <c r="AK254" s="58"/>
      <c r="AL254" s="58"/>
      <c r="AM254" s="58"/>
      <c r="AN254" s="58"/>
    </row>
    <row r="255" spans="37:40">
      <c r="AK255" s="58"/>
      <c r="AL255" s="58"/>
      <c r="AM255" s="58"/>
      <c r="AN255" s="58"/>
    </row>
    <row r="256" spans="37:40">
      <c r="AK256" s="58"/>
      <c r="AL256" s="58"/>
      <c r="AM256" s="58"/>
      <c r="AN256" s="58"/>
    </row>
    <row r="257" spans="37:40">
      <c r="AK257" s="58"/>
      <c r="AL257" s="58"/>
      <c r="AM257" s="58"/>
      <c r="AN257" s="58"/>
    </row>
    <row r="258" spans="37:40">
      <c r="AK258" s="58"/>
      <c r="AL258" s="58"/>
      <c r="AM258" s="58"/>
      <c r="AN258" s="58"/>
    </row>
    <row r="259" spans="37:40">
      <c r="AK259" s="58"/>
      <c r="AL259" s="58"/>
      <c r="AM259" s="58"/>
      <c r="AN259" s="58"/>
    </row>
    <row r="260" spans="37:40">
      <c r="AK260" s="58"/>
      <c r="AL260" s="58"/>
      <c r="AM260" s="58"/>
      <c r="AN260" s="58"/>
    </row>
    <row r="261" spans="37:40">
      <c r="AK261" s="58"/>
      <c r="AL261" s="58"/>
      <c r="AM261" s="58"/>
      <c r="AN261" s="58"/>
    </row>
    <row r="262" spans="37:40">
      <c r="AK262" s="58"/>
      <c r="AL262" s="58"/>
      <c r="AM262" s="58"/>
      <c r="AN262" s="58"/>
    </row>
    <row r="263" spans="37:40">
      <c r="AK263" s="58"/>
      <c r="AL263" s="58"/>
      <c r="AM263" s="58"/>
      <c r="AN263" s="58"/>
    </row>
    <row r="264" spans="37:40">
      <c r="AK264" s="58"/>
      <c r="AL264" s="58"/>
      <c r="AM264" s="58"/>
      <c r="AN264" s="58"/>
    </row>
    <row r="265" spans="37:40">
      <c r="AK265" s="58"/>
      <c r="AL265" s="58"/>
      <c r="AM265" s="58"/>
      <c r="AN265" s="58"/>
    </row>
    <row r="266" spans="37:40">
      <c r="AK266" s="58"/>
      <c r="AL266" s="58"/>
      <c r="AM266" s="58"/>
      <c r="AN266" s="58"/>
    </row>
    <row r="267" spans="37:40">
      <c r="AK267" s="58"/>
      <c r="AL267" s="58"/>
      <c r="AM267" s="58"/>
      <c r="AN267" s="58"/>
    </row>
    <row r="268" spans="37:40">
      <c r="AK268" s="58"/>
      <c r="AL268" s="58"/>
      <c r="AM268" s="58"/>
      <c r="AN268" s="58"/>
    </row>
    <row r="269" spans="37:40">
      <c r="AK269" s="58"/>
      <c r="AL269" s="58"/>
      <c r="AM269" s="58"/>
      <c r="AN269" s="58"/>
    </row>
    <row r="270" spans="37:40">
      <c r="AK270" s="58"/>
      <c r="AL270" s="58"/>
      <c r="AM270" s="58"/>
      <c r="AN270" s="58"/>
    </row>
    <row r="271" spans="37:40">
      <c r="AK271" s="58"/>
      <c r="AL271" s="58"/>
      <c r="AM271" s="58"/>
      <c r="AN271" s="58"/>
    </row>
    <row r="272" spans="37:40">
      <c r="AK272" s="58"/>
      <c r="AL272" s="58"/>
      <c r="AM272" s="58"/>
      <c r="AN272" s="58"/>
    </row>
    <row r="273" spans="37:40">
      <c r="AK273" s="58"/>
      <c r="AL273" s="58"/>
      <c r="AM273" s="58"/>
      <c r="AN273" s="58"/>
    </row>
    <row r="274" spans="37:40">
      <c r="AK274" s="58"/>
      <c r="AL274" s="58"/>
      <c r="AM274" s="58"/>
      <c r="AN274" s="58"/>
    </row>
    <row r="275" spans="37:40">
      <c r="AK275" s="58"/>
      <c r="AL275" s="58"/>
      <c r="AM275" s="58"/>
      <c r="AN275" s="58"/>
    </row>
    <row r="276" spans="37:40">
      <c r="AK276" s="58"/>
      <c r="AL276" s="58"/>
      <c r="AM276" s="58"/>
      <c r="AN276" s="58"/>
    </row>
    <row r="277" spans="37:40">
      <c r="AK277" s="58"/>
      <c r="AL277" s="58"/>
      <c r="AM277" s="58"/>
      <c r="AN277" s="58"/>
    </row>
    <row r="278" spans="37:40">
      <c r="AK278" s="58"/>
      <c r="AL278" s="58"/>
      <c r="AM278" s="58"/>
      <c r="AN278" s="58"/>
    </row>
    <row r="279" spans="37:40">
      <c r="AK279" s="58"/>
      <c r="AL279" s="58"/>
      <c r="AM279" s="58"/>
      <c r="AN279" s="58"/>
    </row>
    <row r="280" spans="37:40">
      <c r="AK280" s="58"/>
      <c r="AL280" s="58"/>
      <c r="AM280" s="58"/>
      <c r="AN280" s="58"/>
    </row>
    <row r="281" spans="37:40">
      <c r="AK281" s="58"/>
      <c r="AL281" s="58"/>
      <c r="AM281" s="58"/>
      <c r="AN281" s="58"/>
    </row>
    <row r="282" spans="37:40">
      <c r="AK282" s="58"/>
      <c r="AL282" s="58"/>
      <c r="AM282" s="58"/>
      <c r="AN282" s="58"/>
    </row>
    <row r="283" spans="37:40">
      <c r="AK283" s="58"/>
      <c r="AL283" s="58"/>
      <c r="AM283" s="58"/>
      <c r="AN283" s="58"/>
    </row>
    <row r="284" spans="37:40">
      <c r="AK284" s="58"/>
      <c r="AL284" s="58"/>
      <c r="AM284" s="58"/>
      <c r="AN284" s="58"/>
    </row>
    <row r="285" spans="37:40">
      <c r="AK285" s="58"/>
      <c r="AL285" s="58"/>
      <c r="AM285" s="58"/>
      <c r="AN285" s="58"/>
    </row>
    <row r="286" spans="37:40">
      <c r="AK286" s="58"/>
      <c r="AL286" s="58"/>
      <c r="AM286" s="58"/>
      <c r="AN286" s="58"/>
    </row>
    <row r="287" spans="37:40">
      <c r="AK287" s="58"/>
      <c r="AL287" s="58"/>
      <c r="AM287" s="58"/>
      <c r="AN287" s="58"/>
    </row>
    <row r="288" spans="37:40">
      <c r="AK288" s="58"/>
      <c r="AL288" s="58"/>
      <c r="AM288" s="58"/>
      <c r="AN288" s="58"/>
    </row>
    <row r="289" spans="37:40">
      <c r="AK289" s="58"/>
      <c r="AL289" s="58"/>
      <c r="AM289" s="58"/>
      <c r="AN289" s="58"/>
    </row>
    <row r="290" spans="37:40">
      <c r="AK290" s="58"/>
      <c r="AL290" s="58"/>
      <c r="AM290" s="58"/>
      <c r="AN290" s="58"/>
    </row>
    <row r="291" spans="37:40">
      <c r="AK291" s="58"/>
      <c r="AL291" s="58"/>
      <c r="AM291" s="58"/>
      <c r="AN291" s="58"/>
    </row>
    <row r="292" spans="37:40">
      <c r="AK292" s="58"/>
      <c r="AL292" s="58"/>
      <c r="AM292" s="58"/>
      <c r="AN292" s="58"/>
    </row>
    <row r="293" spans="37:40">
      <c r="AK293" s="58"/>
      <c r="AL293" s="58"/>
      <c r="AM293" s="58"/>
      <c r="AN293" s="58"/>
    </row>
    <row r="294" spans="37:40">
      <c r="AK294" s="58"/>
      <c r="AL294" s="58"/>
      <c r="AM294" s="58"/>
      <c r="AN294" s="58"/>
    </row>
    <row r="295" spans="37:40">
      <c r="AK295" s="58"/>
      <c r="AL295" s="58"/>
      <c r="AM295" s="58"/>
      <c r="AN295" s="58"/>
    </row>
    <row r="296" spans="37:40">
      <c r="AK296" s="58"/>
      <c r="AL296" s="58"/>
      <c r="AM296" s="58"/>
      <c r="AN296" s="58"/>
    </row>
    <row r="297" spans="37:40">
      <c r="AK297" s="58"/>
      <c r="AL297" s="58"/>
      <c r="AM297" s="58"/>
      <c r="AN297" s="58"/>
    </row>
    <row r="298" spans="37:40">
      <c r="AK298" s="58"/>
      <c r="AL298" s="58"/>
      <c r="AM298" s="58"/>
      <c r="AN298" s="58"/>
    </row>
    <row r="299" spans="37:40">
      <c r="AK299" s="58"/>
      <c r="AL299" s="58"/>
      <c r="AM299" s="58"/>
      <c r="AN299" s="58"/>
    </row>
    <row r="300" spans="37:40">
      <c r="AK300" s="58"/>
      <c r="AL300" s="58"/>
      <c r="AM300" s="58"/>
      <c r="AN300" s="58"/>
    </row>
    <row r="301" spans="37:40">
      <c r="AK301" s="58"/>
      <c r="AL301" s="58"/>
      <c r="AM301" s="58"/>
      <c r="AN301" s="58"/>
    </row>
    <row r="302" spans="37:40">
      <c r="AK302" s="58"/>
      <c r="AL302" s="58"/>
      <c r="AM302" s="58"/>
      <c r="AN302" s="58"/>
    </row>
    <row r="303" spans="37:40">
      <c r="AK303" s="58"/>
      <c r="AL303" s="58"/>
      <c r="AM303" s="58"/>
      <c r="AN303" s="58"/>
    </row>
    <row r="304" spans="37:40">
      <c r="AK304" s="58"/>
      <c r="AL304" s="58"/>
      <c r="AM304" s="58"/>
      <c r="AN304" s="58"/>
    </row>
    <row r="305" spans="37:40">
      <c r="AK305" s="58"/>
      <c r="AL305" s="58"/>
      <c r="AM305" s="58"/>
      <c r="AN305" s="58"/>
    </row>
    <row r="306" spans="37:40">
      <c r="AK306" s="58"/>
      <c r="AL306" s="58"/>
      <c r="AM306" s="58"/>
      <c r="AN306" s="58"/>
    </row>
    <row r="307" spans="37:40">
      <c r="AK307" s="58"/>
      <c r="AL307" s="58"/>
      <c r="AM307" s="58"/>
      <c r="AN307" s="58"/>
    </row>
    <row r="308" spans="37:40">
      <c r="AK308" s="58"/>
      <c r="AL308" s="58"/>
      <c r="AM308" s="58"/>
      <c r="AN308" s="58"/>
    </row>
    <row r="309" spans="37:40">
      <c r="AK309" s="58"/>
      <c r="AL309" s="58"/>
      <c r="AM309" s="58"/>
      <c r="AN309" s="58"/>
    </row>
    <row r="310" spans="37:40">
      <c r="AK310" s="58"/>
      <c r="AL310" s="58"/>
      <c r="AM310" s="58"/>
      <c r="AN310" s="58"/>
    </row>
    <row r="311" spans="37:40">
      <c r="AK311" s="58"/>
      <c r="AL311" s="58"/>
      <c r="AM311" s="58"/>
      <c r="AN311" s="58"/>
    </row>
    <row r="312" spans="37:40">
      <c r="AK312" s="58"/>
      <c r="AL312" s="58"/>
      <c r="AM312" s="58"/>
      <c r="AN312" s="58"/>
    </row>
    <row r="313" spans="37:40">
      <c r="AK313" s="58"/>
      <c r="AL313" s="58"/>
      <c r="AM313" s="58"/>
      <c r="AN313" s="58"/>
    </row>
    <row r="314" spans="37:40">
      <c r="AK314" s="58"/>
      <c r="AL314" s="58"/>
      <c r="AM314" s="58"/>
      <c r="AN314" s="58"/>
    </row>
    <row r="315" spans="37:40">
      <c r="AK315" s="58"/>
      <c r="AL315" s="58"/>
      <c r="AM315" s="58"/>
      <c r="AN315" s="58"/>
    </row>
    <row r="316" spans="37:40">
      <c r="AK316" s="58"/>
      <c r="AL316" s="58"/>
      <c r="AM316" s="58"/>
      <c r="AN316" s="58"/>
    </row>
    <row r="317" spans="37:40">
      <c r="AK317" s="58"/>
      <c r="AL317" s="58"/>
      <c r="AM317" s="58"/>
      <c r="AN317" s="58"/>
    </row>
    <row r="318" spans="37:40">
      <c r="AK318" s="58"/>
      <c r="AL318" s="58"/>
      <c r="AM318" s="58"/>
      <c r="AN318" s="58"/>
    </row>
    <row r="319" spans="37:40">
      <c r="AK319" s="58"/>
      <c r="AL319" s="58"/>
      <c r="AM319" s="58"/>
      <c r="AN319" s="58"/>
    </row>
    <row r="320" spans="37:40">
      <c r="AK320" s="58"/>
      <c r="AL320" s="58"/>
      <c r="AM320" s="58"/>
      <c r="AN320" s="58"/>
    </row>
    <row r="321" spans="37:40">
      <c r="AK321" s="58"/>
      <c r="AL321" s="58"/>
      <c r="AM321" s="58"/>
      <c r="AN321" s="58"/>
    </row>
    <row r="322" spans="37:40">
      <c r="AK322" s="58"/>
      <c r="AL322" s="58"/>
      <c r="AM322" s="58"/>
      <c r="AN322" s="58"/>
    </row>
    <row r="323" spans="37:40">
      <c r="AK323" s="58"/>
      <c r="AL323" s="58"/>
      <c r="AM323" s="58"/>
      <c r="AN323" s="58"/>
    </row>
    <row r="324" spans="37:40">
      <c r="AK324" s="58"/>
      <c r="AL324" s="58"/>
      <c r="AM324" s="58"/>
      <c r="AN324" s="58"/>
    </row>
    <row r="325" spans="37:40">
      <c r="AK325" s="58"/>
      <c r="AL325" s="58"/>
      <c r="AM325" s="58"/>
      <c r="AN325" s="58"/>
    </row>
    <row r="326" spans="37:40">
      <c r="AK326" s="58"/>
      <c r="AL326" s="58"/>
      <c r="AM326" s="58"/>
      <c r="AN326" s="58"/>
    </row>
    <row r="327" spans="37:40">
      <c r="AK327" s="58"/>
      <c r="AL327" s="58"/>
      <c r="AM327" s="58"/>
      <c r="AN327" s="58"/>
    </row>
    <row r="328" spans="37:40">
      <c r="AK328" s="58"/>
      <c r="AL328" s="58"/>
      <c r="AM328" s="58"/>
      <c r="AN328" s="58"/>
    </row>
    <row r="329" spans="37:40">
      <c r="AK329" s="58"/>
      <c r="AL329" s="58"/>
      <c r="AM329" s="58"/>
      <c r="AN329" s="58"/>
    </row>
    <row r="330" spans="37:40">
      <c r="AK330" s="58"/>
      <c r="AL330" s="58"/>
      <c r="AM330" s="58"/>
      <c r="AN330" s="58"/>
    </row>
    <row r="331" spans="37:40">
      <c r="AK331" s="58"/>
      <c r="AL331" s="58"/>
      <c r="AM331" s="58"/>
      <c r="AN331" s="58"/>
    </row>
    <row r="332" spans="37:40">
      <c r="AK332" s="58"/>
      <c r="AL332" s="58"/>
      <c r="AM332" s="58"/>
      <c r="AN332" s="58"/>
    </row>
    <row r="333" spans="37:40">
      <c r="AK333" s="58"/>
      <c r="AL333" s="58"/>
      <c r="AM333" s="58"/>
      <c r="AN333" s="58"/>
    </row>
    <row r="334" spans="37:40">
      <c r="AK334" s="58"/>
      <c r="AL334" s="58"/>
      <c r="AM334" s="58"/>
      <c r="AN334" s="58"/>
    </row>
    <row r="335" spans="37:40">
      <c r="AK335" s="58"/>
      <c r="AL335" s="58"/>
      <c r="AM335" s="58"/>
      <c r="AN335" s="58"/>
    </row>
    <row r="336" spans="37:40">
      <c r="AK336" s="58"/>
      <c r="AL336" s="58"/>
      <c r="AM336" s="58"/>
      <c r="AN336" s="58"/>
    </row>
    <row r="337" spans="37:40">
      <c r="AK337" s="58"/>
      <c r="AL337" s="58"/>
      <c r="AM337" s="58"/>
      <c r="AN337" s="58"/>
    </row>
    <row r="338" spans="37:40">
      <c r="AK338" s="58"/>
      <c r="AL338" s="58"/>
      <c r="AM338" s="58"/>
      <c r="AN338" s="58"/>
    </row>
    <row r="339" spans="37:40">
      <c r="AK339" s="58"/>
      <c r="AL339" s="58"/>
      <c r="AM339" s="58"/>
      <c r="AN339" s="58"/>
    </row>
    <row r="340" spans="37:40">
      <c r="AK340" s="58"/>
      <c r="AL340" s="58"/>
      <c r="AM340" s="58"/>
      <c r="AN340" s="58"/>
    </row>
    <row r="341" spans="37:40">
      <c r="AK341" s="58"/>
      <c r="AL341" s="58"/>
      <c r="AM341" s="58"/>
      <c r="AN341" s="58"/>
    </row>
    <row r="342" spans="37:40">
      <c r="AK342" s="58"/>
      <c r="AL342" s="58"/>
      <c r="AM342" s="58"/>
      <c r="AN342" s="58"/>
    </row>
    <row r="343" spans="37:40">
      <c r="AK343" s="58"/>
      <c r="AL343" s="58"/>
      <c r="AM343" s="58"/>
      <c r="AN343" s="58"/>
    </row>
    <row r="344" spans="37:40">
      <c r="AK344" s="58"/>
      <c r="AL344" s="58"/>
      <c r="AM344" s="58"/>
      <c r="AN344" s="58"/>
    </row>
    <row r="345" spans="37:40">
      <c r="AK345" s="58"/>
      <c r="AL345" s="58"/>
      <c r="AM345" s="58"/>
      <c r="AN345" s="58"/>
    </row>
    <row r="346" spans="37:40">
      <c r="AK346" s="58"/>
      <c r="AL346" s="58"/>
      <c r="AM346" s="58"/>
      <c r="AN346" s="58"/>
    </row>
    <row r="347" spans="37:40">
      <c r="AK347" s="58"/>
      <c r="AL347" s="58"/>
      <c r="AM347" s="58"/>
      <c r="AN347" s="58"/>
    </row>
    <row r="348" spans="37:40">
      <c r="AK348" s="58"/>
      <c r="AL348" s="58"/>
      <c r="AM348" s="58"/>
      <c r="AN348" s="58"/>
    </row>
    <row r="349" spans="37:40">
      <c r="AK349" s="58"/>
      <c r="AL349" s="58"/>
      <c r="AM349" s="58"/>
      <c r="AN349" s="58"/>
    </row>
    <row r="350" spans="37:40">
      <c r="AK350" s="58"/>
      <c r="AL350" s="58"/>
      <c r="AM350" s="58"/>
      <c r="AN350" s="58"/>
    </row>
    <row r="351" spans="37:40">
      <c r="AK351" s="58"/>
      <c r="AL351" s="58"/>
      <c r="AM351" s="58"/>
      <c r="AN351" s="58"/>
    </row>
    <row r="352" spans="37:40">
      <c r="AK352" s="58"/>
      <c r="AL352" s="58"/>
      <c r="AM352" s="58"/>
      <c r="AN352" s="58"/>
    </row>
    <row r="353" spans="37:40">
      <c r="AK353" s="58"/>
      <c r="AL353" s="58"/>
      <c r="AM353" s="58"/>
      <c r="AN353" s="58"/>
    </row>
    <row r="354" spans="37:40">
      <c r="AK354" s="58"/>
      <c r="AL354" s="58"/>
      <c r="AM354" s="58"/>
      <c r="AN354" s="58"/>
    </row>
    <row r="355" spans="37:40">
      <c r="AK355" s="58"/>
      <c r="AL355" s="58"/>
      <c r="AM355" s="58"/>
      <c r="AN355" s="58"/>
    </row>
    <row r="356" spans="37:40">
      <c r="AK356" s="58"/>
      <c r="AL356" s="58"/>
      <c r="AM356" s="58"/>
      <c r="AN356" s="58"/>
    </row>
    <row r="357" spans="37:40">
      <c r="AK357" s="58"/>
      <c r="AL357" s="58"/>
      <c r="AM357" s="58"/>
      <c r="AN357" s="58"/>
    </row>
    <row r="358" spans="37:40">
      <c r="AK358" s="58"/>
      <c r="AL358" s="58"/>
      <c r="AM358" s="58"/>
      <c r="AN358" s="58"/>
    </row>
    <row r="359" spans="37:40">
      <c r="AK359" s="58"/>
      <c r="AL359" s="58"/>
      <c r="AM359" s="58"/>
      <c r="AN359" s="58"/>
    </row>
    <row r="360" spans="37:40">
      <c r="AK360" s="58"/>
      <c r="AL360" s="58"/>
      <c r="AM360" s="58"/>
      <c r="AN360" s="58"/>
    </row>
    <row r="361" spans="37:40">
      <c r="AK361" s="58"/>
      <c r="AL361" s="58"/>
      <c r="AM361" s="58"/>
      <c r="AN361" s="58"/>
    </row>
    <row r="362" spans="37:40">
      <c r="AK362" s="58"/>
      <c r="AL362" s="58"/>
      <c r="AM362" s="58"/>
      <c r="AN362" s="58"/>
    </row>
    <row r="363" spans="37:40">
      <c r="AK363" s="58"/>
      <c r="AL363" s="58"/>
      <c r="AM363" s="58"/>
      <c r="AN363" s="58"/>
    </row>
    <row r="364" spans="37:40">
      <c r="AK364" s="58"/>
      <c r="AL364" s="58"/>
      <c r="AM364" s="58"/>
      <c r="AN364" s="58"/>
    </row>
    <row r="365" spans="37:40">
      <c r="AK365" s="58"/>
      <c r="AL365" s="58"/>
      <c r="AM365" s="58"/>
      <c r="AN365" s="58"/>
    </row>
    <row r="366" spans="37:40">
      <c r="AK366" s="58"/>
      <c r="AL366" s="58"/>
      <c r="AM366" s="58"/>
      <c r="AN366" s="58"/>
    </row>
    <row r="367" spans="37:40">
      <c r="AK367" s="58"/>
      <c r="AL367" s="58"/>
      <c r="AM367" s="58"/>
      <c r="AN367" s="58"/>
    </row>
    <row r="368" spans="37:40">
      <c r="AK368" s="58"/>
      <c r="AL368" s="58"/>
      <c r="AM368" s="58"/>
      <c r="AN368" s="58"/>
    </row>
    <row r="369" spans="37:40">
      <c r="AK369" s="58"/>
      <c r="AL369" s="58"/>
      <c r="AM369" s="58"/>
      <c r="AN369" s="58"/>
    </row>
    <row r="370" spans="37:40">
      <c r="AK370" s="58"/>
      <c r="AL370" s="58"/>
      <c r="AM370" s="58"/>
      <c r="AN370" s="58"/>
    </row>
    <row r="371" spans="37:40">
      <c r="AK371" s="58"/>
      <c r="AL371" s="58"/>
      <c r="AM371" s="58"/>
      <c r="AN371" s="58"/>
    </row>
    <row r="372" spans="37:40">
      <c r="AK372" s="58"/>
      <c r="AL372" s="58"/>
      <c r="AM372" s="58"/>
      <c r="AN372" s="58"/>
    </row>
    <row r="373" spans="37:40">
      <c r="AK373" s="58"/>
      <c r="AL373" s="58"/>
      <c r="AM373" s="58"/>
      <c r="AN373" s="58"/>
    </row>
    <row r="374" spans="37:40">
      <c r="AK374" s="58"/>
      <c r="AL374" s="58"/>
      <c r="AM374" s="58"/>
      <c r="AN374" s="58"/>
    </row>
    <row r="375" spans="37:40">
      <c r="AK375" s="58"/>
      <c r="AL375" s="58"/>
      <c r="AM375" s="58"/>
      <c r="AN375" s="58"/>
    </row>
    <row r="376" spans="37:40">
      <c r="AK376" s="58"/>
      <c r="AL376" s="58"/>
      <c r="AM376" s="58"/>
      <c r="AN376" s="58"/>
    </row>
    <row r="377" spans="37:40">
      <c r="AK377" s="58"/>
      <c r="AL377" s="58"/>
      <c r="AM377" s="58"/>
      <c r="AN377" s="58"/>
    </row>
    <row r="378" spans="37:40">
      <c r="AK378" s="58"/>
      <c r="AL378" s="58"/>
      <c r="AM378" s="58"/>
      <c r="AN378" s="58"/>
    </row>
    <row r="379" spans="37:40">
      <c r="AK379" s="58"/>
      <c r="AL379" s="58"/>
      <c r="AM379" s="58"/>
      <c r="AN379" s="58"/>
    </row>
    <row r="380" spans="37:40">
      <c r="AK380" s="58"/>
      <c r="AL380" s="58"/>
      <c r="AM380" s="58"/>
      <c r="AN380" s="58"/>
    </row>
    <row r="381" spans="37:40">
      <c r="AK381" s="58"/>
      <c r="AL381" s="58"/>
      <c r="AM381" s="58"/>
      <c r="AN381" s="58"/>
    </row>
    <row r="382" spans="37:40">
      <c r="AK382" s="58"/>
      <c r="AL382" s="58"/>
      <c r="AM382" s="58"/>
      <c r="AN382" s="58"/>
    </row>
    <row r="383" spans="37:40">
      <c r="AK383" s="58"/>
      <c r="AL383" s="58"/>
      <c r="AM383" s="58"/>
      <c r="AN383" s="58"/>
    </row>
    <row r="384" spans="37:40">
      <c r="AK384" s="58"/>
      <c r="AL384" s="58"/>
      <c r="AM384" s="58"/>
      <c r="AN384" s="58"/>
    </row>
    <row r="385" spans="37:40">
      <c r="AK385" s="58"/>
      <c r="AL385" s="58"/>
      <c r="AM385" s="58"/>
      <c r="AN385" s="58"/>
    </row>
    <row r="386" spans="37:40">
      <c r="AK386" s="58"/>
      <c r="AL386" s="58"/>
      <c r="AM386" s="58"/>
      <c r="AN386" s="58"/>
    </row>
    <row r="387" spans="37:40">
      <c r="AK387" s="58"/>
      <c r="AL387" s="58"/>
      <c r="AM387" s="58"/>
      <c r="AN387" s="58"/>
    </row>
    <row r="388" spans="37:40">
      <c r="AK388" s="58"/>
      <c r="AL388" s="58"/>
      <c r="AM388" s="58"/>
      <c r="AN388" s="58"/>
    </row>
    <row r="389" spans="37:40">
      <c r="AK389" s="58"/>
      <c r="AL389" s="58"/>
      <c r="AM389" s="58"/>
      <c r="AN389" s="58"/>
    </row>
    <row r="390" spans="37:40">
      <c r="AK390" s="58"/>
      <c r="AL390" s="58"/>
      <c r="AM390" s="58"/>
      <c r="AN390" s="58"/>
    </row>
    <row r="391" spans="37:40">
      <c r="AK391" s="58"/>
      <c r="AL391" s="58"/>
      <c r="AM391" s="58"/>
      <c r="AN391" s="58"/>
    </row>
    <row r="392" spans="37:40">
      <c r="AK392" s="58"/>
      <c r="AL392" s="58"/>
      <c r="AM392" s="58"/>
      <c r="AN392" s="58"/>
    </row>
    <row r="393" spans="37:40">
      <c r="AK393" s="58"/>
      <c r="AL393" s="58"/>
      <c r="AM393" s="58"/>
      <c r="AN393" s="58"/>
    </row>
    <row r="394" spans="37:40">
      <c r="AK394" s="58"/>
      <c r="AL394" s="58"/>
      <c r="AM394" s="58"/>
      <c r="AN394" s="58"/>
    </row>
    <row r="395" spans="37:40">
      <c r="AK395" s="58"/>
      <c r="AL395" s="58"/>
      <c r="AM395" s="58"/>
      <c r="AN395" s="58"/>
    </row>
    <row r="396" spans="37:40">
      <c r="AK396" s="58"/>
      <c r="AL396" s="58"/>
      <c r="AM396" s="58"/>
      <c r="AN396" s="58"/>
    </row>
    <row r="397" spans="37:40">
      <c r="AK397" s="58"/>
      <c r="AL397" s="58"/>
      <c r="AM397" s="58"/>
      <c r="AN397" s="58"/>
    </row>
    <row r="398" spans="37:40">
      <c r="AK398" s="58"/>
      <c r="AL398" s="58"/>
      <c r="AM398" s="58"/>
      <c r="AN398" s="58"/>
    </row>
    <row r="399" spans="37:40">
      <c r="AK399" s="58"/>
      <c r="AL399" s="58"/>
      <c r="AM399" s="58"/>
      <c r="AN399" s="58"/>
    </row>
    <row r="400" spans="37:40">
      <c r="AK400" s="58"/>
      <c r="AL400" s="58"/>
      <c r="AM400" s="58"/>
      <c r="AN400" s="58"/>
    </row>
    <row r="401" spans="37:40">
      <c r="AK401" s="58"/>
      <c r="AL401" s="58"/>
      <c r="AM401" s="58"/>
      <c r="AN401" s="58"/>
    </row>
    <row r="402" spans="37:40">
      <c r="AK402" s="58"/>
      <c r="AL402" s="58"/>
      <c r="AM402" s="58"/>
      <c r="AN402" s="58"/>
    </row>
    <row r="403" spans="37:40">
      <c r="AK403" s="58"/>
      <c r="AL403" s="58"/>
      <c r="AM403" s="58"/>
      <c r="AN403" s="58"/>
    </row>
    <row r="404" spans="37:40">
      <c r="AK404" s="58"/>
      <c r="AL404" s="58"/>
      <c r="AM404" s="58"/>
      <c r="AN404" s="58"/>
    </row>
    <row r="405" spans="37:40">
      <c r="AK405" s="58"/>
      <c r="AL405" s="58"/>
      <c r="AM405" s="58"/>
      <c r="AN405" s="58"/>
    </row>
    <row r="406" spans="37:40">
      <c r="AK406" s="58"/>
      <c r="AL406" s="58"/>
      <c r="AM406" s="58"/>
      <c r="AN406" s="58"/>
    </row>
    <row r="407" spans="37:40">
      <c r="AK407" s="58"/>
      <c r="AL407" s="58"/>
      <c r="AM407" s="58"/>
      <c r="AN407" s="58"/>
    </row>
    <row r="408" spans="37:40">
      <c r="AK408" s="58"/>
      <c r="AL408" s="58"/>
      <c r="AM408" s="58"/>
      <c r="AN408" s="58"/>
    </row>
    <row r="409" spans="37:40">
      <c r="AK409" s="58"/>
      <c r="AL409" s="58"/>
      <c r="AM409" s="58"/>
      <c r="AN409" s="58"/>
    </row>
    <row r="410" spans="37:40">
      <c r="AK410" s="58"/>
      <c r="AL410" s="58"/>
      <c r="AM410" s="58"/>
      <c r="AN410" s="58"/>
    </row>
    <row r="411" spans="37:40">
      <c r="AK411" s="58"/>
      <c r="AL411" s="58"/>
      <c r="AM411" s="58"/>
      <c r="AN411" s="58"/>
    </row>
    <row r="412" spans="37:40">
      <c r="AK412" s="58"/>
      <c r="AL412" s="58"/>
      <c r="AM412" s="58"/>
      <c r="AN412" s="58"/>
    </row>
    <row r="413" spans="37:40">
      <c r="AK413" s="58"/>
      <c r="AL413" s="58"/>
      <c r="AM413" s="58"/>
      <c r="AN413" s="58"/>
    </row>
    <row r="414" spans="37:40">
      <c r="AK414" s="58"/>
      <c r="AL414" s="58"/>
      <c r="AM414" s="58"/>
      <c r="AN414" s="58"/>
    </row>
    <row r="415" spans="37:40">
      <c r="AK415" s="58"/>
      <c r="AL415" s="58"/>
      <c r="AM415" s="58"/>
      <c r="AN415" s="58"/>
    </row>
    <row r="416" spans="37:40">
      <c r="AK416" s="58"/>
      <c r="AL416" s="58"/>
      <c r="AM416" s="58"/>
      <c r="AN416" s="58"/>
    </row>
    <row r="417" spans="37:40">
      <c r="AK417" s="58"/>
      <c r="AL417" s="58"/>
      <c r="AM417" s="58"/>
      <c r="AN417" s="58"/>
    </row>
    <row r="418" spans="37:40">
      <c r="AK418" s="58"/>
      <c r="AL418" s="58"/>
      <c r="AM418" s="58"/>
      <c r="AN418" s="58"/>
    </row>
    <row r="419" spans="37:40">
      <c r="AK419" s="58"/>
      <c r="AL419" s="58"/>
      <c r="AM419" s="58"/>
      <c r="AN419" s="58"/>
    </row>
    <row r="420" spans="37:40">
      <c r="AK420" s="58"/>
      <c r="AL420" s="58"/>
      <c r="AM420" s="58"/>
      <c r="AN420" s="58"/>
    </row>
    <row r="421" spans="37:40">
      <c r="AK421" s="58"/>
      <c r="AL421" s="58"/>
      <c r="AM421" s="58"/>
      <c r="AN421" s="58"/>
    </row>
    <row r="422" spans="37:40">
      <c r="AK422" s="58"/>
      <c r="AL422" s="58"/>
      <c r="AM422" s="58"/>
      <c r="AN422" s="58"/>
    </row>
    <row r="423" spans="37:40">
      <c r="AK423" s="58"/>
      <c r="AL423" s="58"/>
      <c r="AM423" s="58"/>
      <c r="AN423" s="58"/>
    </row>
    <row r="424" spans="37:40">
      <c r="AK424" s="58"/>
      <c r="AL424" s="58"/>
      <c r="AM424" s="58"/>
      <c r="AN424" s="58"/>
    </row>
    <row r="425" spans="37:40">
      <c r="AK425" s="58"/>
      <c r="AL425" s="58"/>
      <c r="AM425" s="58"/>
      <c r="AN425" s="58"/>
    </row>
    <row r="426" spans="37:40">
      <c r="AK426" s="58"/>
      <c r="AL426" s="58"/>
      <c r="AM426" s="58"/>
      <c r="AN426" s="58"/>
    </row>
    <row r="427" spans="37:40">
      <c r="AK427" s="58"/>
      <c r="AL427" s="58"/>
      <c r="AM427" s="58"/>
      <c r="AN427" s="58"/>
    </row>
    <row r="428" spans="37:40">
      <c r="AK428" s="58"/>
      <c r="AL428" s="58"/>
      <c r="AM428" s="58"/>
      <c r="AN428" s="58"/>
    </row>
    <row r="429" spans="37:40">
      <c r="AK429" s="58"/>
      <c r="AL429" s="58"/>
      <c r="AM429" s="58"/>
      <c r="AN429" s="58"/>
    </row>
    <row r="430" spans="37:40">
      <c r="AK430" s="58"/>
      <c r="AL430" s="58"/>
      <c r="AM430" s="58"/>
      <c r="AN430" s="58"/>
    </row>
    <row r="431" spans="37:40">
      <c r="AK431" s="58"/>
      <c r="AL431" s="58"/>
      <c r="AM431" s="58"/>
      <c r="AN431" s="58"/>
    </row>
    <row r="432" spans="37:40">
      <c r="AK432" s="58"/>
      <c r="AL432" s="58"/>
      <c r="AM432" s="58"/>
      <c r="AN432" s="58"/>
    </row>
    <row r="433" spans="37:40">
      <c r="AK433" s="58"/>
      <c r="AL433" s="58"/>
      <c r="AM433" s="58"/>
      <c r="AN433" s="58"/>
    </row>
    <row r="434" spans="37:40">
      <c r="AK434" s="58"/>
      <c r="AL434" s="58"/>
      <c r="AM434" s="58"/>
      <c r="AN434" s="58"/>
    </row>
    <row r="435" spans="37:40">
      <c r="AK435" s="58"/>
      <c r="AL435" s="58"/>
      <c r="AM435" s="58"/>
      <c r="AN435" s="58"/>
    </row>
    <row r="436" spans="37:40">
      <c r="AK436" s="58"/>
      <c r="AL436" s="58"/>
      <c r="AM436" s="58"/>
      <c r="AN436" s="58"/>
    </row>
    <row r="437" spans="37:40">
      <c r="AK437" s="58"/>
      <c r="AL437" s="58"/>
      <c r="AM437" s="58"/>
      <c r="AN437" s="58"/>
    </row>
    <row r="438" spans="37:40">
      <c r="AK438" s="58"/>
      <c r="AL438" s="58"/>
      <c r="AM438" s="58"/>
      <c r="AN438" s="58"/>
    </row>
    <row r="439" spans="37:40">
      <c r="AK439" s="58"/>
      <c r="AL439" s="58"/>
      <c r="AM439" s="58"/>
      <c r="AN439" s="58"/>
    </row>
    <row r="440" spans="37:40">
      <c r="AK440" s="58"/>
      <c r="AL440" s="58"/>
      <c r="AM440" s="58"/>
      <c r="AN440" s="58"/>
    </row>
    <row r="441" spans="37:40">
      <c r="AK441" s="58"/>
      <c r="AL441" s="58"/>
      <c r="AM441" s="58"/>
      <c r="AN441" s="58"/>
    </row>
    <row r="442" spans="37:40">
      <c r="AK442" s="58"/>
      <c r="AL442" s="58"/>
      <c r="AM442" s="58"/>
      <c r="AN442" s="58"/>
    </row>
    <row r="443" spans="37:40">
      <c r="AK443" s="58"/>
      <c r="AL443" s="58"/>
      <c r="AM443" s="58"/>
      <c r="AN443" s="58"/>
    </row>
    <row r="444" spans="37:40">
      <c r="AK444" s="58"/>
      <c r="AL444" s="58"/>
      <c r="AM444" s="58"/>
      <c r="AN444" s="58"/>
    </row>
    <row r="445" spans="37:40">
      <c r="AK445" s="58"/>
      <c r="AL445" s="58"/>
      <c r="AM445" s="58"/>
      <c r="AN445" s="58"/>
    </row>
    <row r="446" spans="37:40">
      <c r="AK446" s="58"/>
      <c r="AL446" s="58"/>
      <c r="AM446" s="58"/>
      <c r="AN446" s="58"/>
    </row>
    <row r="447" spans="37:40">
      <c r="AK447" s="58"/>
      <c r="AL447" s="58"/>
      <c r="AM447" s="58"/>
      <c r="AN447" s="58"/>
    </row>
    <row r="448" spans="37:40">
      <c r="AK448" s="58"/>
      <c r="AL448" s="58"/>
      <c r="AM448" s="58"/>
      <c r="AN448" s="58"/>
    </row>
    <row r="449" spans="37:40">
      <c r="AK449" s="58"/>
      <c r="AL449" s="58"/>
      <c r="AM449" s="58"/>
      <c r="AN449" s="58"/>
    </row>
    <row r="450" spans="37:40">
      <c r="AK450" s="58"/>
      <c r="AL450" s="58"/>
      <c r="AM450" s="58"/>
      <c r="AN450" s="58"/>
    </row>
    <row r="451" spans="37:40">
      <c r="AK451" s="58"/>
      <c r="AL451" s="58"/>
      <c r="AM451" s="58"/>
      <c r="AN451" s="58"/>
    </row>
    <row r="452" spans="37:40">
      <c r="AK452" s="58"/>
      <c r="AL452" s="58"/>
      <c r="AM452" s="58"/>
      <c r="AN452" s="58"/>
    </row>
    <row r="453" spans="37:40">
      <c r="AK453" s="58"/>
      <c r="AL453" s="58"/>
      <c r="AM453" s="58"/>
      <c r="AN453" s="58"/>
    </row>
    <row r="454" spans="37:40">
      <c r="AK454" s="58"/>
      <c r="AL454" s="58"/>
      <c r="AM454" s="58"/>
      <c r="AN454" s="58"/>
    </row>
    <row r="455" spans="37:40">
      <c r="AK455" s="58"/>
      <c r="AL455" s="58"/>
      <c r="AM455" s="58"/>
      <c r="AN455" s="58"/>
    </row>
    <row r="456" spans="37:40">
      <c r="AK456" s="58"/>
      <c r="AL456" s="58"/>
      <c r="AM456" s="58"/>
      <c r="AN456" s="58"/>
    </row>
    <row r="457" spans="37:40">
      <c r="AK457" s="58"/>
      <c r="AL457" s="58"/>
      <c r="AM457" s="58"/>
      <c r="AN457" s="58"/>
    </row>
    <row r="458" spans="37:40">
      <c r="AK458" s="58"/>
      <c r="AL458" s="58"/>
      <c r="AM458" s="58"/>
      <c r="AN458" s="58"/>
    </row>
    <row r="459" spans="37:40">
      <c r="AK459" s="58"/>
      <c r="AL459" s="58"/>
      <c r="AM459" s="58"/>
      <c r="AN459" s="58"/>
    </row>
    <row r="460" spans="37:40">
      <c r="AK460" s="58"/>
      <c r="AL460" s="58"/>
      <c r="AM460" s="58"/>
      <c r="AN460" s="58"/>
    </row>
    <row r="461" spans="37:40">
      <c r="AK461" s="58"/>
      <c r="AL461" s="58"/>
      <c r="AM461" s="58"/>
      <c r="AN461" s="58"/>
    </row>
    <row r="462" spans="37:40">
      <c r="AK462" s="58"/>
      <c r="AL462" s="58"/>
      <c r="AM462" s="58"/>
      <c r="AN462" s="58"/>
    </row>
    <row r="463" spans="37:40">
      <c r="AK463" s="58"/>
      <c r="AL463" s="58"/>
      <c r="AM463" s="58"/>
      <c r="AN463" s="58"/>
    </row>
    <row r="464" spans="37:40">
      <c r="AK464" s="58"/>
      <c r="AL464" s="58"/>
      <c r="AM464" s="58"/>
      <c r="AN464" s="58"/>
    </row>
    <row r="465" spans="37:40">
      <c r="AK465" s="58"/>
      <c r="AL465" s="58"/>
      <c r="AM465" s="58"/>
      <c r="AN465" s="58"/>
    </row>
    <row r="466" spans="37:40">
      <c r="AK466" s="58"/>
      <c r="AL466" s="58"/>
      <c r="AM466" s="58"/>
      <c r="AN466" s="58"/>
    </row>
    <row r="467" spans="37:40">
      <c r="AK467" s="58"/>
      <c r="AL467" s="58"/>
      <c r="AM467" s="58"/>
      <c r="AN467" s="58"/>
    </row>
    <row r="468" spans="37:40">
      <c r="AK468" s="58"/>
      <c r="AL468" s="58"/>
      <c r="AM468" s="58"/>
      <c r="AN468" s="58"/>
    </row>
    <row r="469" spans="37:40">
      <c r="AK469" s="58"/>
      <c r="AL469" s="58"/>
      <c r="AM469" s="58"/>
      <c r="AN469" s="58"/>
    </row>
    <row r="470" spans="37:40">
      <c r="AK470" s="58"/>
      <c r="AL470" s="58"/>
      <c r="AM470" s="58"/>
      <c r="AN470" s="58"/>
    </row>
    <row r="471" spans="37:40">
      <c r="AK471" s="58"/>
      <c r="AL471" s="58"/>
      <c r="AM471" s="58"/>
      <c r="AN471" s="58"/>
    </row>
    <row r="472" spans="37:40">
      <c r="AK472" s="58"/>
      <c r="AL472" s="58"/>
      <c r="AM472" s="58"/>
      <c r="AN472" s="58"/>
    </row>
    <row r="473" spans="37:40">
      <c r="AK473" s="58"/>
      <c r="AL473" s="58"/>
      <c r="AM473" s="58"/>
      <c r="AN473" s="58"/>
    </row>
    <row r="474" spans="37:40">
      <c r="AK474" s="58"/>
      <c r="AL474" s="58"/>
      <c r="AM474" s="58"/>
      <c r="AN474" s="58"/>
    </row>
    <row r="475" spans="37:40">
      <c r="AK475" s="58"/>
      <c r="AL475" s="58"/>
      <c r="AM475" s="58"/>
      <c r="AN475" s="58"/>
    </row>
    <row r="476" spans="37:40">
      <c r="AK476" s="58"/>
      <c r="AL476" s="58"/>
      <c r="AM476" s="58"/>
      <c r="AN476" s="58"/>
    </row>
    <row r="477" spans="37:40">
      <c r="AK477" s="58"/>
      <c r="AL477" s="58"/>
      <c r="AM477" s="58"/>
      <c r="AN477" s="58"/>
    </row>
    <row r="478" spans="37:40">
      <c r="AK478" s="58"/>
      <c r="AL478" s="58"/>
      <c r="AM478" s="58"/>
      <c r="AN478" s="58"/>
    </row>
    <row r="479" spans="37:40">
      <c r="AK479" s="58"/>
      <c r="AL479" s="58"/>
      <c r="AM479" s="58"/>
      <c r="AN479" s="58"/>
    </row>
    <row r="480" spans="37:40">
      <c r="AK480" s="58"/>
      <c r="AL480" s="58"/>
      <c r="AM480" s="58"/>
      <c r="AN480" s="58"/>
    </row>
    <row r="481" spans="37:40">
      <c r="AK481" s="58"/>
      <c r="AL481" s="58"/>
      <c r="AM481" s="58"/>
      <c r="AN481" s="58"/>
    </row>
    <row r="482" spans="37:40">
      <c r="AK482" s="58"/>
      <c r="AL482" s="58"/>
      <c r="AM482" s="58"/>
      <c r="AN482" s="58"/>
    </row>
    <row r="483" spans="37:40">
      <c r="AK483" s="58"/>
      <c r="AL483" s="58"/>
      <c r="AM483" s="58"/>
      <c r="AN483" s="58"/>
    </row>
    <row r="484" spans="37:40">
      <c r="AK484" s="58"/>
      <c r="AL484" s="58"/>
      <c r="AM484" s="58"/>
      <c r="AN484" s="58"/>
    </row>
    <row r="485" spans="37:40">
      <c r="AK485" s="58"/>
      <c r="AL485" s="58"/>
      <c r="AM485" s="58"/>
      <c r="AN485" s="58"/>
    </row>
    <row r="486" spans="37:40">
      <c r="AK486" s="58"/>
      <c r="AL486" s="58"/>
      <c r="AM486" s="58"/>
      <c r="AN486" s="58"/>
    </row>
    <row r="487" spans="37:40">
      <c r="AK487" s="58"/>
      <c r="AL487" s="58"/>
      <c r="AM487" s="58"/>
      <c r="AN487" s="58"/>
    </row>
    <row r="488" spans="37:40">
      <c r="AK488" s="58"/>
      <c r="AL488" s="58"/>
      <c r="AM488" s="58"/>
      <c r="AN488" s="58"/>
    </row>
    <row r="489" spans="37:40">
      <c r="AK489" s="58"/>
      <c r="AL489" s="58"/>
      <c r="AM489" s="58"/>
      <c r="AN489" s="58"/>
    </row>
    <row r="490" spans="37:40">
      <c r="AK490" s="58"/>
      <c r="AL490" s="58"/>
      <c r="AM490" s="58"/>
      <c r="AN490" s="58"/>
    </row>
    <row r="491" spans="37:40">
      <c r="AK491" s="58"/>
      <c r="AL491" s="58"/>
      <c r="AM491" s="58"/>
      <c r="AN491" s="58"/>
    </row>
    <row r="492" spans="37:40">
      <c r="AK492" s="58"/>
      <c r="AL492" s="58"/>
      <c r="AM492" s="58"/>
      <c r="AN492" s="58"/>
    </row>
    <row r="493" spans="37:40">
      <c r="AK493" s="58"/>
      <c r="AL493" s="58"/>
      <c r="AM493" s="58"/>
      <c r="AN493" s="58"/>
    </row>
    <row r="494" spans="37:40">
      <c r="AK494" s="58"/>
      <c r="AL494" s="58"/>
      <c r="AM494" s="58"/>
      <c r="AN494" s="58"/>
    </row>
    <row r="495" spans="37:40">
      <c r="AK495" s="58"/>
      <c r="AL495" s="58"/>
      <c r="AM495" s="58"/>
      <c r="AN495" s="58"/>
    </row>
    <row r="496" spans="37:40">
      <c r="AK496" s="58"/>
      <c r="AL496" s="58"/>
      <c r="AM496" s="58"/>
      <c r="AN496" s="58"/>
    </row>
    <row r="497" spans="37:40">
      <c r="AK497" s="58"/>
      <c r="AL497" s="58"/>
      <c r="AM497" s="58"/>
      <c r="AN497" s="58"/>
    </row>
    <row r="498" spans="37:40">
      <c r="AK498" s="58"/>
      <c r="AL498" s="58"/>
      <c r="AM498" s="58"/>
      <c r="AN498" s="58"/>
    </row>
    <row r="499" spans="37:40">
      <c r="AK499" s="58"/>
      <c r="AL499" s="58"/>
      <c r="AM499" s="58"/>
      <c r="AN499" s="58"/>
    </row>
    <row r="500" spans="37:40">
      <c r="AK500" s="58"/>
      <c r="AL500" s="58"/>
      <c r="AM500" s="58"/>
      <c r="AN500" s="58"/>
    </row>
    <row r="501" spans="37:40">
      <c r="AK501" s="58"/>
      <c r="AL501" s="58"/>
      <c r="AM501" s="58"/>
      <c r="AN501" s="58"/>
    </row>
    <row r="502" spans="37:40">
      <c r="AK502" s="58"/>
      <c r="AL502" s="58"/>
      <c r="AM502" s="58"/>
      <c r="AN502" s="58"/>
    </row>
    <row r="503" spans="37:40">
      <c r="AK503" s="58"/>
      <c r="AL503" s="58"/>
      <c r="AM503" s="58"/>
      <c r="AN503" s="58"/>
    </row>
    <row r="504" spans="37:40">
      <c r="AK504" s="58"/>
      <c r="AL504" s="58"/>
      <c r="AM504" s="58"/>
      <c r="AN504" s="58"/>
    </row>
    <row r="505" spans="37:40">
      <c r="AK505" s="58"/>
      <c r="AL505" s="58"/>
      <c r="AM505" s="58"/>
      <c r="AN505" s="58"/>
    </row>
    <row r="506" spans="37:40">
      <c r="AK506" s="58"/>
      <c r="AL506" s="58"/>
      <c r="AM506" s="58"/>
      <c r="AN506" s="58"/>
    </row>
    <row r="507" spans="37:40">
      <c r="AK507" s="58"/>
      <c r="AL507" s="58"/>
      <c r="AM507" s="58"/>
      <c r="AN507" s="58"/>
    </row>
    <row r="508" spans="37:40">
      <c r="AK508" s="58"/>
      <c r="AL508" s="58"/>
      <c r="AM508" s="58"/>
      <c r="AN508" s="58"/>
    </row>
    <row r="509" spans="37:40">
      <c r="AK509" s="58"/>
      <c r="AL509" s="58"/>
      <c r="AM509" s="58"/>
      <c r="AN509" s="58"/>
    </row>
    <row r="510" spans="37:40">
      <c r="AK510" s="58"/>
      <c r="AL510" s="58"/>
      <c r="AM510" s="58"/>
      <c r="AN510" s="58"/>
    </row>
    <row r="511" spans="37:40">
      <c r="AK511" s="58"/>
      <c r="AL511" s="58"/>
      <c r="AM511" s="58"/>
      <c r="AN511" s="58"/>
    </row>
    <row r="512" spans="37:40">
      <c r="AK512" s="58"/>
      <c r="AL512" s="58"/>
      <c r="AM512" s="58"/>
      <c r="AN512" s="58"/>
    </row>
    <row r="513" spans="37:40">
      <c r="AK513" s="58"/>
      <c r="AL513" s="58"/>
      <c r="AM513" s="58"/>
      <c r="AN513" s="58"/>
    </row>
    <row r="514" spans="37:40">
      <c r="AK514" s="58"/>
      <c r="AL514" s="58"/>
      <c r="AM514" s="58"/>
      <c r="AN514" s="58"/>
    </row>
    <row r="515" spans="37:40">
      <c r="AK515" s="58"/>
      <c r="AL515" s="58"/>
      <c r="AM515" s="58"/>
      <c r="AN515" s="58"/>
    </row>
    <row r="516" spans="37:40">
      <c r="AK516" s="58"/>
      <c r="AL516" s="58"/>
      <c r="AM516" s="58"/>
      <c r="AN516" s="58"/>
    </row>
    <row r="517" spans="37:40">
      <c r="AK517" s="58"/>
      <c r="AL517" s="58"/>
      <c r="AM517" s="58"/>
      <c r="AN517" s="58"/>
    </row>
    <row r="518" spans="37:40">
      <c r="AK518" s="58"/>
      <c r="AL518" s="58"/>
      <c r="AM518" s="58"/>
      <c r="AN518" s="58"/>
    </row>
    <row r="519" spans="37:40">
      <c r="AK519" s="58"/>
      <c r="AL519" s="58"/>
      <c r="AM519" s="58"/>
      <c r="AN519" s="58"/>
    </row>
    <row r="520" spans="37:40">
      <c r="AK520" s="58"/>
      <c r="AL520" s="58"/>
      <c r="AM520" s="58"/>
      <c r="AN520" s="58"/>
    </row>
    <row r="521" spans="37:40">
      <c r="AK521" s="58"/>
      <c r="AL521" s="58"/>
      <c r="AM521" s="58"/>
      <c r="AN521" s="58"/>
    </row>
    <row r="522" spans="37:40">
      <c r="AK522" s="58"/>
      <c r="AL522" s="58"/>
      <c r="AM522" s="58"/>
      <c r="AN522" s="58"/>
    </row>
    <row r="523" spans="37:40">
      <c r="AK523" s="58"/>
      <c r="AL523" s="58"/>
      <c r="AM523" s="58"/>
      <c r="AN523" s="58"/>
    </row>
    <row r="524" spans="37:40">
      <c r="AK524" s="58"/>
      <c r="AL524" s="58"/>
      <c r="AM524" s="58"/>
      <c r="AN524" s="58"/>
    </row>
    <row r="525" spans="37:40">
      <c r="AK525" s="58"/>
      <c r="AL525" s="58"/>
      <c r="AM525" s="58"/>
      <c r="AN525" s="58"/>
    </row>
    <row r="526" spans="37:40">
      <c r="AK526" s="58"/>
      <c r="AL526" s="58"/>
      <c r="AM526" s="58"/>
      <c r="AN526" s="58"/>
    </row>
    <row r="527" spans="37:40">
      <c r="AK527" s="58"/>
      <c r="AL527" s="58"/>
      <c r="AM527" s="58"/>
      <c r="AN527" s="58"/>
    </row>
    <row r="528" spans="37:40">
      <c r="AK528" s="58"/>
      <c r="AL528" s="58"/>
      <c r="AM528" s="58"/>
      <c r="AN528" s="58"/>
    </row>
    <row r="529" spans="37:40">
      <c r="AK529" s="58"/>
      <c r="AL529" s="58"/>
      <c r="AM529" s="58"/>
      <c r="AN529" s="58"/>
    </row>
    <row r="530" spans="37:40">
      <c r="AK530" s="58"/>
      <c r="AL530" s="58"/>
      <c r="AM530" s="58"/>
      <c r="AN530" s="58"/>
    </row>
    <row r="531" spans="37:40">
      <c r="AK531" s="58"/>
      <c r="AL531" s="58"/>
      <c r="AM531" s="58"/>
      <c r="AN531" s="58"/>
    </row>
    <row r="532" spans="37:40">
      <c r="AK532" s="58"/>
      <c r="AL532" s="58"/>
      <c r="AM532" s="58"/>
      <c r="AN532" s="58"/>
    </row>
    <row r="533" spans="37:40">
      <c r="AK533" s="58"/>
      <c r="AL533" s="58"/>
      <c r="AM533" s="58"/>
      <c r="AN533" s="58"/>
    </row>
    <row r="534" spans="37:40">
      <c r="AK534" s="58"/>
      <c r="AL534" s="58"/>
      <c r="AM534" s="58"/>
      <c r="AN534" s="58"/>
    </row>
    <row r="535" spans="37:40">
      <c r="AK535" s="58"/>
      <c r="AL535" s="58"/>
      <c r="AM535" s="58"/>
      <c r="AN535" s="58"/>
    </row>
    <row r="536" spans="37:40">
      <c r="AK536" s="58"/>
      <c r="AL536" s="58"/>
      <c r="AM536" s="58"/>
      <c r="AN536" s="58"/>
    </row>
    <row r="537" spans="37:40">
      <c r="AK537" s="58"/>
      <c r="AL537" s="58"/>
      <c r="AM537" s="58"/>
      <c r="AN537" s="58"/>
    </row>
    <row r="538" spans="37:40">
      <c r="AK538" s="58"/>
      <c r="AL538" s="58"/>
      <c r="AM538" s="58"/>
      <c r="AN538" s="58"/>
    </row>
    <row r="539" spans="37:40">
      <c r="AK539" s="58"/>
      <c r="AL539" s="58"/>
      <c r="AM539" s="58"/>
      <c r="AN539" s="58"/>
    </row>
    <row r="540" spans="37:40">
      <c r="AK540" s="58"/>
      <c r="AL540" s="58"/>
      <c r="AM540" s="58"/>
      <c r="AN540" s="58"/>
    </row>
    <row r="541" spans="37:40">
      <c r="AK541" s="58"/>
      <c r="AL541" s="58"/>
      <c r="AM541" s="58"/>
      <c r="AN541" s="58"/>
    </row>
    <row r="542" spans="37:40">
      <c r="AK542" s="58"/>
      <c r="AL542" s="58"/>
      <c r="AM542" s="58"/>
      <c r="AN542" s="58"/>
    </row>
    <row r="543" spans="37:40">
      <c r="AK543" s="58"/>
      <c r="AL543" s="58"/>
      <c r="AM543" s="58"/>
      <c r="AN543" s="58"/>
    </row>
    <row r="544" spans="37:40">
      <c r="AK544" s="58"/>
      <c r="AL544" s="58"/>
      <c r="AM544" s="58"/>
      <c r="AN544" s="58"/>
    </row>
    <row r="545" spans="37:40">
      <c r="AK545" s="58"/>
      <c r="AL545" s="58"/>
      <c r="AM545" s="58"/>
      <c r="AN545" s="58"/>
    </row>
    <row r="546" spans="37:40">
      <c r="AK546" s="58"/>
      <c r="AL546" s="58"/>
      <c r="AM546" s="58"/>
      <c r="AN546" s="58"/>
    </row>
    <row r="547" spans="37:40">
      <c r="AK547" s="58"/>
      <c r="AL547" s="58"/>
      <c r="AM547" s="58"/>
      <c r="AN547" s="58"/>
    </row>
    <row r="548" spans="37:40">
      <c r="AK548" s="58"/>
      <c r="AL548" s="58"/>
      <c r="AM548" s="58"/>
      <c r="AN548" s="58"/>
    </row>
    <row r="549" spans="37:40">
      <c r="AK549" s="58"/>
      <c r="AL549" s="58"/>
      <c r="AM549" s="58"/>
      <c r="AN549" s="58"/>
    </row>
    <row r="550" spans="37:40">
      <c r="AK550" s="58"/>
      <c r="AL550" s="58"/>
      <c r="AM550" s="58"/>
      <c r="AN550" s="58"/>
    </row>
    <row r="551" spans="37:40">
      <c r="AK551" s="58"/>
      <c r="AL551" s="58"/>
      <c r="AM551" s="58"/>
      <c r="AN551" s="58"/>
    </row>
    <row r="552" spans="37:40">
      <c r="AK552" s="58"/>
      <c r="AL552" s="58"/>
      <c r="AM552" s="58"/>
      <c r="AN552" s="58"/>
    </row>
    <row r="553" spans="37:40">
      <c r="AK553" s="58"/>
      <c r="AL553" s="58"/>
      <c r="AM553" s="58"/>
      <c r="AN553" s="58"/>
    </row>
    <row r="554" spans="37:40">
      <c r="AK554" s="58"/>
      <c r="AL554" s="58"/>
      <c r="AM554" s="58"/>
      <c r="AN554" s="58"/>
    </row>
    <row r="555" spans="37:40">
      <c r="AK555" s="58"/>
      <c r="AL555" s="58"/>
      <c r="AM555" s="58"/>
      <c r="AN555" s="58"/>
    </row>
    <row r="556" spans="37:40">
      <c r="AK556" s="58"/>
      <c r="AL556" s="58"/>
      <c r="AM556" s="58"/>
      <c r="AN556" s="58"/>
    </row>
    <row r="557" spans="37:40">
      <c r="AK557" s="58"/>
      <c r="AL557" s="58"/>
      <c r="AM557" s="58"/>
      <c r="AN557" s="58"/>
    </row>
    <row r="558" spans="37:40">
      <c r="AK558" s="58"/>
      <c r="AL558" s="58"/>
      <c r="AM558" s="58"/>
      <c r="AN558" s="58"/>
    </row>
    <row r="559" spans="37:40">
      <c r="AK559" s="58"/>
      <c r="AL559" s="58"/>
      <c r="AM559" s="58"/>
      <c r="AN559" s="58"/>
    </row>
    <row r="560" spans="37:40">
      <c r="AK560" s="58"/>
      <c r="AL560" s="58"/>
      <c r="AM560" s="58"/>
      <c r="AN560" s="58"/>
    </row>
    <row r="561" spans="37:40">
      <c r="AK561" s="58"/>
      <c r="AL561" s="58"/>
      <c r="AM561" s="58"/>
      <c r="AN561" s="58"/>
    </row>
    <row r="562" spans="37:40">
      <c r="AK562" s="58"/>
      <c r="AL562" s="58"/>
      <c r="AM562" s="58"/>
      <c r="AN562" s="58"/>
    </row>
    <row r="563" spans="37:40">
      <c r="AK563" s="58"/>
      <c r="AL563" s="58"/>
      <c r="AM563" s="58"/>
      <c r="AN563" s="58"/>
    </row>
    <row r="564" spans="37:40">
      <c r="AK564" s="58"/>
      <c r="AL564" s="58"/>
      <c r="AM564" s="58"/>
      <c r="AN564" s="58"/>
    </row>
    <row r="565" spans="37:40">
      <c r="AK565" s="58"/>
      <c r="AL565" s="58"/>
      <c r="AM565" s="58"/>
      <c r="AN565" s="58"/>
    </row>
    <row r="566" spans="37:40">
      <c r="AK566" s="58"/>
      <c r="AL566" s="58"/>
      <c r="AM566" s="58"/>
      <c r="AN566" s="58"/>
    </row>
    <row r="567" spans="37:40">
      <c r="AK567" s="58"/>
      <c r="AL567" s="58"/>
      <c r="AM567" s="58"/>
      <c r="AN567" s="58"/>
    </row>
    <row r="568" spans="37:40">
      <c r="AK568" s="58"/>
      <c r="AL568" s="58"/>
      <c r="AM568" s="58"/>
      <c r="AN568" s="58"/>
    </row>
    <row r="569" spans="37:40">
      <c r="AK569" s="58"/>
      <c r="AL569" s="58"/>
      <c r="AM569" s="58"/>
      <c r="AN569" s="58"/>
    </row>
    <row r="570" spans="37:40">
      <c r="AK570" s="58"/>
      <c r="AL570" s="58"/>
      <c r="AM570" s="58"/>
      <c r="AN570" s="58"/>
    </row>
    <row r="571" spans="37:40">
      <c r="AK571" s="58"/>
      <c r="AL571" s="58"/>
      <c r="AM571" s="58"/>
      <c r="AN571" s="58"/>
    </row>
    <row r="572" spans="37:40">
      <c r="AK572" s="58"/>
      <c r="AL572" s="58"/>
      <c r="AM572" s="58"/>
      <c r="AN572" s="58"/>
    </row>
    <row r="573" spans="37:40">
      <c r="AK573" s="58"/>
      <c r="AL573" s="58"/>
      <c r="AM573" s="58"/>
      <c r="AN573" s="58"/>
    </row>
    <row r="574" spans="37:40">
      <c r="AK574" s="58"/>
      <c r="AL574" s="58"/>
      <c r="AM574" s="58"/>
      <c r="AN574" s="58"/>
    </row>
    <row r="575" spans="37:40">
      <c r="AK575" s="58"/>
      <c r="AL575" s="58"/>
      <c r="AM575" s="58"/>
      <c r="AN575" s="58"/>
    </row>
    <row r="576" spans="37:40">
      <c r="AK576" s="58"/>
      <c r="AL576" s="58"/>
      <c r="AM576" s="58"/>
      <c r="AN576" s="58"/>
    </row>
    <row r="577" spans="37:40">
      <c r="AK577" s="58"/>
      <c r="AL577" s="58"/>
      <c r="AM577" s="58"/>
      <c r="AN577" s="58"/>
    </row>
    <row r="578" spans="37:40">
      <c r="AK578" s="58"/>
      <c r="AL578" s="58"/>
      <c r="AM578" s="58"/>
      <c r="AN578" s="58"/>
    </row>
    <row r="579" spans="37:40">
      <c r="AK579" s="58"/>
      <c r="AL579" s="58"/>
      <c r="AM579" s="58"/>
      <c r="AN579" s="58"/>
    </row>
    <row r="580" spans="37:40">
      <c r="AK580" s="58"/>
      <c r="AL580" s="58"/>
      <c r="AM580" s="58"/>
      <c r="AN580" s="58"/>
    </row>
    <row r="581" spans="37:40">
      <c r="AK581" s="58"/>
      <c r="AL581" s="58"/>
      <c r="AM581" s="58"/>
      <c r="AN581" s="58"/>
    </row>
    <row r="582" spans="37:40">
      <c r="AK582" s="58"/>
      <c r="AL582" s="58"/>
      <c r="AM582" s="58"/>
      <c r="AN582" s="58"/>
    </row>
    <row r="583" spans="37:40">
      <c r="AK583" s="58"/>
      <c r="AL583" s="58"/>
      <c r="AM583" s="58"/>
      <c r="AN583" s="58"/>
    </row>
    <row r="584" spans="37:40">
      <c r="AK584" s="58"/>
      <c r="AL584" s="58"/>
      <c r="AM584" s="58"/>
      <c r="AN584" s="58"/>
    </row>
    <row r="585" spans="37:40">
      <c r="AK585" s="58"/>
      <c r="AL585" s="58"/>
      <c r="AM585" s="58"/>
      <c r="AN585" s="58"/>
    </row>
    <row r="586" spans="37:40">
      <c r="AK586" s="58"/>
      <c r="AL586" s="58"/>
      <c r="AM586" s="58"/>
      <c r="AN586" s="58"/>
    </row>
    <row r="587" spans="37:40">
      <c r="AK587" s="58"/>
      <c r="AL587" s="58"/>
      <c r="AM587" s="58"/>
      <c r="AN587" s="58"/>
    </row>
    <row r="588" spans="37:40">
      <c r="AK588" s="58"/>
      <c r="AL588" s="58"/>
      <c r="AM588" s="58"/>
      <c r="AN588" s="58"/>
    </row>
    <row r="589" spans="37:40">
      <c r="AK589" s="58"/>
      <c r="AL589" s="58"/>
      <c r="AM589" s="58"/>
      <c r="AN589" s="58"/>
    </row>
    <row r="590" spans="37:40">
      <c r="AK590" s="58"/>
      <c r="AL590" s="58"/>
      <c r="AM590" s="58"/>
      <c r="AN590" s="58"/>
    </row>
    <row r="591" spans="37:40">
      <c r="AK591" s="58"/>
      <c r="AL591" s="58"/>
      <c r="AM591" s="58"/>
      <c r="AN591" s="58"/>
    </row>
    <row r="592" spans="37:40">
      <c r="AK592" s="58"/>
      <c r="AL592" s="58"/>
      <c r="AM592" s="58"/>
      <c r="AN592" s="58"/>
    </row>
    <row r="593" spans="37:40">
      <c r="AK593" s="58"/>
      <c r="AL593" s="58"/>
      <c r="AM593" s="58"/>
      <c r="AN593" s="58"/>
    </row>
    <row r="594" spans="37:40">
      <c r="AK594" s="58"/>
      <c r="AL594" s="58"/>
      <c r="AM594" s="58"/>
      <c r="AN594" s="58"/>
    </row>
    <row r="595" spans="37:40">
      <c r="AK595" s="58"/>
      <c r="AL595" s="58"/>
      <c r="AM595" s="58"/>
      <c r="AN595" s="58"/>
    </row>
    <row r="596" spans="37:40">
      <c r="AK596" s="58"/>
      <c r="AL596" s="58"/>
      <c r="AM596" s="58"/>
      <c r="AN596" s="58"/>
    </row>
    <row r="597" spans="37:40">
      <c r="AK597" s="58"/>
      <c r="AL597" s="58"/>
      <c r="AM597" s="58"/>
      <c r="AN597" s="58"/>
    </row>
    <row r="598" spans="37:40">
      <c r="AK598" s="58"/>
      <c r="AL598" s="58"/>
      <c r="AM598" s="58"/>
      <c r="AN598" s="58"/>
    </row>
    <row r="599" spans="37:40">
      <c r="AK599" s="58"/>
      <c r="AL599" s="58"/>
      <c r="AM599" s="58"/>
      <c r="AN599" s="58"/>
    </row>
    <row r="600" spans="37:40">
      <c r="AK600" s="58"/>
      <c r="AL600" s="58"/>
      <c r="AM600" s="58"/>
      <c r="AN600" s="58"/>
    </row>
    <row r="601" spans="37:40">
      <c r="AK601" s="58"/>
      <c r="AL601" s="58"/>
      <c r="AM601" s="58"/>
      <c r="AN601" s="58"/>
    </row>
    <row r="602" spans="37:40">
      <c r="AK602" s="58"/>
      <c r="AL602" s="58"/>
      <c r="AM602" s="58"/>
      <c r="AN602" s="58"/>
    </row>
    <row r="603" spans="37:40">
      <c r="AK603" s="58"/>
      <c r="AL603" s="58"/>
      <c r="AM603" s="58"/>
      <c r="AN603" s="58"/>
    </row>
    <row r="604" spans="37:40">
      <c r="AK604" s="58"/>
      <c r="AL604" s="58"/>
      <c r="AM604" s="58"/>
      <c r="AN604" s="58"/>
    </row>
    <row r="605" spans="37:40">
      <c r="AK605" s="58"/>
      <c r="AL605" s="58"/>
      <c r="AM605" s="58"/>
      <c r="AN605" s="58"/>
    </row>
    <row r="606" spans="37:40">
      <c r="AK606" s="58"/>
      <c r="AL606" s="58"/>
      <c r="AM606" s="58"/>
      <c r="AN606" s="58"/>
    </row>
    <row r="607" spans="37:40">
      <c r="AK607" s="58"/>
      <c r="AL607" s="58"/>
      <c r="AM607" s="58"/>
      <c r="AN607" s="58"/>
    </row>
    <row r="608" spans="37:40">
      <c r="AK608" s="58"/>
      <c r="AL608" s="58"/>
      <c r="AM608" s="58"/>
      <c r="AN608" s="58"/>
    </row>
    <row r="609" spans="37:40">
      <c r="AK609" s="58"/>
      <c r="AL609" s="58"/>
      <c r="AM609" s="58"/>
      <c r="AN609" s="58"/>
    </row>
    <row r="610" spans="37:40">
      <c r="AK610" s="58"/>
      <c r="AL610" s="58"/>
      <c r="AM610" s="58"/>
      <c r="AN610" s="58"/>
    </row>
    <row r="611" spans="37:40">
      <c r="AK611" s="58"/>
      <c r="AL611" s="58"/>
      <c r="AM611" s="58"/>
      <c r="AN611" s="58"/>
    </row>
    <row r="612" spans="37:40">
      <c r="AK612" s="58"/>
      <c r="AL612" s="58"/>
      <c r="AM612" s="58"/>
      <c r="AN612" s="58"/>
    </row>
    <row r="613" spans="37:40">
      <c r="AK613" s="58"/>
      <c r="AL613" s="58"/>
      <c r="AM613" s="58"/>
      <c r="AN613" s="58"/>
    </row>
    <row r="614" spans="37:40">
      <c r="AK614" s="58"/>
      <c r="AL614" s="58"/>
      <c r="AM614" s="58"/>
      <c r="AN614" s="58"/>
    </row>
    <row r="615" spans="37:40">
      <c r="AK615" s="58"/>
      <c r="AL615" s="58"/>
      <c r="AM615" s="58"/>
      <c r="AN615" s="58"/>
    </row>
    <row r="616" spans="37:40">
      <c r="AK616" s="58"/>
      <c r="AL616" s="58"/>
      <c r="AM616" s="58"/>
      <c r="AN616" s="58"/>
    </row>
    <row r="617" spans="37:40">
      <c r="AK617" s="58"/>
      <c r="AL617" s="58"/>
      <c r="AM617" s="58"/>
      <c r="AN617" s="58"/>
    </row>
    <row r="618" spans="37:40">
      <c r="AK618" s="58"/>
      <c r="AL618" s="58"/>
      <c r="AM618" s="58"/>
      <c r="AN618" s="58"/>
    </row>
    <row r="619" spans="37:40">
      <c r="AK619" s="58"/>
      <c r="AL619" s="58"/>
      <c r="AM619" s="58"/>
      <c r="AN619" s="58"/>
    </row>
    <row r="620" spans="37:40">
      <c r="AK620" s="58"/>
      <c r="AL620" s="58"/>
      <c r="AM620" s="58"/>
      <c r="AN620" s="58"/>
    </row>
    <row r="621" spans="37:40">
      <c r="AK621" s="58"/>
      <c r="AL621" s="58"/>
      <c r="AM621" s="58"/>
      <c r="AN621" s="58"/>
    </row>
    <row r="622" spans="37:40">
      <c r="AK622" s="58"/>
      <c r="AL622" s="58"/>
      <c r="AM622" s="58"/>
      <c r="AN622" s="58"/>
    </row>
    <row r="623" spans="37:40">
      <c r="AK623" s="58"/>
      <c r="AL623" s="58"/>
      <c r="AM623" s="58"/>
      <c r="AN623" s="58"/>
    </row>
    <row r="624" spans="37:40">
      <c r="AK624" s="58"/>
      <c r="AL624" s="58"/>
      <c r="AM624" s="58"/>
      <c r="AN624" s="58"/>
    </row>
    <row r="625" spans="37:40">
      <c r="AK625" s="58"/>
      <c r="AL625" s="58"/>
      <c r="AM625" s="58"/>
      <c r="AN625" s="58"/>
    </row>
    <row r="626" spans="37:40">
      <c r="AK626" s="58"/>
      <c r="AL626" s="58"/>
      <c r="AM626" s="58"/>
      <c r="AN626" s="58"/>
    </row>
    <row r="627" spans="37:40">
      <c r="AK627" s="58"/>
      <c r="AL627" s="58"/>
      <c r="AM627" s="58"/>
      <c r="AN627" s="58"/>
    </row>
    <row r="628" spans="37:40">
      <c r="AK628" s="58"/>
      <c r="AL628" s="58"/>
      <c r="AM628" s="58"/>
      <c r="AN628" s="58"/>
    </row>
    <row r="629" spans="37:40">
      <c r="AK629" s="58"/>
      <c r="AL629" s="58"/>
      <c r="AM629" s="58"/>
      <c r="AN629" s="58"/>
    </row>
    <row r="630" spans="37:40">
      <c r="AK630" s="58"/>
      <c r="AL630" s="58"/>
      <c r="AM630" s="58"/>
      <c r="AN630" s="58"/>
    </row>
    <row r="631" spans="37:40">
      <c r="AK631" s="58"/>
      <c r="AL631" s="58"/>
      <c r="AM631" s="58"/>
      <c r="AN631" s="58"/>
    </row>
    <row r="632" spans="37:40">
      <c r="AK632" s="58"/>
      <c r="AL632" s="58"/>
      <c r="AM632" s="58"/>
      <c r="AN632" s="58"/>
    </row>
    <row r="633" spans="37:40">
      <c r="AK633" s="58"/>
      <c r="AL633" s="58"/>
      <c r="AM633" s="58"/>
      <c r="AN633" s="58"/>
    </row>
    <row r="634" spans="37:40">
      <c r="AK634" s="58"/>
      <c r="AL634" s="58"/>
      <c r="AM634" s="58"/>
      <c r="AN634" s="58"/>
    </row>
    <row r="635" spans="37:40">
      <c r="AK635" s="58"/>
      <c r="AL635" s="58"/>
      <c r="AM635" s="58"/>
      <c r="AN635" s="58"/>
    </row>
    <row r="636" spans="37:40">
      <c r="AK636" s="58"/>
      <c r="AL636" s="58"/>
      <c r="AM636" s="58"/>
      <c r="AN636" s="58"/>
    </row>
    <row r="637" spans="37:40">
      <c r="AK637" s="58"/>
      <c r="AL637" s="58"/>
      <c r="AM637" s="58"/>
      <c r="AN637" s="58"/>
    </row>
    <row r="638" spans="37:40">
      <c r="AK638" s="58"/>
      <c r="AL638" s="58"/>
      <c r="AM638" s="58"/>
      <c r="AN638" s="58"/>
    </row>
    <row r="639" spans="37:40">
      <c r="AK639" s="58"/>
      <c r="AL639" s="58"/>
      <c r="AM639" s="58"/>
      <c r="AN639" s="58"/>
    </row>
    <row r="640" spans="37:40">
      <c r="AK640" s="58"/>
      <c r="AL640" s="58"/>
      <c r="AM640" s="58"/>
      <c r="AN640" s="58"/>
    </row>
    <row r="641" spans="37:40">
      <c r="AK641" s="58"/>
      <c r="AL641" s="58"/>
      <c r="AM641" s="58"/>
      <c r="AN641" s="58"/>
    </row>
    <row r="642" spans="37:40">
      <c r="AK642" s="58"/>
      <c r="AL642" s="58"/>
      <c r="AM642" s="58"/>
      <c r="AN642" s="58"/>
    </row>
    <row r="643" spans="37:40">
      <c r="AK643" s="58"/>
      <c r="AL643" s="58"/>
      <c r="AM643" s="58"/>
      <c r="AN643" s="58"/>
    </row>
    <row r="644" spans="37:40">
      <c r="AK644" s="58"/>
      <c r="AL644" s="58"/>
      <c r="AM644" s="58"/>
      <c r="AN644" s="58"/>
    </row>
    <row r="645" spans="37:40">
      <c r="AK645" s="58"/>
      <c r="AL645" s="58"/>
      <c r="AM645" s="58"/>
      <c r="AN645" s="58"/>
    </row>
    <row r="646" spans="37:40">
      <c r="AK646" s="58"/>
      <c r="AL646" s="58"/>
      <c r="AM646" s="58"/>
      <c r="AN646" s="58"/>
    </row>
    <row r="647" spans="37:40">
      <c r="AK647" s="58"/>
      <c r="AL647" s="58"/>
      <c r="AM647" s="58"/>
      <c r="AN647" s="58"/>
    </row>
    <row r="648" spans="37:40">
      <c r="AK648" s="58"/>
      <c r="AL648" s="58"/>
      <c r="AM648" s="58"/>
      <c r="AN648" s="58"/>
    </row>
    <row r="649" spans="37:40">
      <c r="AK649" s="58"/>
      <c r="AL649" s="58"/>
      <c r="AM649" s="58"/>
      <c r="AN649" s="58"/>
    </row>
    <row r="650" spans="37:40">
      <c r="AK650" s="58"/>
      <c r="AL650" s="58"/>
      <c r="AM650" s="58"/>
      <c r="AN650" s="58"/>
    </row>
    <row r="651" spans="37:40">
      <c r="AK651" s="58"/>
      <c r="AL651" s="58"/>
      <c r="AM651" s="58"/>
      <c r="AN651" s="58"/>
    </row>
    <row r="652" spans="37:40">
      <c r="AK652" s="58"/>
      <c r="AL652" s="58"/>
      <c r="AM652" s="58"/>
      <c r="AN652" s="58"/>
    </row>
    <row r="653" spans="37:40">
      <c r="AK653" s="58"/>
      <c r="AL653" s="58"/>
      <c r="AM653" s="58"/>
      <c r="AN653" s="58"/>
    </row>
    <row r="654" spans="37:40">
      <c r="AK654" s="58"/>
      <c r="AL654" s="58"/>
      <c r="AM654" s="58"/>
      <c r="AN654" s="58"/>
    </row>
    <row r="655" spans="37:40">
      <c r="AK655" s="58"/>
      <c r="AL655" s="58"/>
      <c r="AM655" s="58"/>
      <c r="AN655" s="58"/>
    </row>
    <row r="656" spans="37:40">
      <c r="AK656" s="58"/>
      <c r="AL656" s="58"/>
      <c r="AM656" s="58"/>
      <c r="AN656" s="58"/>
    </row>
    <row r="657" spans="37:40">
      <c r="AK657" s="58"/>
      <c r="AL657" s="58"/>
      <c r="AM657" s="58"/>
      <c r="AN657" s="58"/>
    </row>
    <row r="658" spans="37:40">
      <c r="AK658" s="58"/>
      <c r="AL658" s="58"/>
      <c r="AM658" s="58"/>
      <c r="AN658" s="58"/>
    </row>
    <row r="659" spans="37:40">
      <c r="AK659" s="58"/>
      <c r="AL659" s="58"/>
      <c r="AM659" s="58"/>
      <c r="AN659" s="58"/>
    </row>
    <row r="660" spans="37:40">
      <c r="AK660" s="58"/>
      <c r="AL660" s="58"/>
      <c r="AM660" s="58"/>
      <c r="AN660" s="58"/>
    </row>
    <row r="661" spans="37:40">
      <c r="AK661" s="58"/>
      <c r="AL661" s="58"/>
      <c r="AM661" s="58"/>
      <c r="AN661" s="58"/>
    </row>
    <row r="662" spans="37:40">
      <c r="AK662" s="58"/>
      <c r="AL662" s="58"/>
      <c r="AM662" s="58"/>
      <c r="AN662" s="58"/>
    </row>
    <row r="663" spans="37:40">
      <c r="AK663" s="58"/>
      <c r="AL663" s="58"/>
      <c r="AM663" s="58"/>
      <c r="AN663" s="58"/>
    </row>
    <row r="664" spans="37:40">
      <c r="AK664" s="58"/>
      <c r="AL664" s="58"/>
      <c r="AM664" s="58"/>
      <c r="AN664" s="58"/>
    </row>
    <row r="665" spans="37:40">
      <c r="AK665" s="58"/>
      <c r="AL665" s="58"/>
      <c r="AM665" s="58"/>
      <c r="AN665" s="58"/>
    </row>
    <row r="666" spans="37:40">
      <c r="AK666" s="58"/>
      <c r="AL666" s="58"/>
      <c r="AM666" s="58"/>
      <c r="AN666" s="58"/>
    </row>
    <row r="667" spans="37:40">
      <c r="AK667" s="58"/>
      <c r="AL667" s="58"/>
      <c r="AM667" s="58"/>
      <c r="AN667" s="58"/>
    </row>
    <row r="668" spans="37:40">
      <c r="AK668" s="58"/>
      <c r="AL668" s="58"/>
      <c r="AM668" s="58"/>
      <c r="AN668" s="58"/>
    </row>
    <row r="669" spans="37:40">
      <c r="AK669" s="58"/>
      <c r="AL669" s="58"/>
      <c r="AM669" s="58"/>
      <c r="AN669" s="58"/>
    </row>
    <row r="670" spans="37:40">
      <c r="AK670" s="58"/>
      <c r="AL670" s="58"/>
      <c r="AM670" s="58"/>
      <c r="AN670" s="58"/>
    </row>
    <row r="671" spans="37:40">
      <c r="AK671" s="58"/>
      <c r="AL671" s="58"/>
      <c r="AM671" s="58"/>
      <c r="AN671" s="58"/>
    </row>
    <row r="672" spans="37:40">
      <c r="AK672" s="58"/>
      <c r="AL672" s="58"/>
      <c r="AM672" s="58"/>
      <c r="AN672" s="58"/>
    </row>
    <row r="673" spans="37:40">
      <c r="AK673" s="58"/>
      <c r="AL673" s="58"/>
      <c r="AM673" s="58"/>
      <c r="AN673" s="58"/>
    </row>
    <row r="674" spans="37:40">
      <c r="AK674" s="58"/>
      <c r="AL674" s="58"/>
      <c r="AM674" s="58"/>
      <c r="AN674" s="58"/>
    </row>
    <row r="675" spans="37:40">
      <c r="AK675" s="58"/>
      <c r="AL675" s="58"/>
      <c r="AM675" s="58"/>
      <c r="AN675" s="58"/>
    </row>
    <row r="676" spans="37:40">
      <c r="AK676" s="58"/>
      <c r="AL676" s="58"/>
      <c r="AM676" s="58"/>
      <c r="AN676" s="58"/>
    </row>
    <row r="677" spans="37:40">
      <c r="AK677" s="58"/>
      <c r="AL677" s="58"/>
      <c r="AM677" s="58"/>
      <c r="AN677" s="58"/>
    </row>
    <row r="678" spans="37:40">
      <c r="AK678" s="58"/>
      <c r="AL678" s="58"/>
      <c r="AM678" s="58"/>
      <c r="AN678" s="58"/>
    </row>
    <row r="679" spans="37:40">
      <c r="AK679" s="58"/>
      <c r="AL679" s="58"/>
      <c r="AM679" s="58"/>
      <c r="AN679" s="58"/>
    </row>
    <row r="680" spans="37:40">
      <c r="AK680" s="58"/>
      <c r="AL680" s="58"/>
      <c r="AM680" s="58"/>
      <c r="AN680" s="58"/>
    </row>
    <row r="681" spans="37:40">
      <c r="AK681" s="58"/>
      <c r="AL681" s="58"/>
      <c r="AM681" s="58"/>
      <c r="AN681" s="58"/>
    </row>
    <row r="682" spans="37:40">
      <c r="AK682" s="58"/>
      <c r="AL682" s="58"/>
      <c r="AM682" s="58"/>
      <c r="AN682" s="58"/>
    </row>
    <row r="683" spans="37:40">
      <c r="AK683" s="58"/>
      <c r="AL683" s="58"/>
      <c r="AM683" s="58"/>
      <c r="AN683" s="58"/>
    </row>
    <row r="684" spans="37:40">
      <c r="AK684" s="58"/>
      <c r="AL684" s="58"/>
      <c r="AM684" s="58"/>
      <c r="AN684" s="58"/>
    </row>
    <row r="685" spans="37:40">
      <c r="AK685" s="58"/>
      <c r="AL685" s="58"/>
      <c r="AM685" s="58"/>
      <c r="AN685" s="58"/>
    </row>
    <row r="686" spans="37:40">
      <c r="AK686" s="58"/>
      <c r="AL686" s="58"/>
      <c r="AM686" s="58"/>
      <c r="AN686" s="58"/>
    </row>
    <row r="687" spans="37:40">
      <c r="AK687" s="58"/>
      <c r="AL687" s="58"/>
      <c r="AM687" s="58"/>
      <c r="AN687" s="58"/>
    </row>
    <row r="688" spans="37:40">
      <c r="AK688" s="58"/>
      <c r="AL688" s="58"/>
      <c r="AM688" s="58"/>
      <c r="AN688" s="58"/>
    </row>
    <row r="689" spans="37:40">
      <c r="AK689" s="58"/>
      <c r="AL689" s="58"/>
      <c r="AM689" s="58"/>
      <c r="AN689" s="58"/>
    </row>
    <row r="690" spans="37:40">
      <c r="AK690" s="58"/>
      <c r="AL690" s="58"/>
      <c r="AM690" s="58"/>
      <c r="AN690" s="58"/>
    </row>
    <row r="691" spans="37:40">
      <c r="AK691" s="58"/>
      <c r="AL691" s="58"/>
      <c r="AM691" s="58"/>
      <c r="AN691" s="58"/>
    </row>
    <row r="692" spans="37:40">
      <c r="AK692" s="58"/>
      <c r="AL692" s="58"/>
      <c r="AM692" s="58"/>
      <c r="AN692" s="58"/>
    </row>
    <row r="693" spans="37:40">
      <c r="AK693" s="58"/>
      <c r="AL693" s="58"/>
      <c r="AM693" s="58"/>
      <c r="AN693" s="58"/>
    </row>
    <row r="694" spans="37:40">
      <c r="AK694" s="58"/>
      <c r="AL694" s="58"/>
      <c r="AM694" s="58"/>
      <c r="AN694" s="58"/>
    </row>
    <row r="695" spans="37:40">
      <c r="AK695" s="58"/>
      <c r="AL695" s="58"/>
      <c r="AM695" s="58"/>
      <c r="AN695" s="58"/>
    </row>
    <row r="696" spans="37:40">
      <c r="AK696" s="58"/>
      <c r="AL696" s="58"/>
      <c r="AM696" s="58"/>
      <c r="AN696" s="58"/>
    </row>
    <row r="697" spans="37:40">
      <c r="AK697" s="58"/>
      <c r="AL697" s="58"/>
      <c r="AM697" s="58"/>
      <c r="AN697" s="58"/>
    </row>
    <row r="698" spans="37:40">
      <c r="AK698" s="58"/>
      <c r="AL698" s="58"/>
      <c r="AM698" s="58"/>
      <c r="AN698" s="58"/>
    </row>
    <row r="699" spans="37:40">
      <c r="AK699" s="58"/>
      <c r="AL699" s="58"/>
      <c r="AM699" s="58"/>
      <c r="AN699" s="58"/>
    </row>
    <row r="700" spans="37:40">
      <c r="AK700" s="58"/>
      <c r="AL700" s="58"/>
      <c r="AM700" s="58"/>
      <c r="AN700" s="58"/>
    </row>
    <row r="701" spans="37:40">
      <c r="AK701" s="58"/>
      <c r="AL701" s="58"/>
      <c r="AM701" s="58"/>
      <c r="AN701" s="58"/>
    </row>
    <row r="702" spans="37:40">
      <c r="AK702" s="58"/>
      <c r="AL702" s="58"/>
      <c r="AM702" s="58"/>
      <c r="AN702" s="58"/>
    </row>
    <row r="703" spans="37:40">
      <c r="AK703" s="58"/>
      <c r="AL703" s="58"/>
      <c r="AM703" s="58"/>
      <c r="AN703" s="58"/>
    </row>
    <row r="704" spans="37:40">
      <c r="AK704" s="58"/>
      <c r="AL704" s="58"/>
      <c r="AM704" s="58"/>
      <c r="AN704" s="58"/>
    </row>
    <row r="705" spans="37:40">
      <c r="AK705" s="58"/>
      <c r="AL705" s="58"/>
      <c r="AM705" s="58"/>
      <c r="AN705" s="58"/>
    </row>
    <row r="706" spans="37:40">
      <c r="AK706" s="58"/>
      <c r="AL706" s="58"/>
      <c r="AM706" s="58"/>
      <c r="AN706" s="58"/>
    </row>
    <row r="707" spans="37:40">
      <c r="AK707" s="58"/>
      <c r="AL707" s="58"/>
      <c r="AM707" s="58"/>
      <c r="AN707" s="58"/>
    </row>
    <row r="708" spans="37:40">
      <c r="AK708" s="58"/>
      <c r="AL708" s="58"/>
      <c r="AM708" s="58"/>
      <c r="AN708" s="58"/>
    </row>
    <row r="709" spans="37:40">
      <c r="AK709" s="58"/>
      <c r="AL709" s="58"/>
      <c r="AM709" s="58"/>
      <c r="AN709" s="58"/>
    </row>
    <row r="710" spans="37:40">
      <c r="AK710" s="58"/>
      <c r="AL710" s="58"/>
      <c r="AM710" s="58"/>
      <c r="AN710" s="58"/>
    </row>
    <row r="711" spans="37:40">
      <c r="AK711" s="58"/>
      <c r="AL711" s="58"/>
      <c r="AM711" s="58"/>
      <c r="AN711" s="58"/>
    </row>
    <row r="712" spans="37:40">
      <c r="AK712" s="58"/>
      <c r="AL712" s="58"/>
      <c r="AM712" s="58"/>
      <c r="AN712" s="58"/>
    </row>
    <row r="713" spans="37:40">
      <c r="AK713" s="58"/>
      <c r="AL713" s="58"/>
      <c r="AM713" s="58"/>
      <c r="AN713" s="58"/>
    </row>
    <row r="714" spans="37:40">
      <c r="AK714" s="58"/>
      <c r="AL714" s="58"/>
      <c r="AM714" s="58"/>
      <c r="AN714" s="58"/>
    </row>
    <row r="715" spans="37:40">
      <c r="AK715" s="58"/>
      <c r="AL715" s="58"/>
      <c r="AM715" s="58"/>
      <c r="AN715" s="58"/>
    </row>
    <row r="716" spans="37:40">
      <c r="AK716" s="58"/>
      <c r="AL716" s="58"/>
      <c r="AM716" s="58"/>
      <c r="AN716" s="58"/>
    </row>
    <row r="717" spans="37:40">
      <c r="AK717" s="58"/>
      <c r="AL717" s="58"/>
      <c r="AM717" s="58"/>
      <c r="AN717" s="58"/>
    </row>
    <row r="718" spans="37:40">
      <c r="AK718" s="58"/>
      <c r="AL718" s="58"/>
      <c r="AM718" s="58"/>
      <c r="AN718" s="58"/>
    </row>
    <row r="719" spans="37:40">
      <c r="AK719" s="58"/>
      <c r="AL719" s="58"/>
      <c r="AM719" s="58"/>
      <c r="AN719" s="58"/>
    </row>
    <row r="720" spans="37:40">
      <c r="AK720" s="58"/>
      <c r="AL720" s="58"/>
      <c r="AM720" s="58"/>
      <c r="AN720" s="58"/>
    </row>
    <row r="721" spans="37:40">
      <c r="AK721" s="58"/>
      <c r="AL721" s="58"/>
      <c r="AM721" s="58"/>
      <c r="AN721" s="58"/>
    </row>
    <row r="722" spans="37:40">
      <c r="AK722" s="58"/>
      <c r="AL722" s="58"/>
      <c r="AM722" s="58"/>
      <c r="AN722" s="58"/>
    </row>
    <row r="723" spans="37:40">
      <c r="AK723" s="58"/>
      <c r="AL723" s="58"/>
      <c r="AM723" s="58"/>
      <c r="AN723" s="58"/>
    </row>
    <row r="724" spans="37:40">
      <c r="AK724" s="58"/>
      <c r="AL724" s="58"/>
      <c r="AM724" s="58"/>
      <c r="AN724" s="58"/>
    </row>
    <row r="725" spans="37:40">
      <c r="AK725" s="58"/>
      <c r="AL725" s="58"/>
      <c r="AM725" s="58"/>
      <c r="AN725" s="58"/>
    </row>
    <row r="726" spans="37:40">
      <c r="AK726" s="58"/>
      <c r="AL726" s="58"/>
      <c r="AM726" s="58"/>
      <c r="AN726" s="58"/>
    </row>
    <row r="727" spans="37:40">
      <c r="AK727" s="58"/>
      <c r="AL727" s="58"/>
      <c r="AM727" s="58"/>
      <c r="AN727" s="58"/>
    </row>
    <row r="728" spans="37:40">
      <c r="AK728" s="58"/>
      <c r="AL728" s="58"/>
      <c r="AM728" s="58"/>
      <c r="AN728" s="58"/>
    </row>
    <row r="729" spans="37:40">
      <c r="AK729" s="58"/>
      <c r="AL729" s="58"/>
      <c r="AM729" s="58"/>
      <c r="AN729" s="58"/>
    </row>
    <row r="730" spans="37:40">
      <c r="AK730" s="58"/>
      <c r="AL730" s="58"/>
      <c r="AM730" s="58"/>
      <c r="AN730" s="58"/>
    </row>
    <row r="731" spans="37:40">
      <c r="AK731" s="58"/>
      <c r="AL731" s="58"/>
      <c r="AM731" s="58"/>
      <c r="AN731" s="58"/>
    </row>
    <row r="732" spans="37:40">
      <c r="AK732" s="58"/>
      <c r="AL732" s="58"/>
      <c r="AM732" s="58"/>
      <c r="AN732" s="58"/>
    </row>
    <row r="733" spans="37:40">
      <c r="AK733" s="58"/>
      <c r="AL733" s="58"/>
      <c r="AM733" s="58"/>
      <c r="AN733" s="58"/>
    </row>
    <row r="734" spans="37:40">
      <c r="AK734" s="58"/>
      <c r="AL734" s="58"/>
      <c r="AM734" s="58"/>
      <c r="AN734" s="58"/>
    </row>
    <row r="735" spans="37:40">
      <c r="AK735" s="58"/>
      <c r="AL735" s="58"/>
      <c r="AM735" s="58"/>
      <c r="AN735" s="58"/>
    </row>
    <row r="736" spans="37:40">
      <c r="AK736" s="58"/>
      <c r="AL736" s="58"/>
      <c r="AM736" s="58"/>
      <c r="AN736" s="58"/>
    </row>
    <row r="737" spans="37:40">
      <c r="AK737" s="58"/>
      <c r="AL737" s="58"/>
      <c r="AM737" s="58"/>
      <c r="AN737" s="58"/>
    </row>
    <row r="738" spans="37:40">
      <c r="AK738" s="58"/>
      <c r="AL738" s="58"/>
      <c r="AM738" s="58"/>
      <c r="AN738" s="58"/>
    </row>
    <row r="739" spans="37:40">
      <c r="AK739" s="58"/>
      <c r="AL739" s="58"/>
      <c r="AM739" s="58"/>
      <c r="AN739" s="58"/>
    </row>
    <row r="740" spans="37:40">
      <c r="AK740" s="58"/>
      <c r="AL740" s="58"/>
      <c r="AM740" s="58"/>
      <c r="AN740" s="58"/>
    </row>
    <row r="741" spans="37:40">
      <c r="AK741" s="58"/>
      <c r="AL741" s="58"/>
      <c r="AM741" s="58"/>
      <c r="AN741" s="58"/>
    </row>
    <row r="742" spans="37:40">
      <c r="AK742" s="58"/>
      <c r="AL742" s="58"/>
      <c r="AM742" s="58"/>
      <c r="AN742" s="58"/>
    </row>
    <row r="743" spans="37:40">
      <c r="AK743" s="58"/>
      <c r="AL743" s="58"/>
      <c r="AM743" s="58"/>
      <c r="AN743" s="58"/>
    </row>
    <row r="744" spans="37:40">
      <c r="AK744" s="58"/>
      <c r="AL744" s="58"/>
      <c r="AM744" s="58"/>
      <c r="AN744" s="58"/>
    </row>
    <row r="745" spans="37:40">
      <c r="AK745" s="58"/>
      <c r="AL745" s="58"/>
      <c r="AM745" s="58"/>
      <c r="AN745" s="58"/>
    </row>
    <row r="746" spans="37:40">
      <c r="AK746" s="58"/>
      <c r="AL746" s="58"/>
      <c r="AM746" s="58"/>
      <c r="AN746" s="58"/>
    </row>
    <row r="747" spans="37:40">
      <c r="AK747" s="58"/>
      <c r="AL747" s="58"/>
      <c r="AM747" s="58"/>
      <c r="AN747" s="58"/>
    </row>
    <row r="748" spans="37:40">
      <c r="AK748" s="58"/>
      <c r="AL748" s="58"/>
      <c r="AM748" s="58"/>
      <c r="AN748" s="58"/>
    </row>
    <row r="749" spans="37:40">
      <c r="AK749" s="58"/>
      <c r="AL749" s="58"/>
      <c r="AM749" s="58"/>
      <c r="AN749" s="58"/>
    </row>
    <row r="750" spans="37:40">
      <c r="AK750" s="58"/>
      <c r="AL750" s="58"/>
      <c r="AM750" s="58"/>
      <c r="AN750" s="58"/>
    </row>
    <row r="751" spans="37:40">
      <c r="AK751" s="58"/>
      <c r="AL751" s="58"/>
      <c r="AM751" s="58"/>
      <c r="AN751" s="58"/>
    </row>
    <row r="752" spans="37:40">
      <c r="AK752" s="58"/>
      <c r="AL752" s="58"/>
      <c r="AM752" s="58"/>
      <c r="AN752" s="58"/>
    </row>
    <row r="753" spans="37:40">
      <c r="AK753" s="58"/>
      <c r="AL753" s="58"/>
      <c r="AM753" s="58"/>
      <c r="AN753" s="58"/>
    </row>
    <row r="754" spans="37:40">
      <c r="AK754" s="58"/>
      <c r="AL754" s="58"/>
      <c r="AM754" s="58"/>
      <c r="AN754" s="58"/>
    </row>
    <row r="755" spans="37:40">
      <c r="AK755" s="58"/>
      <c r="AL755" s="58"/>
      <c r="AM755" s="58"/>
      <c r="AN755" s="58"/>
    </row>
    <row r="756" spans="37:40">
      <c r="AK756" s="58"/>
      <c r="AL756" s="58"/>
      <c r="AM756" s="58"/>
      <c r="AN756" s="58"/>
    </row>
    <row r="757" spans="37:40">
      <c r="AK757" s="58"/>
      <c r="AL757" s="58"/>
      <c r="AM757" s="58"/>
      <c r="AN757" s="58"/>
    </row>
    <row r="758" spans="37:40">
      <c r="AK758" s="58"/>
      <c r="AL758" s="58"/>
      <c r="AM758" s="58"/>
      <c r="AN758" s="58"/>
    </row>
    <row r="759" spans="37:40">
      <c r="AK759" s="58"/>
      <c r="AL759" s="58"/>
      <c r="AM759" s="58"/>
      <c r="AN759" s="58"/>
    </row>
    <row r="760" spans="37:40">
      <c r="AK760" s="58"/>
      <c r="AL760" s="58"/>
      <c r="AM760" s="58"/>
      <c r="AN760" s="58"/>
    </row>
    <row r="761" spans="37:40">
      <c r="AK761" s="58"/>
      <c r="AL761" s="58"/>
      <c r="AM761" s="58"/>
      <c r="AN761" s="58"/>
    </row>
    <row r="762" spans="37:40">
      <c r="AK762" s="58"/>
      <c r="AL762" s="58"/>
      <c r="AM762" s="58"/>
      <c r="AN762" s="58"/>
    </row>
    <row r="763" spans="37:40">
      <c r="AK763" s="58"/>
      <c r="AL763" s="58"/>
      <c r="AM763" s="58"/>
      <c r="AN763" s="58"/>
    </row>
    <row r="764" spans="37:40">
      <c r="AK764" s="58"/>
      <c r="AL764" s="58"/>
      <c r="AM764" s="58"/>
      <c r="AN764" s="58"/>
    </row>
    <row r="765" spans="37:40">
      <c r="AK765" s="58"/>
      <c r="AL765" s="58"/>
      <c r="AM765" s="58"/>
      <c r="AN765" s="58"/>
    </row>
    <row r="766" spans="37:40">
      <c r="AK766" s="58"/>
      <c r="AL766" s="58"/>
      <c r="AM766" s="58"/>
      <c r="AN766" s="58"/>
    </row>
    <row r="767" spans="37:40">
      <c r="AK767" s="58"/>
      <c r="AL767" s="58"/>
      <c r="AM767" s="58"/>
      <c r="AN767" s="58"/>
    </row>
    <row r="768" spans="37:40">
      <c r="AK768" s="58"/>
      <c r="AL768" s="58"/>
      <c r="AM768" s="58"/>
      <c r="AN768" s="58"/>
    </row>
    <row r="769" spans="37:40">
      <c r="AK769" s="58"/>
      <c r="AL769" s="58"/>
      <c r="AM769" s="58"/>
      <c r="AN769" s="58"/>
    </row>
    <row r="770" spans="37:40">
      <c r="AK770" s="58"/>
      <c r="AL770" s="58"/>
      <c r="AM770" s="58"/>
      <c r="AN770" s="58"/>
    </row>
    <row r="771" spans="37:40">
      <c r="AK771" s="58"/>
      <c r="AL771" s="58"/>
      <c r="AM771" s="58"/>
      <c r="AN771" s="58"/>
    </row>
    <row r="772" spans="37:40">
      <c r="AK772" s="58"/>
      <c r="AL772" s="58"/>
      <c r="AM772" s="58"/>
      <c r="AN772" s="58"/>
    </row>
    <row r="773" spans="37:40">
      <c r="AK773" s="58"/>
      <c r="AL773" s="58"/>
      <c r="AM773" s="58"/>
      <c r="AN773" s="58"/>
    </row>
    <row r="774" spans="37:40">
      <c r="AK774" s="58"/>
      <c r="AL774" s="58"/>
      <c r="AM774" s="58"/>
      <c r="AN774" s="58"/>
    </row>
    <row r="775" spans="37:40">
      <c r="AK775" s="58"/>
      <c r="AL775" s="58"/>
      <c r="AM775" s="58"/>
      <c r="AN775" s="58"/>
    </row>
    <row r="776" spans="37:40">
      <c r="AK776" s="58"/>
      <c r="AL776" s="58"/>
      <c r="AM776" s="58"/>
      <c r="AN776" s="58"/>
    </row>
    <row r="777" spans="37:40">
      <c r="AK777" s="58"/>
      <c r="AL777" s="58"/>
      <c r="AM777" s="58"/>
      <c r="AN777" s="58"/>
    </row>
    <row r="778" spans="37:40">
      <c r="AK778" s="58"/>
      <c r="AL778" s="58"/>
      <c r="AM778" s="58"/>
      <c r="AN778" s="58"/>
    </row>
    <row r="779" spans="37:40">
      <c r="AK779" s="58"/>
      <c r="AL779" s="58"/>
      <c r="AM779" s="58"/>
      <c r="AN779" s="58"/>
    </row>
    <row r="780" spans="37:40">
      <c r="AK780" s="58"/>
      <c r="AL780" s="58"/>
      <c r="AM780" s="58"/>
      <c r="AN780" s="58"/>
    </row>
    <row r="781" spans="37:40">
      <c r="AK781" s="58"/>
      <c r="AL781" s="58"/>
      <c r="AM781" s="58"/>
      <c r="AN781" s="58"/>
    </row>
    <row r="782" spans="37:40">
      <c r="AK782" s="58"/>
      <c r="AL782" s="58"/>
      <c r="AM782" s="58"/>
      <c r="AN782" s="58"/>
    </row>
    <row r="783" spans="37:40">
      <c r="AK783" s="58"/>
      <c r="AL783" s="58"/>
      <c r="AM783" s="58"/>
      <c r="AN783" s="58"/>
    </row>
    <row r="784" spans="37:40">
      <c r="AK784" s="58"/>
      <c r="AL784" s="58"/>
      <c r="AM784" s="58"/>
      <c r="AN784" s="58"/>
    </row>
    <row r="785" spans="37:40">
      <c r="AK785" s="58"/>
      <c r="AL785" s="58"/>
      <c r="AM785" s="58"/>
      <c r="AN785" s="58"/>
    </row>
    <row r="786" spans="37:40">
      <c r="AK786" s="58"/>
      <c r="AL786" s="58"/>
      <c r="AM786" s="58"/>
      <c r="AN786" s="58"/>
    </row>
    <row r="787" spans="37:40">
      <c r="AK787" s="58"/>
      <c r="AL787" s="58"/>
      <c r="AM787" s="58"/>
      <c r="AN787" s="58"/>
    </row>
    <row r="788" spans="37:40">
      <c r="AK788" s="58"/>
      <c r="AL788" s="58"/>
      <c r="AM788" s="58"/>
      <c r="AN788" s="58"/>
    </row>
    <row r="789" spans="37:40">
      <c r="AK789" s="58"/>
      <c r="AL789" s="58"/>
      <c r="AM789" s="58"/>
      <c r="AN789" s="58"/>
    </row>
    <row r="790" spans="37:40">
      <c r="AK790" s="58"/>
      <c r="AL790" s="58"/>
      <c r="AM790" s="58"/>
      <c r="AN790" s="58"/>
    </row>
    <row r="791" spans="37:40">
      <c r="AK791" s="58"/>
      <c r="AL791" s="58"/>
      <c r="AM791" s="58"/>
      <c r="AN791" s="58"/>
    </row>
    <row r="792" spans="37:40">
      <c r="AK792" s="58"/>
      <c r="AL792" s="58"/>
      <c r="AM792" s="58"/>
      <c r="AN792" s="58"/>
    </row>
    <row r="793" spans="37:40">
      <c r="AK793" s="58"/>
      <c r="AL793" s="58"/>
      <c r="AM793" s="58"/>
      <c r="AN793" s="58"/>
    </row>
    <row r="794" spans="37:40">
      <c r="AK794" s="58"/>
      <c r="AL794" s="58"/>
      <c r="AM794" s="58"/>
      <c r="AN794" s="58"/>
    </row>
    <row r="795" spans="37:40">
      <c r="AK795" s="58"/>
      <c r="AL795" s="58"/>
      <c r="AM795" s="58"/>
      <c r="AN795" s="58"/>
    </row>
    <row r="796" spans="37:40">
      <c r="AK796" s="58"/>
      <c r="AL796" s="58"/>
      <c r="AM796" s="58"/>
      <c r="AN796" s="58"/>
    </row>
    <row r="797" spans="37:40">
      <c r="AK797" s="58"/>
      <c r="AL797" s="58"/>
      <c r="AM797" s="58"/>
      <c r="AN797" s="58"/>
    </row>
    <row r="798" spans="37:40">
      <c r="AK798" s="58"/>
      <c r="AL798" s="58"/>
      <c r="AM798" s="58"/>
      <c r="AN798" s="58"/>
    </row>
    <row r="799" spans="37:40">
      <c r="AK799" s="58"/>
      <c r="AL799" s="58"/>
      <c r="AM799" s="58"/>
      <c r="AN799" s="58"/>
    </row>
    <row r="800" spans="37:40">
      <c r="AK800" s="58"/>
      <c r="AL800" s="58"/>
      <c r="AM800" s="58"/>
      <c r="AN800" s="58"/>
    </row>
    <row r="801" spans="37:40">
      <c r="AK801" s="58"/>
      <c r="AL801" s="58"/>
      <c r="AM801" s="58"/>
      <c r="AN801" s="58"/>
    </row>
    <row r="802" spans="37:40">
      <c r="AK802" s="58"/>
      <c r="AL802" s="58"/>
      <c r="AM802" s="58"/>
      <c r="AN802" s="58"/>
    </row>
    <row r="803" spans="37:40">
      <c r="AK803" s="58"/>
      <c r="AL803" s="58"/>
      <c r="AM803" s="58"/>
      <c r="AN803" s="58"/>
    </row>
    <row r="804" spans="37:40">
      <c r="AK804" s="58"/>
      <c r="AL804" s="58"/>
      <c r="AM804" s="58"/>
      <c r="AN804" s="58"/>
    </row>
    <row r="805" spans="37:40">
      <c r="AK805" s="58"/>
      <c r="AL805" s="58"/>
      <c r="AM805" s="58"/>
      <c r="AN805" s="58"/>
    </row>
    <row r="806" spans="37:40">
      <c r="AK806" s="58"/>
      <c r="AL806" s="58"/>
      <c r="AM806" s="58"/>
      <c r="AN806" s="58"/>
    </row>
    <row r="807" spans="37:40">
      <c r="AK807" s="58"/>
      <c r="AL807" s="58"/>
      <c r="AM807" s="58"/>
      <c r="AN807" s="58"/>
    </row>
    <row r="808" spans="37:40">
      <c r="AK808" s="58"/>
      <c r="AL808" s="58"/>
      <c r="AM808" s="58"/>
      <c r="AN808" s="58"/>
    </row>
    <row r="809" spans="37:40">
      <c r="AK809" s="58"/>
      <c r="AL809" s="58"/>
      <c r="AM809" s="58"/>
      <c r="AN809" s="58"/>
    </row>
    <row r="810" spans="37:40">
      <c r="AK810" s="58"/>
      <c r="AL810" s="58"/>
      <c r="AM810" s="58"/>
      <c r="AN810" s="58"/>
    </row>
    <row r="811" spans="37:40">
      <c r="AK811" s="58"/>
      <c r="AL811" s="58"/>
      <c r="AM811" s="58"/>
      <c r="AN811" s="58"/>
    </row>
    <row r="812" spans="37:40">
      <c r="AK812" s="58"/>
      <c r="AL812" s="58"/>
      <c r="AM812" s="58"/>
      <c r="AN812" s="58"/>
    </row>
    <row r="813" spans="37:40">
      <c r="AK813" s="58"/>
      <c r="AL813" s="58"/>
      <c r="AM813" s="58"/>
      <c r="AN813" s="58"/>
    </row>
    <row r="814" spans="37:40">
      <c r="AK814" s="58"/>
      <c r="AL814" s="58"/>
      <c r="AM814" s="58"/>
      <c r="AN814" s="58"/>
    </row>
    <row r="815" spans="37:40">
      <c r="AK815" s="58"/>
      <c r="AL815" s="58"/>
      <c r="AM815" s="58"/>
      <c r="AN815" s="58"/>
    </row>
    <row r="816" spans="37:40">
      <c r="AK816" s="58"/>
      <c r="AL816" s="58"/>
      <c r="AM816" s="58"/>
      <c r="AN816" s="58"/>
    </row>
    <row r="817" spans="37:40">
      <c r="AK817" s="58"/>
      <c r="AL817" s="58"/>
      <c r="AM817" s="58"/>
      <c r="AN817" s="58"/>
    </row>
    <row r="818" spans="37:40">
      <c r="AK818" s="58"/>
      <c r="AL818" s="58"/>
      <c r="AM818" s="58"/>
      <c r="AN818" s="58"/>
    </row>
    <row r="819" spans="37:40">
      <c r="AK819" s="58"/>
      <c r="AL819" s="58"/>
      <c r="AM819" s="58"/>
      <c r="AN819" s="58"/>
    </row>
    <row r="820" spans="37:40">
      <c r="AK820" s="58"/>
      <c r="AL820" s="58"/>
      <c r="AM820" s="58"/>
      <c r="AN820" s="58"/>
    </row>
    <row r="821" spans="37:40">
      <c r="AK821" s="58"/>
      <c r="AL821" s="58"/>
      <c r="AM821" s="58"/>
      <c r="AN821" s="58"/>
    </row>
    <row r="822" spans="37:40">
      <c r="AK822" s="58"/>
      <c r="AL822" s="58"/>
      <c r="AM822" s="58"/>
      <c r="AN822" s="58"/>
    </row>
    <row r="823" spans="37:40">
      <c r="AK823" s="58"/>
      <c r="AL823" s="58"/>
      <c r="AM823" s="58"/>
      <c r="AN823" s="58"/>
    </row>
    <row r="824" spans="37:40">
      <c r="AK824" s="58"/>
      <c r="AL824" s="58"/>
      <c r="AM824" s="58"/>
      <c r="AN824" s="58"/>
    </row>
    <row r="825" spans="37:40">
      <c r="AK825" s="58"/>
      <c r="AL825" s="58"/>
      <c r="AM825" s="58"/>
      <c r="AN825" s="58"/>
    </row>
    <row r="826" spans="37:40">
      <c r="AK826" s="58"/>
      <c r="AL826" s="58"/>
      <c r="AM826" s="58"/>
      <c r="AN826" s="58"/>
    </row>
    <row r="827" spans="37:40">
      <c r="AK827" s="58"/>
      <c r="AL827" s="58"/>
      <c r="AM827" s="58"/>
      <c r="AN827" s="58"/>
    </row>
    <row r="828" spans="37:40">
      <c r="AK828" s="58"/>
      <c r="AL828" s="58"/>
      <c r="AM828" s="58"/>
      <c r="AN828" s="58"/>
    </row>
    <row r="829" spans="37:40">
      <c r="AK829" s="58"/>
      <c r="AL829" s="58"/>
      <c r="AM829" s="58"/>
      <c r="AN829" s="58"/>
    </row>
    <row r="830" spans="37:40">
      <c r="AK830" s="58"/>
      <c r="AL830" s="58"/>
      <c r="AM830" s="58"/>
      <c r="AN830" s="58"/>
    </row>
    <row r="831" spans="37:40">
      <c r="AK831" s="58"/>
      <c r="AL831" s="58"/>
      <c r="AM831" s="58"/>
      <c r="AN831" s="58"/>
    </row>
    <row r="832" spans="37:40">
      <c r="AK832" s="58"/>
      <c r="AL832" s="58"/>
      <c r="AM832" s="58"/>
      <c r="AN832" s="58"/>
    </row>
    <row r="833" spans="37:40">
      <c r="AK833" s="58"/>
      <c r="AL833" s="58"/>
      <c r="AM833" s="58"/>
      <c r="AN833" s="58"/>
    </row>
    <row r="834" spans="37:40">
      <c r="AK834" s="58"/>
      <c r="AL834" s="58"/>
      <c r="AM834" s="58"/>
      <c r="AN834" s="58"/>
    </row>
    <row r="835" spans="37:40">
      <c r="AK835" s="58"/>
      <c r="AL835" s="58"/>
      <c r="AM835" s="58"/>
      <c r="AN835" s="58"/>
    </row>
    <row r="836" spans="37:40">
      <c r="AK836" s="58"/>
      <c r="AL836" s="58"/>
      <c r="AM836" s="58"/>
      <c r="AN836" s="58"/>
    </row>
    <row r="837" spans="37:40">
      <c r="AK837" s="58"/>
      <c r="AL837" s="58"/>
      <c r="AM837" s="58"/>
      <c r="AN837" s="58"/>
    </row>
    <row r="838" spans="37:40">
      <c r="AK838" s="58"/>
      <c r="AL838" s="58"/>
      <c r="AM838" s="58"/>
      <c r="AN838" s="58"/>
    </row>
    <row r="839" spans="37:40">
      <c r="AK839" s="58"/>
      <c r="AL839" s="58"/>
      <c r="AM839" s="58"/>
      <c r="AN839" s="58"/>
    </row>
    <row r="840" spans="37:40">
      <c r="AK840" s="58"/>
      <c r="AL840" s="58"/>
      <c r="AM840" s="58"/>
      <c r="AN840" s="58"/>
    </row>
    <row r="841" spans="37:40">
      <c r="AK841" s="58"/>
      <c r="AL841" s="58"/>
      <c r="AM841" s="58"/>
      <c r="AN841" s="58"/>
    </row>
    <row r="842" spans="37:40">
      <c r="AK842" s="58"/>
      <c r="AL842" s="58"/>
      <c r="AM842" s="58"/>
      <c r="AN842" s="58"/>
    </row>
    <row r="843" spans="37:40">
      <c r="AK843" s="58"/>
      <c r="AL843" s="58"/>
      <c r="AM843" s="58"/>
      <c r="AN843" s="58"/>
    </row>
    <row r="844" spans="37:40">
      <c r="AK844" s="58"/>
      <c r="AL844" s="58"/>
      <c r="AM844" s="58"/>
      <c r="AN844" s="58"/>
    </row>
    <row r="845" spans="37:40">
      <c r="AK845" s="58"/>
      <c r="AL845" s="58"/>
      <c r="AM845" s="58"/>
      <c r="AN845" s="58"/>
    </row>
    <row r="846" spans="37:40">
      <c r="AK846" s="58"/>
      <c r="AL846" s="58"/>
      <c r="AM846" s="58"/>
      <c r="AN846" s="58"/>
    </row>
    <row r="847" spans="37:40">
      <c r="AK847" s="58"/>
      <c r="AL847" s="58"/>
      <c r="AM847" s="58"/>
      <c r="AN847" s="58"/>
    </row>
    <row r="848" spans="37:40">
      <c r="AK848" s="58"/>
      <c r="AL848" s="58"/>
      <c r="AM848" s="58"/>
      <c r="AN848" s="58"/>
    </row>
    <row r="849" spans="37:40">
      <c r="AK849" s="58"/>
      <c r="AL849" s="58"/>
      <c r="AM849" s="58"/>
      <c r="AN849" s="58"/>
    </row>
    <row r="850" spans="37:40">
      <c r="AK850" s="58"/>
      <c r="AL850" s="58"/>
      <c r="AM850" s="58"/>
      <c r="AN850" s="58"/>
    </row>
    <row r="851" spans="37:40">
      <c r="AK851" s="58"/>
      <c r="AL851" s="58"/>
      <c r="AM851" s="58"/>
      <c r="AN851" s="58"/>
    </row>
    <row r="852" spans="37:40">
      <c r="AK852" s="58"/>
      <c r="AL852" s="58"/>
      <c r="AM852" s="58"/>
      <c r="AN852" s="58"/>
    </row>
    <row r="853" spans="37:40">
      <c r="AK853" s="58"/>
      <c r="AL853" s="58"/>
      <c r="AM853" s="58"/>
      <c r="AN853" s="58"/>
    </row>
    <row r="854" spans="37:40">
      <c r="AK854" s="58"/>
      <c r="AL854" s="58"/>
      <c r="AM854" s="58"/>
      <c r="AN854" s="58"/>
    </row>
    <row r="855" spans="37:40">
      <c r="AK855" s="58"/>
      <c r="AL855" s="58"/>
      <c r="AM855" s="58"/>
      <c r="AN855" s="58"/>
    </row>
    <row r="856" spans="37:40">
      <c r="AK856" s="58"/>
      <c r="AL856" s="58"/>
      <c r="AM856" s="58"/>
      <c r="AN856" s="58"/>
    </row>
    <row r="857" spans="37:40">
      <c r="AK857" s="58"/>
      <c r="AL857" s="58"/>
      <c r="AM857" s="58"/>
      <c r="AN857" s="58"/>
    </row>
    <row r="858" spans="37:40">
      <c r="AK858" s="58"/>
      <c r="AL858" s="58"/>
      <c r="AM858" s="58"/>
      <c r="AN858" s="58"/>
    </row>
    <row r="859" spans="37:40">
      <c r="AK859" s="58"/>
      <c r="AL859" s="58"/>
      <c r="AM859" s="58"/>
      <c r="AN859" s="58"/>
    </row>
    <row r="860" spans="37:40">
      <c r="AK860" s="58"/>
      <c r="AL860" s="58"/>
      <c r="AM860" s="58"/>
      <c r="AN860" s="58"/>
    </row>
    <row r="861" spans="37:40">
      <c r="AK861" s="58"/>
      <c r="AL861" s="58"/>
      <c r="AM861" s="58"/>
      <c r="AN861" s="58"/>
    </row>
    <row r="862" spans="37:40">
      <c r="AK862" s="58"/>
      <c r="AL862" s="58"/>
      <c r="AM862" s="58"/>
      <c r="AN862" s="58"/>
    </row>
    <row r="863" spans="37:40">
      <c r="AK863" s="58"/>
      <c r="AL863" s="58"/>
      <c r="AM863" s="58"/>
      <c r="AN863" s="58"/>
    </row>
    <row r="864" spans="37:40">
      <c r="AK864" s="58"/>
      <c r="AL864" s="58"/>
      <c r="AM864" s="58"/>
      <c r="AN864" s="58"/>
    </row>
    <row r="865" spans="37:40">
      <c r="AK865" s="58"/>
      <c r="AL865" s="58"/>
      <c r="AM865" s="58"/>
      <c r="AN865" s="58"/>
    </row>
    <row r="866" spans="37:40">
      <c r="AK866" s="58"/>
      <c r="AL866" s="58"/>
      <c r="AM866" s="58"/>
      <c r="AN866" s="58"/>
    </row>
    <row r="867" spans="37:40">
      <c r="AK867" s="58"/>
      <c r="AL867" s="58"/>
      <c r="AM867" s="58"/>
      <c r="AN867" s="58"/>
    </row>
    <row r="868" spans="37:40">
      <c r="AK868" s="58"/>
      <c r="AL868" s="58"/>
      <c r="AM868" s="58"/>
      <c r="AN868" s="58"/>
    </row>
    <row r="869" spans="37:40">
      <c r="AK869" s="58"/>
      <c r="AL869" s="58"/>
      <c r="AM869" s="58"/>
      <c r="AN869" s="58"/>
    </row>
    <row r="870" spans="37:40">
      <c r="AK870" s="58"/>
      <c r="AL870" s="58"/>
      <c r="AM870" s="58"/>
      <c r="AN870" s="58"/>
    </row>
    <row r="871" spans="37:40">
      <c r="AK871" s="58"/>
      <c r="AL871" s="58"/>
      <c r="AM871" s="58"/>
      <c r="AN871" s="58"/>
    </row>
    <row r="872" spans="37:40">
      <c r="AK872" s="58"/>
      <c r="AL872" s="58"/>
      <c r="AM872" s="58"/>
      <c r="AN872" s="58"/>
    </row>
    <row r="873" spans="37:40">
      <c r="AK873" s="58"/>
      <c r="AL873" s="58"/>
      <c r="AM873" s="58"/>
      <c r="AN873" s="58"/>
    </row>
    <row r="874" spans="37:40">
      <c r="AK874" s="58"/>
      <c r="AL874" s="58"/>
      <c r="AM874" s="58"/>
      <c r="AN874" s="58"/>
    </row>
    <row r="875" spans="37:40">
      <c r="AK875" s="58"/>
      <c r="AL875" s="58"/>
      <c r="AM875" s="58"/>
      <c r="AN875" s="58"/>
    </row>
    <row r="876" spans="37:40">
      <c r="AK876" s="58"/>
      <c r="AL876" s="58"/>
      <c r="AM876" s="58"/>
      <c r="AN876" s="58"/>
    </row>
    <row r="877" spans="37:40">
      <c r="AK877" s="58"/>
      <c r="AL877" s="58"/>
      <c r="AM877" s="58"/>
      <c r="AN877" s="58"/>
    </row>
    <row r="878" spans="37:40">
      <c r="AK878" s="58"/>
      <c r="AL878" s="58"/>
      <c r="AM878" s="58"/>
      <c r="AN878" s="58"/>
    </row>
    <row r="879" spans="37:40">
      <c r="AK879" s="58"/>
      <c r="AL879" s="58"/>
      <c r="AM879" s="58"/>
      <c r="AN879" s="58"/>
    </row>
    <row r="880" spans="37:40">
      <c r="AK880" s="58"/>
      <c r="AL880" s="58"/>
      <c r="AM880" s="58"/>
      <c r="AN880" s="58"/>
    </row>
    <row r="881" spans="37:40">
      <c r="AK881" s="58"/>
      <c r="AL881" s="58"/>
      <c r="AM881" s="58"/>
      <c r="AN881" s="58"/>
    </row>
    <row r="882" spans="37:40">
      <c r="AK882" s="58"/>
      <c r="AL882" s="58"/>
      <c r="AM882" s="58"/>
      <c r="AN882" s="58"/>
    </row>
    <row r="883" spans="37:40">
      <c r="AK883" s="58"/>
      <c r="AL883" s="58"/>
      <c r="AM883" s="58"/>
      <c r="AN883" s="58"/>
    </row>
    <row r="884" spans="37:40">
      <c r="AK884" s="58"/>
      <c r="AL884" s="58"/>
      <c r="AM884" s="58"/>
      <c r="AN884" s="58"/>
    </row>
    <row r="885" spans="37:40">
      <c r="AK885" s="58"/>
      <c r="AL885" s="58"/>
      <c r="AM885" s="58"/>
      <c r="AN885" s="58"/>
    </row>
    <row r="886" spans="37:40">
      <c r="AK886" s="58"/>
      <c r="AL886" s="58"/>
      <c r="AM886" s="58"/>
      <c r="AN886" s="58"/>
    </row>
    <row r="887" spans="37:40">
      <c r="AK887" s="58"/>
      <c r="AL887" s="58"/>
      <c r="AM887" s="58"/>
      <c r="AN887" s="58"/>
    </row>
    <row r="888" spans="37:40">
      <c r="AK888" s="58"/>
      <c r="AL888" s="58"/>
      <c r="AM888" s="58"/>
      <c r="AN888" s="58"/>
    </row>
    <row r="889" spans="37:40">
      <c r="AK889" s="58"/>
      <c r="AL889" s="58"/>
      <c r="AM889" s="58"/>
      <c r="AN889" s="58"/>
    </row>
    <row r="890" spans="37:40">
      <c r="AK890" s="58"/>
      <c r="AL890" s="58"/>
      <c r="AM890" s="58"/>
      <c r="AN890" s="58"/>
    </row>
    <row r="891" spans="37:40">
      <c r="AK891" s="58"/>
      <c r="AL891" s="58"/>
      <c r="AM891" s="58"/>
      <c r="AN891" s="58"/>
    </row>
    <row r="892" spans="37:40">
      <c r="AK892" s="58"/>
      <c r="AL892" s="58"/>
      <c r="AM892" s="58"/>
      <c r="AN892" s="58"/>
    </row>
    <row r="893" spans="37:40">
      <c r="AK893" s="58"/>
      <c r="AL893" s="58"/>
      <c r="AM893" s="58"/>
      <c r="AN893" s="58"/>
    </row>
    <row r="894" spans="37:40">
      <c r="AK894" s="58"/>
      <c r="AL894" s="58"/>
      <c r="AM894" s="58"/>
      <c r="AN894" s="58"/>
    </row>
    <row r="895" spans="37:40">
      <c r="AK895" s="58"/>
      <c r="AL895" s="58"/>
      <c r="AM895" s="58"/>
      <c r="AN895" s="58"/>
    </row>
    <row r="896" spans="37:40">
      <c r="AK896" s="58"/>
      <c r="AL896" s="58"/>
      <c r="AM896" s="58"/>
      <c r="AN896" s="58"/>
    </row>
    <row r="897" spans="37:40">
      <c r="AK897" s="58"/>
      <c r="AL897" s="58"/>
      <c r="AM897" s="58"/>
      <c r="AN897" s="58"/>
    </row>
    <row r="898" spans="37:40">
      <c r="AK898" s="58"/>
      <c r="AL898" s="58"/>
      <c r="AM898" s="58"/>
      <c r="AN898" s="58"/>
    </row>
    <row r="899" spans="37:40">
      <c r="AK899" s="58"/>
      <c r="AL899" s="58"/>
      <c r="AM899" s="58"/>
      <c r="AN899" s="58"/>
    </row>
    <row r="900" spans="37:40">
      <c r="AK900" s="58"/>
      <c r="AL900" s="58"/>
      <c r="AM900" s="58"/>
      <c r="AN900" s="58"/>
    </row>
    <row r="901" spans="37:40">
      <c r="AK901" s="58"/>
      <c r="AL901" s="58"/>
      <c r="AM901" s="58"/>
      <c r="AN901" s="58"/>
    </row>
    <row r="902" spans="37:40">
      <c r="AK902" s="58"/>
      <c r="AL902" s="58"/>
      <c r="AM902" s="58"/>
      <c r="AN902" s="58"/>
    </row>
    <row r="903" spans="37:40">
      <c r="AK903" s="58"/>
      <c r="AL903" s="58"/>
      <c r="AM903" s="58"/>
      <c r="AN903" s="58"/>
    </row>
    <row r="904" spans="37:40">
      <c r="AK904" s="58"/>
      <c r="AL904" s="58"/>
      <c r="AM904" s="58"/>
      <c r="AN904" s="58"/>
    </row>
    <row r="905" spans="37:40">
      <c r="AK905" s="58"/>
      <c r="AL905" s="58"/>
      <c r="AM905" s="58"/>
      <c r="AN905" s="58"/>
    </row>
    <row r="906" spans="37:40">
      <c r="AK906" s="58"/>
      <c r="AL906" s="58"/>
      <c r="AM906" s="58"/>
      <c r="AN906" s="58"/>
    </row>
    <row r="907" spans="37:40">
      <c r="AK907" s="58"/>
      <c r="AL907" s="58"/>
      <c r="AM907" s="58"/>
      <c r="AN907" s="58"/>
    </row>
    <row r="908" spans="37:40">
      <c r="AK908" s="58"/>
      <c r="AL908" s="58"/>
      <c r="AM908" s="58"/>
      <c r="AN908" s="58"/>
    </row>
    <row r="909" spans="37:40">
      <c r="AK909" s="58"/>
      <c r="AL909" s="58"/>
      <c r="AM909" s="58"/>
      <c r="AN909" s="58"/>
    </row>
    <row r="910" spans="37:40">
      <c r="AK910" s="58"/>
      <c r="AL910" s="58"/>
      <c r="AM910" s="58"/>
      <c r="AN910" s="58"/>
    </row>
    <row r="911" spans="37:40">
      <c r="AK911" s="58"/>
      <c r="AL911" s="58"/>
      <c r="AM911" s="58"/>
      <c r="AN911" s="58"/>
    </row>
    <row r="912" spans="37:40">
      <c r="AK912" s="58"/>
      <c r="AL912" s="58"/>
      <c r="AM912" s="58"/>
      <c r="AN912" s="58"/>
    </row>
    <row r="913" spans="37:40">
      <c r="AK913" s="58"/>
      <c r="AL913" s="58"/>
      <c r="AM913" s="58"/>
      <c r="AN913" s="58"/>
    </row>
    <row r="914" spans="37:40">
      <c r="AK914" s="58"/>
      <c r="AL914" s="58"/>
      <c r="AM914" s="58"/>
      <c r="AN914" s="58"/>
    </row>
    <row r="915" spans="37:40">
      <c r="AK915" s="58"/>
      <c r="AL915" s="58"/>
      <c r="AM915" s="58"/>
      <c r="AN915" s="58"/>
    </row>
    <row r="916" spans="37:40">
      <c r="AK916" s="58"/>
      <c r="AL916" s="58"/>
      <c r="AM916" s="58"/>
      <c r="AN916" s="58"/>
    </row>
    <row r="917" spans="37:40">
      <c r="AK917" s="58"/>
      <c r="AL917" s="58"/>
      <c r="AM917" s="58"/>
      <c r="AN917" s="58"/>
    </row>
    <row r="918" spans="37:40">
      <c r="AK918" s="58"/>
      <c r="AL918" s="58"/>
      <c r="AM918" s="58"/>
      <c r="AN918" s="58"/>
    </row>
    <row r="919" spans="37:40">
      <c r="AK919" s="58"/>
      <c r="AL919" s="58"/>
      <c r="AM919" s="58"/>
      <c r="AN919" s="58"/>
    </row>
    <row r="920" spans="37:40">
      <c r="AK920" s="58"/>
      <c r="AL920" s="58"/>
      <c r="AM920" s="58"/>
      <c r="AN920" s="58"/>
    </row>
    <row r="921" spans="37:40">
      <c r="AK921" s="58"/>
      <c r="AL921" s="58"/>
      <c r="AM921" s="58"/>
      <c r="AN921" s="58"/>
    </row>
    <row r="922" spans="37:40">
      <c r="AK922" s="58"/>
      <c r="AL922" s="58"/>
      <c r="AM922" s="58"/>
      <c r="AN922" s="58"/>
    </row>
    <row r="923" spans="37:40">
      <c r="AK923" s="58"/>
      <c r="AL923" s="58"/>
      <c r="AM923" s="58"/>
      <c r="AN923" s="58"/>
    </row>
    <row r="924" spans="37:40">
      <c r="AK924" s="58"/>
      <c r="AL924" s="58"/>
      <c r="AM924" s="58"/>
      <c r="AN924" s="58"/>
    </row>
    <row r="925" spans="37:40">
      <c r="AK925" s="58"/>
      <c r="AL925" s="58"/>
      <c r="AM925" s="58"/>
      <c r="AN925" s="58"/>
    </row>
    <row r="926" spans="37:40">
      <c r="AK926" s="58"/>
      <c r="AL926" s="58"/>
      <c r="AM926" s="58"/>
      <c r="AN926" s="58"/>
    </row>
    <row r="927" spans="37:40">
      <c r="AK927" s="58"/>
      <c r="AL927" s="58"/>
      <c r="AM927" s="58"/>
      <c r="AN927" s="58"/>
    </row>
    <row r="928" spans="37:40">
      <c r="AK928" s="58"/>
      <c r="AL928" s="58"/>
      <c r="AM928" s="58"/>
      <c r="AN928" s="58"/>
    </row>
    <row r="929" spans="37:40">
      <c r="AK929" s="58"/>
      <c r="AL929" s="58"/>
      <c r="AM929" s="58"/>
      <c r="AN929" s="58"/>
    </row>
    <row r="930" spans="37:40">
      <c r="AK930" s="58"/>
      <c r="AL930" s="58"/>
      <c r="AM930" s="58"/>
      <c r="AN930" s="58"/>
    </row>
    <row r="931" spans="37:40">
      <c r="AK931" s="58"/>
      <c r="AL931" s="58"/>
      <c r="AM931" s="58"/>
      <c r="AN931" s="58"/>
    </row>
    <row r="932" spans="37:40">
      <c r="AK932" s="58"/>
      <c r="AL932" s="58"/>
      <c r="AM932" s="58"/>
      <c r="AN932" s="58"/>
    </row>
    <row r="933" spans="37:40">
      <c r="AK933" s="58"/>
      <c r="AL933" s="58"/>
      <c r="AM933" s="58"/>
      <c r="AN933" s="58"/>
    </row>
    <row r="934" spans="37:40">
      <c r="AK934" s="58"/>
      <c r="AL934" s="58"/>
      <c r="AM934" s="58"/>
      <c r="AN934" s="58"/>
    </row>
    <row r="935" spans="37:40">
      <c r="AK935" s="58"/>
      <c r="AL935" s="58"/>
      <c r="AM935" s="58"/>
      <c r="AN935" s="58"/>
    </row>
    <row r="936" spans="37:40">
      <c r="AK936" s="58"/>
      <c r="AL936" s="58"/>
      <c r="AM936" s="58"/>
      <c r="AN936" s="58"/>
    </row>
    <row r="937" spans="37:40">
      <c r="AK937" s="58"/>
      <c r="AL937" s="58"/>
      <c r="AM937" s="58"/>
      <c r="AN937" s="58"/>
    </row>
    <row r="938" spans="37:40">
      <c r="AK938" s="58"/>
      <c r="AL938" s="58"/>
      <c r="AM938" s="58"/>
      <c r="AN938" s="58"/>
    </row>
    <row r="939" spans="37:40">
      <c r="AK939" s="58"/>
      <c r="AL939" s="58"/>
      <c r="AM939" s="58"/>
      <c r="AN939" s="58"/>
    </row>
    <row r="940" spans="37:40">
      <c r="AK940" s="58"/>
      <c r="AL940" s="58"/>
      <c r="AM940" s="58"/>
      <c r="AN940" s="58"/>
    </row>
    <row r="941" spans="37:40">
      <c r="AK941" s="58"/>
      <c r="AL941" s="58"/>
      <c r="AM941" s="58"/>
      <c r="AN941" s="58"/>
    </row>
    <row r="942" spans="37:40">
      <c r="AK942" s="58"/>
      <c r="AL942" s="58"/>
      <c r="AM942" s="58"/>
      <c r="AN942" s="58"/>
    </row>
    <row r="943" spans="37:40">
      <c r="AK943" s="58"/>
      <c r="AL943" s="58"/>
      <c r="AM943" s="58"/>
      <c r="AN943" s="58"/>
    </row>
    <row r="944" spans="37:40">
      <c r="AK944" s="58"/>
      <c r="AL944" s="58"/>
      <c r="AM944" s="58"/>
      <c r="AN944" s="58"/>
    </row>
    <row r="945" spans="37:40">
      <c r="AK945" s="58"/>
      <c r="AL945" s="58"/>
      <c r="AM945" s="58"/>
      <c r="AN945" s="58"/>
    </row>
    <row r="946" spans="37:40">
      <c r="AK946" s="58"/>
      <c r="AL946" s="58"/>
      <c r="AM946" s="58"/>
      <c r="AN946" s="58"/>
    </row>
    <row r="947" spans="37:40">
      <c r="AK947" s="58"/>
      <c r="AL947" s="58"/>
      <c r="AM947" s="58"/>
      <c r="AN947" s="58"/>
    </row>
    <row r="948" spans="37:40">
      <c r="AK948" s="58"/>
      <c r="AL948" s="58"/>
      <c r="AM948" s="58"/>
      <c r="AN948" s="58"/>
    </row>
    <row r="949" spans="37:40">
      <c r="AK949" s="58"/>
      <c r="AL949" s="58"/>
      <c r="AM949" s="58"/>
      <c r="AN949" s="58"/>
    </row>
    <row r="950" spans="37:40">
      <c r="AK950" s="58"/>
      <c r="AL950" s="58"/>
      <c r="AM950" s="58"/>
      <c r="AN950" s="58"/>
    </row>
    <row r="951" spans="37:40">
      <c r="AK951" s="58"/>
      <c r="AL951" s="58"/>
      <c r="AM951" s="58"/>
      <c r="AN951" s="58"/>
    </row>
    <row r="952" spans="37:40">
      <c r="AK952" s="58"/>
      <c r="AL952" s="58"/>
      <c r="AM952" s="58"/>
      <c r="AN952" s="58"/>
    </row>
    <row r="953" spans="37:40">
      <c r="AK953" s="58"/>
      <c r="AL953" s="58"/>
      <c r="AM953" s="58"/>
      <c r="AN953" s="58"/>
    </row>
    <row r="954" spans="37:40">
      <c r="AK954" s="58"/>
      <c r="AL954" s="58"/>
      <c r="AM954" s="58"/>
      <c r="AN954" s="58"/>
    </row>
    <row r="955" spans="37:40">
      <c r="AK955" s="58"/>
      <c r="AL955" s="58"/>
      <c r="AM955" s="58"/>
      <c r="AN955" s="58"/>
    </row>
    <row r="956" spans="37:40">
      <c r="AK956" s="58"/>
      <c r="AL956" s="58"/>
      <c r="AM956" s="58"/>
      <c r="AN956" s="58"/>
    </row>
    <row r="957" spans="37:40">
      <c r="AK957" s="58"/>
      <c r="AL957" s="58"/>
      <c r="AM957" s="58"/>
      <c r="AN957" s="58"/>
    </row>
    <row r="958" spans="37:40">
      <c r="AK958" s="58"/>
      <c r="AL958" s="58"/>
      <c r="AM958" s="58"/>
      <c r="AN958" s="58"/>
    </row>
    <row r="959" spans="37:40">
      <c r="AK959" s="58"/>
      <c r="AL959" s="58"/>
      <c r="AM959" s="58"/>
      <c r="AN959" s="58"/>
    </row>
    <row r="960" spans="37:40">
      <c r="AK960" s="58"/>
      <c r="AL960" s="58"/>
      <c r="AM960" s="58"/>
      <c r="AN960" s="58"/>
    </row>
    <row r="961" spans="37:40">
      <c r="AK961" s="58"/>
      <c r="AL961" s="58"/>
      <c r="AM961" s="58"/>
      <c r="AN961" s="58"/>
    </row>
    <row r="962" spans="37:40">
      <c r="AK962" s="58"/>
      <c r="AL962" s="58"/>
      <c r="AM962" s="58"/>
      <c r="AN962" s="58"/>
    </row>
    <row r="963" spans="37:40">
      <c r="AK963" s="58"/>
      <c r="AL963" s="58"/>
      <c r="AM963" s="58"/>
      <c r="AN963" s="58"/>
    </row>
    <row r="964" spans="37:40">
      <c r="AK964" s="58"/>
      <c r="AL964" s="58"/>
      <c r="AM964" s="58"/>
      <c r="AN964" s="58"/>
    </row>
    <row r="965" spans="37:40">
      <c r="AK965" s="58"/>
      <c r="AL965" s="58"/>
      <c r="AM965" s="58"/>
      <c r="AN965" s="58"/>
    </row>
    <row r="966" spans="37:40">
      <c r="AK966" s="58"/>
      <c r="AL966" s="58"/>
      <c r="AM966" s="58"/>
      <c r="AN966" s="58"/>
    </row>
    <row r="967" spans="37:40">
      <c r="AK967" s="58"/>
      <c r="AL967" s="58"/>
      <c r="AM967" s="58"/>
      <c r="AN967" s="58"/>
    </row>
    <row r="968" spans="37:40">
      <c r="AK968" s="58"/>
      <c r="AL968" s="58"/>
      <c r="AM968" s="58"/>
      <c r="AN968" s="58"/>
    </row>
    <row r="969" spans="37:40">
      <c r="AK969" s="58"/>
      <c r="AL969" s="58"/>
      <c r="AM969" s="58"/>
      <c r="AN969" s="58"/>
    </row>
    <row r="970" spans="37:40">
      <c r="AK970" s="58"/>
      <c r="AL970" s="58"/>
      <c r="AM970" s="58"/>
      <c r="AN970" s="58"/>
    </row>
    <row r="971" spans="37:40">
      <c r="AK971" s="58"/>
      <c r="AL971" s="58"/>
      <c r="AM971" s="58"/>
      <c r="AN971" s="58"/>
    </row>
    <row r="972" spans="37:40">
      <c r="AK972" s="58"/>
      <c r="AL972" s="58"/>
      <c r="AM972" s="58"/>
      <c r="AN972" s="58"/>
    </row>
    <row r="973" spans="37:40">
      <c r="AK973" s="58"/>
      <c r="AL973" s="58"/>
      <c r="AM973" s="58"/>
      <c r="AN973" s="58"/>
    </row>
    <row r="974" spans="37:40">
      <c r="AK974" s="58"/>
      <c r="AL974" s="58"/>
      <c r="AM974" s="58"/>
      <c r="AN974" s="58"/>
    </row>
    <row r="975" spans="37:40">
      <c r="AK975" s="58"/>
      <c r="AL975" s="58"/>
      <c r="AM975" s="58"/>
      <c r="AN975" s="58"/>
    </row>
    <row r="976" spans="37:40">
      <c r="AK976" s="58"/>
      <c r="AL976" s="58"/>
      <c r="AM976" s="58"/>
      <c r="AN976" s="58"/>
    </row>
    <row r="977" spans="37:40">
      <c r="AK977" s="58"/>
      <c r="AL977" s="58"/>
      <c r="AM977" s="58"/>
      <c r="AN977" s="58"/>
    </row>
    <row r="978" spans="37:40">
      <c r="AK978" s="58"/>
      <c r="AL978" s="58"/>
      <c r="AM978" s="58"/>
      <c r="AN978" s="58"/>
    </row>
    <row r="979" spans="37:40">
      <c r="AK979" s="58"/>
      <c r="AL979" s="58"/>
      <c r="AM979" s="58"/>
      <c r="AN979" s="58"/>
    </row>
    <row r="980" spans="37:40">
      <c r="AK980" s="58"/>
      <c r="AL980" s="58"/>
      <c r="AM980" s="58"/>
      <c r="AN980" s="58"/>
    </row>
    <row r="981" spans="37:40">
      <c r="AK981" s="58"/>
      <c r="AL981" s="58"/>
      <c r="AM981" s="58"/>
      <c r="AN981" s="58"/>
    </row>
    <row r="982" spans="37:40">
      <c r="AK982" s="58"/>
      <c r="AL982" s="58"/>
      <c r="AM982" s="58"/>
      <c r="AN982" s="58"/>
    </row>
    <row r="983" spans="37:40">
      <c r="AK983" s="58"/>
      <c r="AL983" s="58"/>
      <c r="AM983" s="58"/>
      <c r="AN983" s="58"/>
    </row>
    <row r="984" spans="37:40">
      <c r="AK984" s="58"/>
      <c r="AL984" s="58"/>
      <c r="AM984" s="58"/>
      <c r="AN984" s="58"/>
    </row>
    <row r="985" spans="37:40">
      <c r="AK985" s="58"/>
      <c r="AL985" s="58"/>
      <c r="AM985" s="58"/>
      <c r="AN985" s="58"/>
    </row>
    <row r="986" spans="37:40">
      <c r="AK986" s="58"/>
      <c r="AL986" s="58"/>
      <c r="AM986" s="58"/>
      <c r="AN986" s="58"/>
    </row>
    <row r="987" spans="37:40">
      <c r="AK987" s="58"/>
      <c r="AL987" s="58"/>
      <c r="AM987" s="58"/>
      <c r="AN987" s="58"/>
    </row>
    <row r="988" spans="37:40">
      <c r="AK988" s="58"/>
      <c r="AL988" s="58"/>
      <c r="AM988" s="58"/>
      <c r="AN988" s="58"/>
    </row>
    <row r="989" spans="37:40">
      <c r="AK989" s="58"/>
      <c r="AL989" s="58"/>
      <c r="AM989" s="58"/>
      <c r="AN989" s="58"/>
    </row>
    <row r="990" spans="37:40">
      <c r="AK990" s="58"/>
      <c r="AL990" s="58"/>
      <c r="AM990" s="58"/>
      <c r="AN990" s="58"/>
    </row>
    <row r="991" spans="37:40">
      <c r="AK991" s="58"/>
      <c r="AL991" s="58"/>
      <c r="AM991" s="58"/>
      <c r="AN991" s="58"/>
    </row>
    <row r="992" spans="37:40">
      <c r="AK992" s="58"/>
      <c r="AL992" s="58"/>
      <c r="AM992" s="58"/>
      <c r="AN992" s="58"/>
    </row>
    <row r="993" spans="37:40">
      <c r="AK993" s="58"/>
      <c r="AL993" s="58"/>
      <c r="AM993" s="58"/>
      <c r="AN993" s="58"/>
    </row>
    <row r="994" spans="37:40">
      <c r="AK994" s="58"/>
      <c r="AL994" s="58"/>
      <c r="AM994" s="58"/>
      <c r="AN994" s="58"/>
    </row>
    <row r="995" spans="37:40">
      <c r="AK995" s="58"/>
      <c r="AL995" s="58"/>
      <c r="AM995" s="58"/>
      <c r="AN995" s="58"/>
    </row>
    <row r="996" spans="37:40">
      <c r="AK996" s="58"/>
      <c r="AL996" s="58"/>
      <c r="AM996" s="58"/>
      <c r="AN996" s="58"/>
    </row>
    <row r="997" spans="37:40">
      <c r="AK997" s="58"/>
      <c r="AL997" s="58"/>
      <c r="AM997" s="58"/>
      <c r="AN997" s="58"/>
    </row>
    <row r="998" spans="37:40">
      <c r="AK998" s="58"/>
      <c r="AL998" s="58"/>
      <c r="AM998" s="58"/>
      <c r="AN998" s="58"/>
    </row>
    <row r="999" spans="37:40">
      <c r="AK999" s="58"/>
      <c r="AL999" s="58"/>
      <c r="AM999" s="58"/>
      <c r="AN999" s="58"/>
    </row>
    <row r="1000" spans="37:40">
      <c r="AK1000" s="58"/>
      <c r="AL1000" s="58"/>
      <c r="AM1000" s="58"/>
      <c r="AN1000" s="58"/>
    </row>
    <row r="1001" spans="37:40">
      <c r="AK1001" s="58"/>
      <c r="AL1001" s="58"/>
      <c r="AM1001" s="58"/>
      <c r="AN1001" s="58"/>
    </row>
    <row r="1002" spans="37:40">
      <c r="AK1002" s="58"/>
      <c r="AL1002" s="58"/>
      <c r="AM1002" s="58"/>
      <c r="AN1002" s="58"/>
    </row>
    <row r="1003" spans="37:40">
      <c r="AK1003" s="58"/>
      <c r="AL1003" s="58"/>
      <c r="AM1003" s="58"/>
      <c r="AN1003" s="58"/>
    </row>
    <row r="1004" spans="37:40">
      <c r="AK1004" s="58"/>
      <c r="AL1004" s="58"/>
      <c r="AM1004" s="58"/>
      <c r="AN1004" s="58"/>
    </row>
    <row r="1005" spans="37:40">
      <c r="AK1005" s="58"/>
      <c r="AL1005" s="58"/>
      <c r="AM1005" s="58"/>
      <c r="AN1005" s="58"/>
    </row>
    <row r="1006" spans="37:40">
      <c r="AK1006" s="58"/>
      <c r="AL1006" s="58"/>
      <c r="AM1006" s="58"/>
      <c r="AN1006" s="58"/>
    </row>
    <row r="1007" spans="37:40">
      <c r="AK1007" s="58"/>
      <c r="AL1007" s="58"/>
      <c r="AM1007" s="58"/>
      <c r="AN1007" s="58"/>
    </row>
    <row r="1008" spans="37:40">
      <c r="AK1008" s="58"/>
      <c r="AL1008" s="58"/>
      <c r="AM1008" s="58"/>
      <c r="AN1008" s="58"/>
    </row>
    <row r="1009" spans="37:40">
      <c r="AK1009" s="58"/>
      <c r="AL1009" s="58"/>
      <c r="AM1009" s="58"/>
      <c r="AN1009" s="58"/>
    </row>
    <row r="1010" spans="37:40">
      <c r="AK1010" s="58"/>
      <c r="AL1010" s="58"/>
      <c r="AM1010" s="58"/>
      <c r="AN1010" s="58"/>
    </row>
    <row r="1011" spans="37:40">
      <c r="AK1011" s="58"/>
      <c r="AL1011" s="58"/>
      <c r="AM1011" s="58"/>
      <c r="AN1011" s="58"/>
    </row>
    <row r="1012" spans="37:40">
      <c r="AK1012" s="58"/>
      <c r="AL1012" s="58"/>
      <c r="AM1012" s="58"/>
      <c r="AN1012" s="58"/>
    </row>
    <row r="1013" spans="37:40">
      <c r="AK1013" s="58"/>
      <c r="AL1013" s="58"/>
      <c r="AM1013" s="58"/>
      <c r="AN1013" s="58"/>
    </row>
    <row r="1014" spans="37:40">
      <c r="AK1014" s="58"/>
      <c r="AL1014" s="58"/>
      <c r="AM1014" s="58"/>
      <c r="AN1014" s="58"/>
    </row>
    <row r="1015" spans="37:40">
      <c r="AK1015" s="58"/>
      <c r="AL1015" s="58"/>
      <c r="AM1015" s="58"/>
      <c r="AN1015" s="58"/>
    </row>
    <row r="1016" spans="37:40">
      <c r="AK1016" s="58"/>
      <c r="AL1016" s="58"/>
      <c r="AM1016" s="58"/>
      <c r="AN1016" s="58"/>
    </row>
    <row r="1017" spans="37:40">
      <c r="AK1017" s="58"/>
      <c r="AL1017" s="58"/>
      <c r="AM1017" s="58"/>
      <c r="AN1017" s="58"/>
    </row>
    <row r="1018" spans="37:40">
      <c r="AK1018" s="58"/>
      <c r="AL1018" s="58"/>
      <c r="AM1018" s="58"/>
      <c r="AN1018" s="58"/>
    </row>
    <row r="1019" spans="37:40">
      <c r="AK1019" s="58"/>
      <c r="AL1019" s="58"/>
      <c r="AM1019" s="58"/>
      <c r="AN1019" s="58"/>
    </row>
    <row r="1020" spans="37:40">
      <c r="AK1020" s="58"/>
      <c r="AL1020" s="58"/>
      <c r="AM1020" s="58"/>
      <c r="AN1020" s="58"/>
    </row>
    <row r="1021" spans="37:40">
      <c r="AK1021" s="58"/>
      <c r="AL1021" s="58"/>
      <c r="AM1021" s="58"/>
      <c r="AN1021" s="58"/>
    </row>
    <row r="1022" spans="37:40">
      <c r="AK1022" s="58"/>
      <c r="AL1022" s="58"/>
      <c r="AM1022" s="58"/>
      <c r="AN1022" s="58"/>
    </row>
    <row r="1023" spans="37:40">
      <c r="AK1023" s="58"/>
      <c r="AL1023" s="58"/>
      <c r="AM1023" s="58"/>
      <c r="AN1023" s="58"/>
    </row>
    <row r="1024" spans="37:40">
      <c r="AK1024" s="58"/>
      <c r="AL1024" s="58"/>
      <c r="AM1024" s="58"/>
      <c r="AN1024" s="58"/>
    </row>
    <row r="1025" spans="37:40">
      <c r="AK1025" s="58"/>
      <c r="AL1025" s="58"/>
      <c r="AM1025" s="58"/>
      <c r="AN1025" s="58"/>
    </row>
    <row r="1026" spans="37:40">
      <c r="AK1026" s="58"/>
      <c r="AL1026" s="58"/>
      <c r="AM1026" s="58"/>
      <c r="AN1026" s="58"/>
    </row>
    <row r="1027" spans="37:40">
      <c r="AK1027" s="58"/>
      <c r="AL1027" s="58"/>
      <c r="AM1027" s="58"/>
      <c r="AN1027" s="58"/>
    </row>
    <row r="1028" spans="37:40">
      <c r="AK1028" s="58"/>
      <c r="AL1028" s="58"/>
      <c r="AM1028" s="58"/>
      <c r="AN1028" s="58"/>
    </row>
    <row r="1029" spans="37:40">
      <c r="AK1029" s="58"/>
      <c r="AL1029" s="58"/>
      <c r="AM1029" s="58"/>
      <c r="AN1029" s="58"/>
    </row>
    <row r="1030" spans="37:40">
      <c r="AK1030" s="58"/>
      <c r="AL1030" s="58"/>
      <c r="AM1030" s="58"/>
      <c r="AN1030" s="58"/>
    </row>
    <row r="1031" spans="37:40">
      <c r="AK1031" s="58"/>
      <c r="AL1031" s="58"/>
      <c r="AM1031" s="58"/>
      <c r="AN1031" s="58"/>
    </row>
    <row r="1032" spans="37:40">
      <c r="AK1032" s="58"/>
      <c r="AL1032" s="58"/>
      <c r="AM1032" s="58"/>
      <c r="AN1032" s="58"/>
    </row>
    <row r="1033" spans="37:40">
      <c r="AK1033" s="58"/>
      <c r="AL1033" s="58"/>
      <c r="AM1033" s="58"/>
      <c r="AN1033" s="58"/>
    </row>
    <row r="1034" spans="37:40">
      <c r="AK1034" s="58"/>
      <c r="AL1034" s="58"/>
      <c r="AM1034" s="58"/>
      <c r="AN1034" s="58"/>
    </row>
    <row r="1035" spans="37:40">
      <c r="AK1035" s="58"/>
      <c r="AL1035" s="58"/>
      <c r="AM1035" s="58"/>
      <c r="AN1035" s="58"/>
    </row>
    <row r="1036" spans="37:40">
      <c r="AK1036" s="58"/>
      <c r="AL1036" s="58"/>
      <c r="AM1036" s="58"/>
      <c r="AN1036" s="58"/>
    </row>
    <row r="1037" spans="37:40">
      <c r="AK1037" s="58"/>
      <c r="AL1037" s="58"/>
      <c r="AM1037" s="58"/>
      <c r="AN1037" s="58"/>
    </row>
    <row r="1038" spans="37:40">
      <c r="AK1038" s="58"/>
      <c r="AL1038" s="58"/>
      <c r="AM1038" s="58"/>
      <c r="AN1038" s="58"/>
    </row>
    <row r="1039" spans="37:40">
      <c r="AK1039" s="58"/>
      <c r="AL1039" s="58"/>
      <c r="AM1039" s="58"/>
      <c r="AN1039" s="58"/>
    </row>
    <row r="1040" spans="37:40">
      <c r="AK1040" s="58"/>
      <c r="AL1040" s="58"/>
      <c r="AM1040" s="58"/>
      <c r="AN1040" s="58"/>
    </row>
    <row r="1041" spans="37:40">
      <c r="AK1041" s="58"/>
      <c r="AL1041" s="58"/>
      <c r="AM1041" s="58"/>
      <c r="AN1041" s="58"/>
    </row>
    <row r="1042" spans="37:40">
      <c r="AK1042" s="58"/>
      <c r="AL1042" s="58"/>
      <c r="AM1042" s="58"/>
      <c r="AN1042" s="58"/>
    </row>
    <row r="1043" spans="37:40">
      <c r="AK1043" s="58"/>
      <c r="AL1043" s="58"/>
      <c r="AM1043" s="58"/>
      <c r="AN1043" s="58"/>
    </row>
    <row r="1044" spans="37:40">
      <c r="AK1044" s="58"/>
      <c r="AL1044" s="58"/>
      <c r="AM1044" s="58"/>
      <c r="AN1044" s="58"/>
    </row>
    <row r="1045" spans="37:40">
      <c r="AK1045" s="58"/>
      <c r="AL1045" s="58"/>
      <c r="AM1045" s="58"/>
      <c r="AN1045" s="58"/>
    </row>
    <row r="1046" spans="37:40">
      <c r="AK1046" s="58"/>
      <c r="AL1046" s="58"/>
      <c r="AM1046" s="58"/>
      <c r="AN1046" s="58"/>
    </row>
    <row r="1047" spans="37:40">
      <c r="AK1047" s="58"/>
      <c r="AL1047" s="58"/>
      <c r="AM1047" s="58"/>
      <c r="AN1047" s="58"/>
    </row>
    <row r="1048" spans="37:40">
      <c r="AK1048" s="58"/>
      <c r="AL1048" s="58"/>
      <c r="AM1048" s="58"/>
      <c r="AN1048" s="58"/>
    </row>
    <row r="1049" spans="37:40">
      <c r="AK1049" s="58"/>
      <c r="AL1049" s="58"/>
      <c r="AM1049" s="58"/>
      <c r="AN1049" s="58"/>
    </row>
    <row r="1050" spans="37:40">
      <c r="AK1050" s="58"/>
      <c r="AL1050" s="58"/>
      <c r="AM1050" s="58"/>
      <c r="AN1050" s="58"/>
    </row>
    <row r="1051" spans="37:40">
      <c r="AK1051" s="58"/>
      <c r="AL1051" s="58"/>
      <c r="AM1051" s="58"/>
      <c r="AN1051" s="58"/>
    </row>
    <row r="1052" spans="37:40">
      <c r="AK1052" s="58"/>
      <c r="AL1052" s="58"/>
      <c r="AM1052" s="58"/>
      <c r="AN1052" s="58"/>
    </row>
    <row r="1053" spans="37:40">
      <c r="AK1053" s="58"/>
      <c r="AL1053" s="58"/>
      <c r="AM1053" s="58"/>
      <c r="AN1053" s="58"/>
    </row>
    <row r="1054" spans="37:40">
      <c r="AK1054" s="58"/>
      <c r="AL1054" s="58"/>
      <c r="AM1054" s="58"/>
      <c r="AN1054" s="58"/>
    </row>
    <row r="1055" spans="37:40">
      <c r="AK1055" s="58"/>
      <c r="AL1055" s="58"/>
      <c r="AM1055" s="58"/>
      <c r="AN1055" s="58"/>
    </row>
    <row r="1056" spans="37:40">
      <c r="AK1056" s="58"/>
      <c r="AL1056" s="58"/>
      <c r="AM1056" s="58"/>
      <c r="AN1056" s="58"/>
    </row>
    <row r="1057" spans="37:40">
      <c r="AK1057" s="58"/>
      <c r="AL1057" s="58"/>
      <c r="AM1057" s="58"/>
      <c r="AN1057" s="58"/>
    </row>
    <row r="1058" spans="37:40">
      <c r="AK1058" s="58"/>
      <c r="AL1058" s="58"/>
      <c r="AM1058" s="58"/>
      <c r="AN1058" s="58"/>
    </row>
    <row r="1059" spans="37:40">
      <c r="AK1059" s="58"/>
      <c r="AL1059" s="58"/>
      <c r="AM1059" s="58"/>
      <c r="AN1059" s="58"/>
    </row>
    <row r="1060" spans="37:40">
      <c r="AK1060" s="58"/>
      <c r="AL1060" s="58"/>
      <c r="AM1060" s="58"/>
      <c r="AN1060" s="58"/>
    </row>
    <row r="1061" spans="37:40">
      <c r="AK1061" s="58"/>
      <c r="AL1061" s="58"/>
      <c r="AM1061" s="58"/>
      <c r="AN1061" s="58"/>
    </row>
    <row r="1062" spans="37:40">
      <c r="AK1062" s="58"/>
      <c r="AL1062" s="58"/>
      <c r="AM1062" s="58"/>
      <c r="AN1062" s="58"/>
    </row>
    <row r="1063" spans="37:40">
      <c r="AK1063" s="58"/>
      <c r="AL1063" s="58"/>
      <c r="AM1063" s="58"/>
      <c r="AN1063" s="58"/>
    </row>
    <row r="1064" spans="37:40">
      <c r="AK1064" s="58"/>
      <c r="AL1064" s="58"/>
      <c r="AM1064" s="58"/>
      <c r="AN1064" s="58"/>
    </row>
    <row r="1065" spans="37:40">
      <c r="AK1065" s="58"/>
      <c r="AL1065" s="58"/>
      <c r="AM1065" s="58"/>
      <c r="AN1065" s="58"/>
    </row>
    <row r="1066" spans="37:40">
      <c r="AK1066" s="58"/>
      <c r="AL1066" s="58"/>
      <c r="AM1066" s="58"/>
      <c r="AN1066" s="58"/>
    </row>
    <row r="1067" spans="37:40">
      <c r="AK1067" s="58"/>
      <c r="AL1067" s="58"/>
      <c r="AM1067" s="58"/>
      <c r="AN1067" s="58"/>
    </row>
    <row r="1068" spans="37:40">
      <c r="AK1068" s="58"/>
      <c r="AL1068" s="58"/>
      <c r="AM1068" s="58"/>
      <c r="AN1068" s="58"/>
    </row>
    <row r="1069" spans="37:40">
      <c r="AK1069" s="58"/>
      <c r="AL1069" s="58"/>
      <c r="AM1069" s="58"/>
      <c r="AN1069" s="58"/>
    </row>
    <row r="1070" spans="37:40">
      <c r="AK1070" s="58"/>
      <c r="AL1070" s="58"/>
      <c r="AM1070" s="58"/>
      <c r="AN1070" s="58"/>
    </row>
    <row r="1071" spans="37:40">
      <c r="AK1071" s="58"/>
      <c r="AL1071" s="58"/>
      <c r="AM1071" s="58"/>
      <c r="AN1071" s="58"/>
    </row>
    <row r="1072" spans="37:40">
      <c r="AK1072" s="58"/>
      <c r="AL1072" s="58"/>
      <c r="AM1072" s="58"/>
      <c r="AN1072" s="58"/>
    </row>
    <row r="1073" spans="37:40">
      <c r="AK1073" s="58"/>
      <c r="AL1073" s="58"/>
      <c r="AM1073" s="58"/>
      <c r="AN1073" s="58"/>
    </row>
    <row r="1074" spans="37:40">
      <c r="AK1074" s="58"/>
      <c r="AL1074" s="58"/>
      <c r="AM1074" s="58"/>
      <c r="AN1074" s="58"/>
    </row>
    <row r="1075" spans="37:40">
      <c r="AK1075" s="58"/>
      <c r="AL1075" s="58"/>
      <c r="AM1075" s="58"/>
      <c r="AN1075" s="58"/>
    </row>
    <row r="1076" spans="37:40">
      <c r="AK1076" s="58"/>
      <c r="AL1076" s="58"/>
      <c r="AM1076" s="58"/>
      <c r="AN1076" s="58"/>
    </row>
    <row r="1077" spans="37:40">
      <c r="AK1077" s="58"/>
      <c r="AL1077" s="58"/>
      <c r="AM1077" s="58"/>
      <c r="AN1077" s="58"/>
    </row>
    <row r="1078" spans="37:40">
      <c r="AK1078" s="58"/>
      <c r="AL1078" s="58"/>
      <c r="AM1078" s="58"/>
      <c r="AN1078" s="58"/>
    </row>
    <row r="1079" spans="37:40">
      <c r="AK1079" s="58"/>
      <c r="AL1079" s="58"/>
      <c r="AM1079" s="58"/>
      <c r="AN1079" s="58"/>
    </row>
    <row r="1080" spans="37:40">
      <c r="AK1080" s="58"/>
      <c r="AL1080" s="58"/>
      <c r="AM1080" s="58"/>
      <c r="AN1080" s="58"/>
    </row>
    <row r="1081" spans="37:40">
      <c r="AK1081" s="58"/>
      <c r="AL1081" s="58"/>
      <c r="AM1081" s="58"/>
      <c r="AN1081" s="58"/>
    </row>
    <row r="1082" spans="37:40">
      <c r="AK1082" s="58"/>
      <c r="AL1082" s="58"/>
      <c r="AM1082" s="58"/>
      <c r="AN1082" s="58"/>
    </row>
    <row r="1083" spans="37:40">
      <c r="AK1083" s="58"/>
      <c r="AL1083" s="58"/>
      <c r="AM1083" s="58"/>
      <c r="AN1083" s="58"/>
    </row>
    <row r="1084" spans="37:40">
      <c r="AK1084" s="58"/>
      <c r="AL1084" s="58"/>
      <c r="AM1084" s="58"/>
      <c r="AN1084" s="58"/>
    </row>
    <row r="1085" spans="37:40">
      <c r="AK1085" s="58"/>
      <c r="AL1085" s="58"/>
      <c r="AM1085" s="58"/>
      <c r="AN1085" s="58"/>
    </row>
    <row r="1086" spans="37:40">
      <c r="AK1086" s="58"/>
      <c r="AL1086" s="58"/>
      <c r="AM1086" s="58"/>
      <c r="AN1086" s="58"/>
    </row>
    <row r="1087" spans="37:40">
      <c r="AK1087" s="58"/>
      <c r="AL1087" s="58"/>
      <c r="AM1087" s="58"/>
      <c r="AN1087" s="58"/>
    </row>
    <row r="1088" spans="37:40">
      <c r="AK1088" s="58"/>
      <c r="AL1088" s="58"/>
      <c r="AM1088" s="58"/>
      <c r="AN1088" s="58"/>
    </row>
    <row r="1089" spans="37:40">
      <c r="AK1089" s="58"/>
      <c r="AL1089" s="58"/>
      <c r="AM1089" s="58"/>
      <c r="AN1089" s="58"/>
    </row>
    <row r="1090" spans="37:40">
      <c r="AK1090" s="58"/>
      <c r="AL1090" s="58"/>
      <c r="AM1090" s="58"/>
      <c r="AN1090" s="58"/>
    </row>
    <row r="1091" spans="37:40">
      <c r="AK1091" s="58"/>
      <c r="AL1091" s="58"/>
      <c r="AM1091" s="58"/>
      <c r="AN1091" s="58"/>
    </row>
    <row r="1092" spans="37:40">
      <c r="AK1092" s="58"/>
      <c r="AL1092" s="58"/>
      <c r="AM1092" s="58"/>
      <c r="AN1092" s="58"/>
    </row>
    <row r="1093" spans="37:40">
      <c r="AK1093" s="58"/>
      <c r="AL1093" s="58"/>
      <c r="AM1093" s="58"/>
      <c r="AN1093" s="58"/>
    </row>
    <row r="1094" spans="37:40">
      <c r="AK1094" s="58"/>
      <c r="AL1094" s="58"/>
      <c r="AM1094" s="58"/>
      <c r="AN1094" s="58"/>
    </row>
    <row r="1095" spans="37:40">
      <c r="AK1095" s="58"/>
      <c r="AL1095" s="58"/>
      <c r="AM1095" s="58"/>
      <c r="AN1095" s="58"/>
    </row>
    <row r="1096" spans="37:40">
      <c r="AK1096" s="58"/>
      <c r="AL1096" s="58"/>
      <c r="AM1096" s="58"/>
      <c r="AN1096" s="58"/>
    </row>
    <row r="1097" spans="37:40">
      <c r="AK1097" s="58"/>
      <c r="AL1097" s="58"/>
      <c r="AM1097" s="58"/>
      <c r="AN1097" s="58"/>
    </row>
    <row r="1098" spans="37:40">
      <c r="AK1098" s="58"/>
      <c r="AL1098" s="58"/>
      <c r="AM1098" s="58"/>
      <c r="AN1098" s="58"/>
    </row>
    <row r="1099" spans="37:40">
      <c r="AK1099" s="58"/>
      <c r="AL1099" s="58"/>
      <c r="AM1099" s="58"/>
      <c r="AN1099" s="58"/>
    </row>
    <row r="1100" spans="37:40">
      <c r="AK1100" s="58"/>
      <c r="AL1100" s="58"/>
      <c r="AM1100" s="58"/>
      <c r="AN1100" s="58"/>
    </row>
    <row r="1101" spans="37:40">
      <c r="AK1101" s="58"/>
      <c r="AL1101" s="58"/>
      <c r="AM1101" s="58"/>
      <c r="AN1101" s="58"/>
    </row>
    <row r="1102" spans="37:40">
      <c r="AK1102" s="58"/>
      <c r="AL1102" s="58"/>
      <c r="AM1102" s="58"/>
      <c r="AN1102" s="58"/>
    </row>
    <row r="1103" spans="37:40">
      <c r="AK1103" s="58"/>
      <c r="AL1103" s="58"/>
      <c r="AM1103" s="58"/>
      <c r="AN1103" s="58"/>
    </row>
    <row r="1104" spans="37:40">
      <c r="AK1104" s="58"/>
      <c r="AL1104" s="58"/>
      <c r="AM1104" s="58"/>
      <c r="AN1104" s="58"/>
    </row>
    <row r="1105" spans="37:40">
      <c r="AK1105" s="58"/>
      <c r="AL1105" s="58"/>
      <c r="AM1105" s="58"/>
      <c r="AN1105" s="58"/>
    </row>
    <row r="1106" spans="37:40">
      <c r="AK1106" s="58"/>
      <c r="AL1106" s="58"/>
      <c r="AM1106" s="58"/>
      <c r="AN1106" s="58"/>
    </row>
    <row r="1107" spans="37:40">
      <c r="AK1107" s="58"/>
      <c r="AL1107" s="58"/>
      <c r="AM1107" s="58"/>
      <c r="AN1107" s="58"/>
    </row>
    <row r="1108" spans="37:40">
      <c r="AK1108" s="58"/>
      <c r="AL1108" s="58"/>
      <c r="AM1108" s="58"/>
      <c r="AN1108" s="58"/>
    </row>
    <row r="1109" spans="37:40">
      <c r="AK1109" s="58"/>
      <c r="AL1109" s="58"/>
      <c r="AM1109" s="58"/>
      <c r="AN1109" s="58"/>
    </row>
    <row r="1110" spans="37:40">
      <c r="AK1110" s="58"/>
      <c r="AL1110" s="58"/>
      <c r="AM1110" s="58"/>
      <c r="AN1110" s="58"/>
    </row>
    <row r="1111" spans="37:40">
      <c r="AK1111" s="58"/>
      <c r="AL1111" s="58"/>
      <c r="AM1111" s="58"/>
      <c r="AN1111" s="58"/>
    </row>
    <row r="1112" spans="37:40">
      <c r="AK1112" s="58"/>
      <c r="AL1112" s="58"/>
      <c r="AM1112" s="58"/>
      <c r="AN1112" s="58"/>
    </row>
    <row r="1113" spans="37:40">
      <c r="AK1113" s="58"/>
      <c r="AL1113" s="58"/>
      <c r="AM1113" s="58"/>
      <c r="AN1113" s="58"/>
    </row>
    <row r="1114" spans="37:40">
      <c r="AK1114" s="58"/>
      <c r="AL1114" s="58"/>
      <c r="AM1114" s="58"/>
      <c r="AN1114" s="58"/>
    </row>
    <row r="1115" spans="37:40">
      <c r="AK1115" s="58"/>
      <c r="AL1115" s="58"/>
      <c r="AM1115" s="58"/>
      <c r="AN1115" s="58"/>
    </row>
    <row r="1116" spans="37:40">
      <c r="AK1116" s="58"/>
      <c r="AL1116" s="58"/>
      <c r="AM1116" s="58"/>
      <c r="AN1116" s="58"/>
    </row>
    <row r="1117" spans="37:40">
      <c r="AK1117" s="58"/>
      <c r="AL1117" s="58"/>
      <c r="AM1117" s="58"/>
      <c r="AN1117" s="58"/>
    </row>
    <row r="1118" spans="37:40">
      <c r="AK1118" s="58"/>
      <c r="AL1118" s="58"/>
      <c r="AM1118" s="58"/>
      <c r="AN1118" s="58"/>
    </row>
    <row r="1119" spans="37:40">
      <c r="AK1119" s="58"/>
      <c r="AL1119" s="58"/>
      <c r="AM1119" s="58"/>
      <c r="AN1119" s="58"/>
    </row>
    <row r="1120" spans="37:40">
      <c r="AK1120" s="58"/>
      <c r="AL1120" s="58"/>
      <c r="AM1120" s="58"/>
      <c r="AN1120" s="58"/>
    </row>
    <row r="1121" spans="37:40">
      <c r="AK1121" s="58"/>
      <c r="AL1121" s="58"/>
      <c r="AM1121" s="58"/>
      <c r="AN1121" s="58"/>
    </row>
    <row r="1122" spans="37:40">
      <c r="AK1122" s="58"/>
      <c r="AL1122" s="58"/>
      <c r="AM1122" s="58"/>
      <c r="AN1122" s="58"/>
    </row>
    <row r="1123" spans="37:40">
      <c r="AK1123" s="58"/>
      <c r="AL1123" s="58"/>
      <c r="AM1123" s="58"/>
      <c r="AN1123" s="58"/>
    </row>
    <row r="1124" spans="37:40">
      <c r="AK1124" s="58"/>
      <c r="AL1124" s="58"/>
      <c r="AM1124" s="58"/>
      <c r="AN1124" s="58"/>
    </row>
    <row r="1125" spans="37:40">
      <c r="AK1125" s="58"/>
      <c r="AL1125" s="58"/>
      <c r="AM1125" s="58"/>
      <c r="AN1125" s="58"/>
    </row>
    <row r="1126" spans="37:40">
      <c r="AK1126" s="58"/>
      <c r="AL1126" s="58"/>
      <c r="AM1126" s="58"/>
      <c r="AN1126" s="58"/>
    </row>
    <row r="1127" spans="37:40">
      <c r="AK1127" s="58"/>
      <c r="AL1127" s="58"/>
      <c r="AM1127" s="58"/>
      <c r="AN1127" s="58"/>
    </row>
    <row r="1128" spans="37:40">
      <c r="AK1128" s="58"/>
      <c r="AL1128" s="58"/>
      <c r="AM1128" s="58"/>
      <c r="AN1128" s="58"/>
    </row>
    <row r="1129" spans="37:40">
      <c r="AK1129" s="58"/>
      <c r="AL1129" s="58"/>
      <c r="AM1129" s="58"/>
      <c r="AN1129" s="58"/>
    </row>
    <row r="1130" spans="37:40">
      <c r="AK1130" s="58"/>
      <c r="AL1130" s="58"/>
      <c r="AM1130" s="58"/>
      <c r="AN1130" s="58"/>
    </row>
    <row r="1131" spans="37:40">
      <c r="AK1131" s="58"/>
      <c r="AL1131" s="58"/>
      <c r="AM1131" s="58"/>
      <c r="AN1131" s="58"/>
    </row>
    <row r="1132" spans="37:40">
      <c r="AK1132" s="58"/>
      <c r="AL1132" s="58"/>
      <c r="AM1132" s="58"/>
      <c r="AN1132" s="58"/>
    </row>
    <row r="1133" spans="37:40">
      <c r="AK1133" s="58"/>
      <c r="AL1133" s="58"/>
      <c r="AM1133" s="58"/>
      <c r="AN1133" s="58"/>
    </row>
    <row r="1134" spans="37:40">
      <c r="AK1134" s="58"/>
      <c r="AL1134" s="58"/>
      <c r="AM1134" s="58"/>
      <c r="AN1134" s="58"/>
    </row>
    <row r="1135" spans="37:40">
      <c r="AK1135" s="58"/>
      <c r="AL1135" s="58"/>
      <c r="AM1135" s="58"/>
      <c r="AN1135" s="58"/>
    </row>
    <row r="1136" spans="37:40">
      <c r="AK1136" s="58"/>
      <c r="AL1136" s="58"/>
      <c r="AM1136" s="58"/>
      <c r="AN1136" s="58"/>
    </row>
    <row r="1137" spans="37:40">
      <c r="AK1137" s="58"/>
      <c r="AL1137" s="58"/>
      <c r="AM1137" s="58"/>
      <c r="AN1137" s="58"/>
    </row>
    <row r="1138" spans="37:40">
      <c r="AK1138" s="58"/>
      <c r="AL1138" s="58"/>
      <c r="AM1138" s="58"/>
      <c r="AN1138" s="58"/>
    </row>
    <row r="1139" spans="37:40">
      <c r="AK1139" s="58"/>
      <c r="AL1139" s="58"/>
      <c r="AM1139" s="58"/>
      <c r="AN1139" s="58"/>
    </row>
    <row r="1140" spans="37:40">
      <c r="AK1140" s="58"/>
      <c r="AL1140" s="58"/>
      <c r="AM1140" s="58"/>
      <c r="AN1140" s="58"/>
    </row>
    <row r="1141" spans="37:40">
      <c r="AK1141" s="58"/>
      <c r="AL1141" s="58"/>
      <c r="AM1141" s="58"/>
      <c r="AN1141" s="58"/>
    </row>
    <row r="1142" spans="37:40">
      <c r="AK1142" s="58"/>
      <c r="AL1142" s="58"/>
      <c r="AM1142" s="58"/>
      <c r="AN1142" s="58"/>
    </row>
    <row r="1143" spans="37:40">
      <c r="AK1143" s="58"/>
      <c r="AL1143" s="58"/>
      <c r="AM1143" s="58"/>
      <c r="AN1143" s="58"/>
    </row>
    <row r="1144" spans="37:40">
      <c r="AK1144" s="58"/>
      <c r="AL1144" s="58"/>
      <c r="AM1144" s="58"/>
      <c r="AN1144" s="58"/>
    </row>
    <row r="1145" spans="37:40">
      <c r="AK1145" s="58"/>
      <c r="AL1145" s="58"/>
      <c r="AM1145" s="58"/>
      <c r="AN1145" s="58"/>
    </row>
    <row r="1146" spans="37:40">
      <c r="AK1146" s="58"/>
      <c r="AL1146" s="58"/>
      <c r="AM1146" s="58"/>
      <c r="AN1146" s="58"/>
    </row>
    <row r="1147" spans="37:40">
      <c r="AK1147" s="58"/>
      <c r="AL1147" s="58"/>
      <c r="AM1147" s="58"/>
      <c r="AN1147" s="58"/>
    </row>
    <row r="1148" spans="37:40">
      <c r="AK1148" s="58"/>
      <c r="AL1148" s="58"/>
      <c r="AM1148" s="58"/>
      <c r="AN1148" s="58"/>
    </row>
    <row r="1149" spans="37:40">
      <c r="AK1149" s="58"/>
      <c r="AL1149" s="58"/>
      <c r="AM1149" s="58"/>
      <c r="AN1149" s="58"/>
    </row>
    <row r="1150" spans="37:40">
      <c r="AK1150" s="58"/>
      <c r="AL1150" s="58"/>
      <c r="AM1150" s="58"/>
      <c r="AN1150" s="58"/>
    </row>
    <row r="1151" spans="37:40">
      <c r="AK1151" s="58"/>
      <c r="AL1151" s="58"/>
      <c r="AM1151" s="58"/>
      <c r="AN1151" s="58"/>
    </row>
    <row r="1152" spans="37:40">
      <c r="AK1152" s="58"/>
      <c r="AL1152" s="58"/>
      <c r="AM1152" s="58"/>
      <c r="AN1152" s="58"/>
    </row>
    <row r="1153" spans="37:40">
      <c r="AK1153" s="58"/>
      <c r="AL1153" s="58"/>
      <c r="AM1153" s="58"/>
      <c r="AN1153" s="58"/>
    </row>
    <row r="1154" spans="37:40">
      <c r="AK1154" s="58"/>
      <c r="AL1154" s="58"/>
      <c r="AM1154" s="58"/>
      <c r="AN1154" s="58"/>
    </row>
    <row r="1155" spans="37:40">
      <c r="AK1155" s="58"/>
      <c r="AL1155" s="58"/>
      <c r="AM1155" s="58"/>
      <c r="AN1155" s="58"/>
    </row>
    <row r="1156" spans="37:40">
      <c r="AK1156" s="58"/>
      <c r="AL1156" s="58"/>
      <c r="AM1156" s="58"/>
      <c r="AN1156" s="58"/>
    </row>
    <row r="1157" spans="37:40">
      <c r="AK1157" s="58"/>
      <c r="AL1157" s="58"/>
      <c r="AM1157" s="58"/>
      <c r="AN1157" s="58"/>
    </row>
    <row r="1158" spans="37:40">
      <c r="AK1158" s="58"/>
      <c r="AL1158" s="58"/>
      <c r="AM1158" s="58"/>
      <c r="AN1158" s="58"/>
    </row>
    <row r="1159" spans="37:40">
      <c r="AK1159" s="58"/>
      <c r="AL1159" s="58"/>
      <c r="AM1159" s="58"/>
      <c r="AN1159" s="58"/>
    </row>
    <row r="1160" spans="37:40">
      <c r="AK1160" s="58"/>
      <c r="AL1160" s="58"/>
      <c r="AM1160" s="58"/>
      <c r="AN1160" s="58"/>
    </row>
    <row r="1161" spans="37:40">
      <c r="AK1161" s="58"/>
      <c r="AL1161" s="58"/>
      <c r="AM1161" s="58"/>
      <c r="AN1161" s="58"/>
    </row>
    <row r="1162" spans="37:40">
      <c r="AK1162" s="58"/>
      <c r="AL1162" s="58"/>
      <c r="AM1162" s="58"/>
      <c r="AN1162" s="58"/>
    </row>
    <row r="1163" spans="37:40">
      <c r="AK1163" s="58"/>
      <c r="AL1163" s="58"/>
      <c r="AM1163" s="58"/>
      <c r="AN1163" s="58"/>
    </row>
    <row r="1164" spans="37:40">
      <c r="AK1164" s="58"/>
      <c r="AL1164" s="58"/>
      <c r="AM1164" s="58"/>
      <c r="AN1164" s="58"/>
    </row>
    <row r="1165" spans="37:40">
      <c r="AK1165" s="58"/>
      <c r="AL1165" s="58"/>
      <c r="AM1165" s="58"/>
      <c r="AN1165" s="58"/>
    </row>
    <row r="1166" spans="37:40">
      <c r="AK1166" s="58"/>
      <c r="AL1166" s="58"/>
      <c r="AM1166" s="58"/>
      <c r="AN1166" s="58"/>
    </row>
    <row r="1167" spans="37:40">
      <c r="AK1167" s="58"/>
      <c r="AL1167" s="58"/>
      <c r="AM1167" s="58"/>
      <c r="AN1167" s="58"/>
    </row>
    <row r="1168" spans="37:40">
      <c r="AK1168" s="58"/>
      <c r="AL1168" s="58"/>
      <c r="AM1168" s="58"/>
      <c r="AN1168" s="58"/>
    </row>
    <row r="1169" spans="37:40">
      <c r="AK1169" s="58"/>
      <c r="AL1169" s="58"/>
      <c r="AM1169" s="58"/>
      <c r="AN1169" s="58"/>
    </row>
    <row r="1170" spans="37:40">
      <c r="AK1170" s="58"/>
      <c r="AL1170" s="58"/>
      <c r="AM1170" s="58"/>
      <c r="AN1170" s="58"/>
    </row>
    <row r="1171" spans="37:40">
      <c r="AK1171" s="58"/>
      <c r="AL1171" s="58"/>
      <c r="AM1171" s="58"/>
      <c r="AN1171" s="58"/>
    </row>
    <row r="1172" spans="37:40">
      <c r="AK1172" s="58"/>
      <c r="AL1172" s="58"/>
      <c r="AM1172" s="58"/>
      <c r="AN1172" s="58"/>
    </row>
    <row r="1173" spans="37:40">
      <c r="AK1173" s="58"/>
      <c r="AL1173" s="58"/>
      <c r="AM1173" s="58"/>
      <c r="AN1173" s="58"/>
    </row>
    <row r="1174" spans="37:40">
      <c r="AK1174" s="58"/>
      <c r="AL1174" s="58"/>
      <c r="AM1174" s="58"/>
      <c r="AN1174" s="58"/>
    </row>
    <row r="1175" spans="37:40">
      <c r="AK1175" s="58"/>
      <c r="AL1175" s="58"/>
      <c r="AM1175" s="58"/>
      <c r="AN1175" s="58"/>
    </row>
    <row r="1176" spans="37:40">
      <c r="AK1176" s="58"/>
      <c r="AL1176" s="58"/>
      <c r="AM1176" s="58"/>
      <c r="AN1176" s="58"/>
    </row>
    <row r="1177" spans="37:40">
      <c r="AK1177" s="58"/>
      <c r="AL1177" s="58"/>
      <c r="AM1177" s="58"/>
      <c r="AN1177" s="58"/>
    </row>
    <row r="1178" spans="37:40">
      <c r="AK1178" s="58"/>
      <c r="AL1178" s="58"/>
      <c r="AM1178" s="58"/>
      <c r="AN1178" s="58"/>
    </row>
    <row r="1179" spans="37:40">
      <c r="AK1179" s="58"/>
      <c r="AL1179" s="58"/>
      <c r="AM1179" s="58"/>
      <c r="AN1179" s="58"/>
    </row>
    <row r="1180" spans="37:40">
      <c r="AK1180" s="58"/>
      <c r="AL1180" s="58"/>
      <c r="AM1180" s="58"/>
      <c r="AN1180" s="58"/>
    </row>
    <row r="1181" spans="37:40">
      <c r="AK1181" s="58"/>
      <c r="AL1181" s="58"/>
      <c r="AM1181" s="58"/>
      <c r="AN1181" s="58"/>
    </row>
    <row r="1182" spans="37:40">
      <c r="AK1182" s="58"/>
      <c r="AL1182" s="58"/>
      <c r="AM1182" s="58"/>
      <c r="AN1182" s="58"/>
    </row>
    <row r="1183" spans="37:40">
      <c r="AK1183" s="58"/>
      <c r="AL1183" s="58"/>
      <c r="AM1183" s="58"/>
      <c r="AN1183" s="58"/>
    </row>
    <row r="1184" spans="37:40">
      <c r="AK1184" s="58"/>
      <c r="AL1184" s="58"/>
      <c r="AM1184" s="58"/>
      <c r="AN1184" s="58"/>
    </row>
    <row r="1185" spans="37:40">
      <c r="AK1185" s="58"/>
      <c r="AL1185" s="58"/>
      <c r="AM1185" s="58"/>
      <c r="AN1185" s="58"/>
    </row>
    <row r="1186" spans="37:40">
      <c r="AK1186" s="58"/>
      <c r="AL1186" s="58"/>
      <c r="AM1186" s="58"/>
      <c r="AN1186" s="58"/>
    </row>
    <row r="1187" spans="37:40">
      <c r="AK1187" s="58"/>
      <c r="AL1187" s="58"/>
      <c r="AM1187" s="58"/>
      <c r="AN1187" s="58"/>
    </row>
    <row r="1188" spans="37:40">
      <c r="AK1188" s="58"/>
      <c r="AL1188" s="58"/>
      <c r="AM1188" s="58"/>
      <c r="AN1188" s="58"/>
    </row>
    <row r="1189" spans="37:40">
      <c r="AK1189" s="58"/>
      <c r="AL1189" s="58"/>
      <c r="AM1189" s="58"/>
      <c r="AN1189" s="58"/>
    </row>
    <row r="1190" spans="37:40">
      <c r="AK1190" s="58"/>
      <c r="AL1190" s="58"/>
      <c r="AM1190" s="58"/>
      <c r="AN1190" s="58"/>
    </row>
    <row r="1191" spans="37:40">
      <c r="AK1191" s="58"/>
      <c r="AL1191" s="58"/>
      <c r="AM1191" s="58"/>
      <c r="AN1191" s="58"/>
    </row>
    <row r="1192" spans="37:40">
      <c r="AK1192" s="58"/>
      <c r="AL1192" s="58"/>
      <c r="AM1192" s="58"/>
      <c r="AN1192" s="58"/>
    </row>
    <row r="1193" spans="37:40">
      <c r="AK1193" s="58"/>
      <c r="AL1193" s="58"/>
      <c r="AM1193" s="58"/>
      <c r="AN1193" s="58"/>
    </row>
    <row r="1194" spans="37:40">
      <c r="AK1194" s="58"/>
      <c r="AL1194" s="58"/>
      <c r="AM1194" s="58"/>
      <c r="AN1194" s="58"/>
    </row>
    <row r="1195" spans="37:40">
      <c r="AK1195" s="58"/>
      <c r="AL1195" s="58"/>
      <c r="AM1195" s="58"/>
      <c r="AN1195" s="58"/>
    </row>
    <row r="1196" spans="37:40">
      <c r="AK1196" s="58"/>
      <c r="AL1196" s="58"/>
      <c r="AM1196" s="58"/>
      <c r="AN1196" s="58"/>
    </row>
    <row r="1197" spans="37:40">
      <c r="AK1197" s="58"/>
      <c r="AL1197" s="58"/>
      <c r="AM1197" s="58"/>
      <c r="AN1197" s="58"/>
    </row>
    <row r="1198" spans="37:40">
      <c r="AK1198" s="58"/>
      <c r="AL1198" s="58"/>
      <c r="AM1198" s="58"/>
      <c r="AN1198" s="58"/>
    </row>
    <row r="1199" spans="37:40">
      <c r="AK1199" s="58"/>
      <c r="AL1199" s="58"/>
      <c r="AM1199" s="58"/>
      <c r="AN1199" s="58"/>
    </row>
    <row r="1200" spans="37:40">
      <c r="AK1200" s="58"/>
      <c r="AL1200" s="58"/>
      <c r="AM1200" s="58"/>
      <c r="AN1200" s="58"/>
    </row>
    <row r="1201" spans="37:40">
      <c r="AK1201" s="58"/>
      <c r="AL1201" s="58"/>
      <c r="AM1201" s="58"/>
      <c r="AN1201" s="58"/>
    </row>
    <row r="1202" spans="37:40">
      <c r="AK1202" s="58"/>
      <c r="AL1202" s="58"/>
      <c r="AM1202" s="58"/>
      <c r="AN1202" s="58"/>
    </row>
    <row r="1203" spans="37:40">
      <c r="AK1203" s="58"/>
      <c r="AL1203" s="58"/>
      <c r="AM1203" s="58"/>
      <c r="AN1203" s="58"/>
    </row>
    <row r="1204" spans="37:40">
      <c r="AK1204" s="58"/>
      <c r="AL1204" s="58"/>
      <c r="AM1204" s="58"/>
      <c r="AN1204" s="58"/>
    </row>
    <row r="1205" spans="37:40">
      <c r="AK1205" s="58"/>
      <c r="AL1205" s="58"/>
      <c r="AM1205" s="58"/>
      <c r="AN1205" s="58"/>
    </row>
    <row r="1206" spans="37:40">
      <c r="AK1206" s="58"/>
      <c r="AL1206" s="58"/>
      <c r="AM1206" s="58"/>
      <c r="AN1206" s="58"/>
    </row>
    <row r="1207" spans="37:40">
      <c r="AK1207" s="58"/>
      <c r="AL1207" s="58"/>
      <c r="AM1207" s="58"/>
      <c r="AN1207" s="58"/>
    </row>
    <row r="1208" spans="37:40">
      <c r="AK1208" s="58"/>
      <c r="AL1208" s="58"/>
      <c r="AM1208" s="58"/>
      <c r="AN1208" s="58"/>
    </row>
    <row r="1209" spans="37:40">
      <c r="AK1209" s="58"/>
      <c r="AL1209" s="58"/>
      <c r="AM1209" s="58"/>
      <c r="AN1209" s="58"/>
    </row>
    <row r="1210" spans="37:40">
      <c r="AK1210" s="58"/>
      <c r="AL1210" s="58"/>
      <c r="AM1210" s="58"/>
      <c r="AN1210" s="58"/>
    </row>
    <row r="1211" spans="37:40">
      <c r="AK1211" s="58"/>
      <c r="AL1211" s="58"/>
      <c r="AM1211" s="58"/>
      <c r="AN1211" s="58"/>
    </row>
    <row r="1212" spans="37:40">
      <c r="AK1212" s="58"/>
      <c r="AL1212" s="58"/>
      <c r="AM1212" s="58"/>
      <c r="AN1212" s="58"/>
    </row>
    <row r="1213" spans="37:40">
      <c r="AK1213" s="58"/>
      <c r="AL1213" s="58"/>
      <c r="AM1213" s="58"/>
      <c r="AN1213" s="58"/>
    </row>
    <row r="1214" spans="37:40">
      <c r="AK1214" s="58"/>
      <c r="AL1214" s="58"/>
      <c r="AM1214" s="58"/>
      <c r="AN1214" s="58"/>
    </row>
    <row r="1215" spans="37:40">
      <c r="AK1215" s="58"/>
      <c r="AL1215" s="58"/>
      <c r="AM1215" s="58"/>
      <c r="AN1215" s="58"/>
    </row>
    <row r="1216" spans="37:40">
      <c r="AK1216" s="58"/>
      <c r="AL1216" s="58"/>
      <c r="AM1216" s="58"/>
      <c r="AN1216" s="58"/>
    </row>
    <row r="1217" spans="37:40">
      <c r="AK1217" s="58"/>
      <c r="AL1217" s="58"/>
      <c r="AM1217" s="58"/>
      <c r="AN1217" s="58"/>
    </row>
    <row r="1218" spans="37:40">
      <c r="AK1218" s="58"/>
      <c r="AL1218" s="58"/>
      <c r="AM1218" s="58"/>
      <c r="AN1218" s="58"/>
    </row>
    <row r="1219" spans="37:40">
      <c r="AK1219" s="58"/>
      <c r="AL1219" s="58"/>
      <c r="AM1219" s="58"/>
      <c r="AN1219" s="58"/>
    </row>
    <row r="1220" spans="37:40">
      <c r="AK1220" s="58"/>
      <c r="AL1220" s="58"/>
      <c r="AM1220" s="58"/>
      <c r="AN1220" s="58"/>
    </row>
    <row r="1221" spans="37:40">
      <c r="AK1221" s="58"/>
      <c r="AL1221" s="58"/>
      <c r="AM1221" s="58"/>
      <c r="AN1221" s="58"/>
    </row>
    <row r="1222" spans="37:40">
      <c r="AK1222" s="58"/>
      <c r="AL1222" s="58"/>
      <c r="AM1222" s="58"/>
      <c r="AN1222" s="58"/>
    </row>
    <row r="1223" spans="37:40">
      <c r="AK1223" s="58"/>
      <c r="AL1223" s="58"/>
      <c r="AM1223" s="58"/>
      <c r="AN1223" s="58"/>
    </row>
    <row r="1224" spans="37:40">
      <c r="AK1224" s="58"/>
      <c r="AL1224" s="58"/>
      <c r="AM1224" s="58"/>
      <c r="AN1224" s="58"/>
    </row>
    <row r="1225" spans="37:40">
      <c r="AK1225" s="58"/>
      <c r="AL1225" s="58"/>
      <c r="AM1225" s="58"/>
      <c r="AN1225" s="58"/>
    </row>
    <row r="1226" spans="37:40">
      <c r="AK1226" s="58"/>
      <c r="AL1226" s="58"/>
      <c r="AM1226" s="58"/>
      <c r="AN1226" s="58"/>
    </row>
    <row r="1227" spans="37:40">
      <c r="AK1227" s="58"/>
      <c r="AL1227" s="58"/>
      <c r="AM1227" s="58"/>
      <c r="AN1227" s="58"/>
    </row>
    <row r="1228" spans="37:40">
      <c r="AK1228" s="58"/>
      <c r="AL1228" s="58"/>
      <c r="AM1228" s="58"/>
      <c r="AN1228" s="58"/>
    </row>
    <row r="1229" spans="37:40">
      <c r="AK1229" s="58"/>
      <c r="AL1229" s="58"/>
      <c r="AM1229" s="58"/>
      <c r="AN1229" s="58"/>
    </row>
    <row r="1230" spans="37:40">
      <c r="AK1230" s="58"/>
      <c r="AL1230" s="58"/>
      <c r="AM1230" s="58"/>
      <c r="AN1230" s="58"/>
    </row>
    <row r="1231" spans="37:40">
      <c r="AK1231" s="58"/>
      <c r="AL1231" s="58"/>
      <c r="AM1231" s="58"/>
      <c r="AN1231" s="58"/>
    </row>
    <row r="1232" spans="37:40">
      <c r="AK1232" s="58"/>
      <c r="AL1232" s="58"/>
      <c r="AM1232" s="58"/>
      <c r="AN1232" s="58"/>
    </row>
    <row r="1233" spans="37:40">
      <c r="AK1233" s="58"/>
      <c r="AL1233" s="58"/>
      <c r="AM1233" s="58"/>
      <c r="AN1233" s="58"/>
    </row>
    <row r="1234" spans="37:40">
      <c r="AK1234" s="58"/>
      <c r="AL1234" s="58"/>
      <c r="AM1234" s="58"/>
      <c r="AN1234" s="58"/>
    </row>
    <row r="1235" spans="37:40">
      <c r="AK1235" s="58"/>
      <c r="AL1235" s="58"/>
      <c r="AM1235" s="58"/>
      <c r="AN1235" s="58"/>
    </row>
    <row r="1236" spans="37:40">
      <c r="AK1236" s="58"/>
      <c r="AL1236" s="58"/>
      <c r="AM1236" s="58"/>
      <c r="AN1236" s="58"/>
    </row>
    <row r="1237" spans="37:40">
      <c r="AK1237" s="58"/>
      <c r="AL1237" s="58"/>
      <c r="AM1237" s="58"/>
      <c r="AN1237" s="58"/>
    </row>
    <row r="1238" spans="37:40">
      <c r="AK1238" s="58"/>
      <c r="AL1238" s="58"/>
      <c r="AM1238" s="58"/>
      <c r="AN1238" s="58"/>
    </row>
    <row r="1239" spans="37:40">
      <c r="AK1239" s="58"/>
      <c r="AL1239" s="58"/>
      <c r="AM1239" s="58"/>
      <c r="AN1239" s="58"/>
    </row>
    <row r="1240" spans="37:40">
      <c r="AK1240" s="58"/>
      <c r="AL1240" s="58"/>
      <c r="AM1240" s="58"/>
      <c r="AN1240" s="58"/>
    </row>
    <row r="1241" spans="37:40">
      <c r="AK1241" s="58"/>
      <c r="AL1241" s="58"/>
      <c r="AM1241" s="58"/>
      <c r="AN1241" s="58"/>
    </row>
    <row r="1242" spans="37:40">
      <c r="AK1242" s="58"/>
      <c r="AL1242" s="58"/>
      <c r="AM1242" s="58"/>
      <c r="AN1242" s="58"/>
    </row>
    <row r="1243" spans="37:40">
      <c r="AK1243" s="58"/>
      <c r="AL1243" s="58"/>
      <c r="AM1243" s="58"/>
      <c r="AN1243" s="58"/>
    </row>
    <row r="1244" spans="37:40">
      <c r="AK1244" s="58"/>
      <c r="AL1244" s="58"/>
      <c r="AM1244" s="58"/>
      <c r="AN1244" s="58"/>
    </row>
    <row r="1245" spans="37:40">
      <c r="AK1245" s="58"/>
      <c r="AL1245" s="58"/>
      <c r="AM1245" s="58"/>
      <c r="AN1245" s="58"/>
    </row>
    <row r="1246" spans="37:40">
      <c r="AK1246" s="58"/>
      <c r="AL1246" s="58"/>
      <c r="AM1246" s="58"/>
      <c r="AN1246" s="58"/>
    </row>
    <row r="1247" spans="37:40">
      <c r="AK1247" s="58"/>
      <c r="AL1247" s="58"/>
      <c r="AM1247" s="58"/>
      <c r="AN1247" s="58"/>
    </row>
    <row r="1248" spans="37:40">
      <c r="AK1248" s="58"/>
      <c r="AL1248" s="58"/>
      <c r="AM1248" s="58"/>
      <c r="AN1248" s="58"/>
    </row>
    <row r="1249" spans="37:40">
      <c r="AK1249" s="58"/>
      <c r="AL1249" s="58"/>
      <c r="AM1249" s="58"/>
      <c r="AN1249" s="58"/>
    </row>
    <row r="1250" spans="37:40">
      <c r="AK1250" s="58"/>
      <c r="AL1250" s="58"/>
      <c r="AM1250" s="58"/>
      <c r="AN1250" s="58"/>
    </row>
    <row r="1251" spans="37:40">
      <c r="AK1251" s="58"/>
      <c r="AL1251" s="58"/>
      <c r="AM1251" s="58"/>
      <c r="AN1251" s="58"/>
    </row>
    <row r="1252" spans="37:40">
      <c r="AK1252" s="58"/>
      <c r="AL1252" s="58"/>
      <c r="AM1252" s="58"/>
      <c r="AN1252" s="58"/>
    </row>
    <row r="1253" spans="37:40">
      <c r="AK1253" s="58"/>
      <c r="AL1253" s="58"/>
      <c r="AM1253" s="58"/>
      <c r="AN1253" s="58"/>
    </row>
    <row r="1254" spans="37:40">
      <c r="AK1254" s="58"/>
      <c r="AL1254" s="58"/>
      <c r="AM1254" s="58"/>
      <c r="AN1254" s="58"/>
    </row>
    <row r="1255" spans="37:40">
      <c r="AK1255" s="58"/>
      <c r="AL1255" s="58"/>
      <c r="AM1255" s="58"/>
      <c r="AN1255" s="58"/>
    </row>
    <row r="1256" spans="37:40">
      <c r="AK1256" s="58"/>
      <c r="AL1256" s="58"/>
      <c r="AM1256" s="58"/>
      <c r="AN1256" s="58"/>
    </row>
    <row r="1257" spans="37:40">
      <c r="AK1257" s="58"/>
      <c r="AL1257" s="58"/>
      <c r="AM1257" s="58"/>
      <c r="AN1257" s="58"/>
    </row>
    <row r="1258" spans="37:40">
      <c r="AK1258" s="58"/>
      <c r="AL1258" s="58"/>
      <c r="AM1258" s="58"/>
      <c r="AN1258" s="58"/>
    </row>
    <row r="1259" spans="37:40">
      <c r="AK1259" s="58"/>
      <c r="AL1259" s="58"/>
      <c r="AM1259" s="58"/>
      <c r="AN1259" s="58"/>
    </row>
    <row r="1260" spans="37:40">
      <c r="AK1260" s="58"/>
      <c r="AL1260" s="58"/>
      <c r="AM1260" s="58"/>
      <c r="AN1260" s="58"/>
    </row>
    <row r="1261" spans="37:40">
      <c r="AK1261" s="58"/>
      <c r="AL1261" s="58"/>
      <c r="AM1261" s="58"/>
      <c r="AN1261" s="58"/>
    </row>
    <row r="1262" spans="37:40">
      <c r="AK1262" s="58"/>
      <c r="AL1262" s="58"/>
      <c r="AM1262" s="58"/>
      <c r="AN1262" s="58"/>
    </row>
    <row r="1263" spans="37:40">
      <c r="AK1263" s="58"/>
      <c r="AL1263" s="58"/>
      <c r="AM1263" s="58"/>
      <c r="AN1263" s="58"/>
    </row>
    <row r="1264" spans="37:40">
      <c r="AK1264" s="58"/>
      <c r="AL1264" s="58"/>
      <c r="AM1264" s="58"/>
      <c r="AN1264" s="58"/>
    </row>
    <row r="1265" spans="37:40">
      <c r="AK1265" s="58"/>
      <c r="AL1265" s="58"/>
      <c r="AM1265" s="58"/>
      <c r="AN1265" s="58"/>
    </row>
    <row r="1266" spans="37:40">
      <c r="AK1266" s="58"/>
      <c r="AL1266" s="58"/>
      <c r="AM1266" s="58"/>
      <c r="AN1266" s="58"/>
    </row>
    <row r="1267" spans="37:40">
      <c r="AK1267" s="58"/>
      <c r="AL1267" s="58"/>
      <c r="AM1267" s="58"/>
      <c r="AN1267" s="58"/>
    </row>
    <row r="1268" spans="37:40">
      <c r="AK1268" s="58"/>
      <c r="AL1268" s="58"/>
      <c r="AM1268" s="58"/>
      <c r="AN1268" s="58"/>
    </row>
    <row r="1269" spans="37:40">
      <c r="AK1269" s="58"/>
      <c r="AL1269" s="58"/>
      <c r="AM1269" s="58"/>
      <c r="AN1269" s="58"/>
    </row>
    <row r="1270" spans="37:40">
      <c r="AK1270" s="58"/>
      <c r="AL1270" s="58"/>
      <c r="AM1270" s="58"/>
      <c r="AN1270" s="58"/>
    </row>
    <row r="1271" spans="37:40">
      <c r="AK1271" s="58"/>
      <c r="AL1271" s="58"/>
      <c r="AM1271" s="58"/>
      <c r="AN1271" s="58"/>
    </row>
    <row r="1272" spans="37:40">
      <c r="AK1272" s="58"/>
      <c r="AL1272" s="58"/>
      <c r="AM1272" s="58"/>
      <c r="AN1272" s="58"/>
    </row>
    <row r="1273" spans="37:40">
      <c r="AK1273" s="58"/>
      <c r="AL1273" s="58"/>
      <c r="AM1273" s="58"/>
      <c r="AN1273" s="58"/>
    </row>
    <row r="1274" spans="37:40">
      <c r="AK1274" s="58"/>
      <c r="AL1274" s="58"/>
      <c r="AM1274" s="58"/>
      <c r="AN1274" s="58"/>
    </row>
    <row r="1275" spans="37:40">
      <c r="AK1275" s="58"/>
      <c r="AL1275" s="58"/>
      <c r="AM1275" s="58"/>
      <c r="AN1275" s="58"/>
    </row>
    <row r="1276" spans="37:40">
      <c r="AK1276" s="58"/>
      <c r="AL1276" s="58"/>
      <c r="AM1276" s="58"/>
      <c r="AN1276" s="58"/>
    </row>
    <row r="1277" spans="37:40">
      <c r="AK1277" s="58"/>
      <c r="AL1277" s="58"/>
      <c r="AM1277" s="58"/>
      <c r="AN1277" s="58"/>
    </row>
    <row r="1278" spans="37:40">
      <c r="AK1278" s="58"/>
      <c r="AL1278" s="58"/>
      <c r="AM1278" s="58"/>
      <c r="AN1278" s="58"/>
    </row>
    <row r="1279" spans="37:40">
      <c r="AK1279" s="58"/>
      <c r="AL1279" s="58"/>
      <c r="AM1279" s="58"/>
      <c r="AN1279" s="58"/>
    </row>
    <row r="1280" spans="37:40">
      <c r="AK1280" s="58"/>
      <c r="AL1280" s="58"/>
      <c r="AM1280" s="58"/>
      <c r="AN1280" s="58"/>
    </row>
    <row r="1281" spans="37:40">
      <c r="AK1281" s="58"/>
      <c r="AL1281" s="58"/>
      <c r="AM1281" s="58"/>
      <c r="AN1281" s="58"/>
    </row>
    <row r="1282" spans="37:40">
      <c r="AK1282" s="58"/>
      <c r="AL1282" s="58"/>
      <c r="AM1282" s="58"/>
      <c r="AN1282" s="58"/>
    </row>
    <row r="1283" spans="37:40">
      <c r="AK1283" s="58"/>
      <c r="AL1283" s="58"/>
      <c r="AM1283" s="58"/>
      <c r="AN1283" s="58"/>
    </row>
    <row r="1284" spans="37:40">
      <c r="AK1284" s="58"/>
      <c r="AL1284" s="58"/>
      <c r="AM1284" s="58"/>
      <c r="AN1284" s="58"/>
    </row>
    <row r="1285" spans="37:40">
      <c r="AK1285" s="58"/>
      <c r="AL1285" s="58"/>
      <c r="AM1285" s="58"/>
      <c r="AN1285" s="58"/>
    </row>
    <row r="1286" spans="37:40">
      <c r="AK1286" s="58"/>
      <c r="AL1286" s="58"/>
      <c r="AM1286" s="58"/>
      <c r="AN1286" s="58"/>
    </row>
    <row r="1287" spans="37:40">
      <c r="AK1287" s="58"/>
      <c r="AL1287" s="58"/>
      <c r="AM1287" s="58"/>
      <c r="AN1287" s="58"/>
    </row>
    <row r="1288" spans="37:40">
      <c r="AK1288" s="58"/>
      <c r="AL1288" s="58"/>
      <c r="AM1288" s="58"/>
      <c r="AN1288" s="58"/>
    </row>
    <row r="1289" spans="37:40">
      <c r="AK1289" s="58"/>
      <c r="AL1289" s="58"/>
      <c r="AM1289" s="58"/>
      <c r="AN1289" s="58"/>
    </row>
    <row r="1290" spans="37:40">
      <c r="AK1290" s="58"/>
      <c r="AL1290" s="58"/>
      <c r="AM1290" s="58"/>
      <c r="AN1290" s="58"/>
    </row>
    <row r="1291" spans="37:40">
      <c r="AK1291" s="58"/>
      <c r="AL1291" s="58"/>
      <c r="AM1291" s="58"/>
      <c r="AN1291" s="58"/>
    </row>
    <row r="1292" spans="37:40">
      <c r="AK1292" s="58"/>
      <c r="AL1292" s="58"/>
      <c r="AM1292" s="58"/>
      <c r="AN1292" s="58"/>
    </row>
    <row r="1293" spans="37:40">
      <c r="AK1293" s="58"/>
      <c r="AL1293" s="58"/>
      <c r="AM1293" s="58"/>
      <c r="AN1293" s="58"/>
    </row>
    <row r="1294" spans="37:40">
      <c r="AK1294" s="58"/>
      <c r="AL1294" s="58"/>
      <c r="AM1294" s="58"/>
      <c r="AN1294" s="58"/>
    </row>
    <row r="1295" spans="37:40">
      <c r="AK1295" s="58"/>
      <c r="AL1295" s="58"/>
      <c r="AM1295" s="58"/>
      <c r="AN1295" s="58"/>
    </row>
    <row r="1296" spans="37:40">
      <c r="AK1296" s="58"/>
      <c r="AL1296" s="58"/>
      <c r="AM1296" s="58"/>
      <c r="AN1296" s="58"/>
    </row>
    <row r="1297" spans="37:40">
      <c r="AK1297" s="58"/>
      <c r="AL1297" s="58"/>
      <c r="AM1297" s="58"/>
      <c r="AN1297" s="58"/>
    </row>
    <row r="1298" spans="37:40">
      <c r="AK1298" s="58"/>
      <c r="AL1298" s="58"/>
      <c r="AM1298" s="58"/>
      <c r="AN1298" s="58"/>
    </row>
    <row r="1299" spans="37:40">
      <c r="AK1299" s="58"/>
      <c r="AL1299" s="58"/>
      <c r="AM1299" s="58"/>
      <c r="AN1299" s="58"/>
    </row>
    <row r="1300" spans="37:40">
      <c r="AK1300" s="58"/>
      <c r="AL1300" s="58"/>
      <c r="AM1300" s="58"/>
      <c r="AN1300" s="58"/>
    </row>
    <row r="1301" spans="37:40">
      <c r="AK1301" s="58"/>
      <c r="AL1301" s="58"/>
      <c r="AM1301" s="58"/>
      <c r="AN1301" s="58"/>
    </row>
    <row r="1302" spans="37:40">
      <c r="AK1302" s="58"/>
      <c r="AL1302" s="58"/>
      <c r="AM1302" s="58"/>
      <c r="AN1302" s="58"/>
    </row>
    <row r="1303" spans="37:40">
      <c r="AK1303" s="58"/>
      <c r="AL1303" s="58"/>
      <c r="AM1303" s="58"/>
      <c r="AN1303" s="58"/>
    </row>
    <row r="1304" spans="37:40">
      <c r="AK1304" s="58"/>
      <c r="AL1304" s="58"/>
      <c r="AM1304" s="58"/>
      <c r="AN1304" s="58"/>
    </row>
    <row r="1305" spans="37:40">
      <c r="AK1305" s="58"/>
      <c r="AL1305" s="58"/>
      <c r="AM1305" s="58"/>
      <c r="AN1305" s="58"/>
    </row>
    <row r="1306" spans="37:40">
      <c r="AK1306" s="58"/>
      <c r="AL1306" s="58"/>
      <c r="AM1306" s="58"/>
      <c r="AN1306" s="58"/>
    </row>
    <row r="1307" spans="37:40">
      <c r="AK1307" s="58"/>
      <c r="AL1307" s="58"/>
      <c r="AM1307" s="58"/>
      <c r="AN1307" s="58"/>
    </row>
    <row r="1308" spans="37:40">
      <c r="AK1308" s="58"/>
      <c r="AL1308" s="58"/>
      <c r="AM1308" s="58"/>
      <c r="AN1308" s="58"/>
    </row>
    <row r="1309" spans="37:40">
      <c r="AK1309" s="58"/>
      <c r="AL1309" s="58"/>
      <c r="AM1309" s="58"/>
      <c r="AN1309" s="58"/>
    </row>
    <row r="1310" spans="37:40">
      <c r="AK1310" s="58"/>
      <c r="AL1310" s="58"/>
      <c r="AM1310" s="58"/>
      <c r="AN1310" s="58"/>
    </row>
    <row r="1311" spans="37:40">
      <c r="AK1311" s="58"/>
      <c r="AL1311" s="58"/>
      <c r="AM1311" s="58"/>
      <c r="AN1311" s="58"/>
    </row>
    <row r="1312" spans="37:40">
      <c r="AK1312" s="58"/>
      <c r="AL1312" s="58"/>
      <c r="AM1312" s="58"/>
      <c r="AN1312" s="58"/>
    </row>
    <row r="1313" spans="37:40">
      <c r="AK1313" s="58"/>
      <c r="AL1313" s="58"/>
      <c r="AM1313" s="58"/>
      <c r="AN1313" s="58"/>
    </row>
    <row r="1314" spans="37:40">
      <c r="AK1314" s="58"/>
      <c r="AL1314" s="58"/>
      <c r="AM1314" s="58"/>
      <c r="AN1314" s="58"/>
    </row>
    <row r="1315" spans="37:40">
      <c r="AK1315" s="58"/>
      <c r="AL1315" s="58"/>
      <c r="AM1315" s="58"/>
      <c r="AN1315" s="58"/>
    </row>
    <row r="1316" spans="37:40">
      <c r="AK1316" s="58"/>
      <c r="AL1316" s="58"/>
      <c r="AM1316" s="58"/>
      <c r="AN1316" s="58"/>
    </row>
    <row r="1317" spans="37:40">
      <c r="AK1317" s="58"/>
      <c r="AL1317" s="58"/>
      <c r="AM1317" s="58"/>
      <c r="AN1317" s="58"/>
    </row>
    <row r="1318" spans="37:40">
      <c r="AK1318" s="58"/>
      <c r="AL1318" s="58"/>
      <c r="AM1318" s="58"/>
      <c r="AN1318" s="58"/>
    </row>
    <row r="1319" spans="37:40">
      <c r="AK1319" s="58"/>
      <c r="AL1319" s="58"/>
      <c r="AM1319" s="58"/>
      <c r="AN1319" s="58"/>
    </row>
    <row r="1320" spans="37:40">
      <c r="AK1320" s="58"/>
      <c r="AL1320" s="58"/>
      <c r="AM1320" s="58"/>
      <c r="AN1320" s="58"/>
    </row>
    <row r="1321" spans="37:40">
      <c r="AK1321" s="58"/>
      <c r="AL1321" s="58"/>
      <c r="AM1321" s="58"/>
      <c r="AN1321" s="58"/>
    </row>
    <row r="1322" spans="37:40">
      <c r="AK1322" s="58"/>
      <c r="AL1322" s="58"/>
      <c r="AM1322" s="58"/>
      <c r="AN1322" s="58"/>
    </row>
    <row r="1323" spans="37:40">
      <c r="AK1323" s="58"/>
      <c r="AL1323" s="58"/>
      <c r="AM1323" s="58"/>
      <c r="AN1323" s="58"/>
    </row>
    <row r="1324" spans="37:40">
      <c r="AK1324" s="58"/>
      <c r="AL1324" s="58"/>
      <c r="AM1324" s="58"/>
      <c r="AN1324" s="58"/>
    </row>
    <row r="1325" spans="37:40">
      <c r="AK1325" s="58"/>
      <c r="AL1325" s="58"/>
      <c r="AM1325" s="58"/>
      <c r="AN1325" s="58"/>
    </row>
    <row r="1326" spans="37:40">
      <c r="AK1326" s="58"/>
      <c r="AL1326" s="58"/>
      <c r="AM1326" s="58"/>
      <c r="AN1326" s="58"/>
    </row>
    <row r="1327" spans="37:40">
      <c r="AK1327" s="58"/>
      <c r="AL1327" s="58"/>
      <c r="AM1327" s="58"/>
      <c r="AN1327" s="58"/>
    </row>
    <row r="1328" spans="37:40">
      <c r="AK1328" s="58"/>
      <c r="AL1328" s="58"/>
      <c r="AM1328" s="58"/>
      <c r="AN1328" s="58"/>
    </row>
    <row r="1329" spans="37:40">
      <c r="AK1329" s="58"/>
      <c r="AL1329" s="58"/>
      <c r="AM1329" s="58"/>
      <c r="AN1329" s="58"/>
    </row>
    <row r="1330" spans="37:40">
      <c r="AK1330" s="58"/>
      <c r="AL1330" s="58"/>
      <c r="AM1330" s="58"/>
      <c r="AN1330" s="58"/>
    </row>
    <row r="1331" spans="37:40">
      <c r="AK1331" s="58"/>
      <c r="AL1331" s="58"/>
      <c r="AM1331" s="58"/>
      <c r="AN1331" s="58"/>
    </row>
    <row r="1332" spans="37:40">
      <c r="AK1332" s="58"/>
      <c r="AL1332" s="58"/>
      <c r="AM1332" s="58"/>
      <c r="AN1332" s="58"/>
    </row>
    <row r="1333" spans="37:40">
      <c r="AK1333" s="58"/>
      <c r="AL1333" s="58"/>
      <c r="AM1333" s="58"/>
      <c r="AN1333" s="58"/>
    </row>
    <row r="1334" spans="37:40">
      <c r="AK1334" s="58"/>
      <c r="AL1334" s="58"/>
      <c r="AM1334" s="58"/>
      <c r="AN1334" s="58"/>
    </row>
    <row r="1335" spans="37:40">
      <c r="AK1335" s="58"/>
      <c r="AL1335" s="58"/>
      <c r="AM1335" s="58"/>
      <c r="AN1335" s="58"/>
    </row>
    <row r="1336" spans="37:40">
      <c r="AK1336" s="58"/>
      <c r="AL1336" s="58"/>
      <c r="AM1336" s="58"/>
      <c r="AN1336" s="58"/>
    </row>
    <row r="1337" spans="37:40">
      <c r="AK1337" s="58"/>
      <c r="AL1337" s="58"/>
      <c r="AM1337" s="58"/>
      <c r="AN1337" s="58"/>
    </row>
    <row r="1338" spans="37:40">
      <c r="AK1338" s="58"/>
      <c r="AL1338" s="58"/>
      <c r="AM1338" s="58"/>
      <c r="AN1338" s="58"/>
    </row>
    <row r="1339" spans="37:40">
      <c r="AK1339" s="58"/>
      <c r="AL1339" s="58"/>
      <c r="AM1339" s="58"/>
      <c r="AN1339" s="58"/>
    </row>
    <row r="1340" spans="37:40">
      <c r="AK1340" s="58"/>
      <c r="AL1340" s="58"/>
      <c r="AM1340" s="58"/>
      <c r="AN1340" s="58"/>
    </row>
    <row r="1341" spans="37:40">
      <c r="AK1341" s="58"/>
      <c r="AL1341" s="58"/>
      <c r="AM1341" s="58"/>
      <c r="AN1341" s="58"/>
    </row>
    <row r="1342" spans="37:40">
      <c r="AK1342" s="58"/>
      <c r="AL1342" s="58"/>
      <c r="AM1342" s="58"/>
      <c r="AN1342" s="58"/>
    </row>
    <row r="1343" spans="37:40">
      <c r="AK1343" s="58"/>
      <c r="AL1343" s="58"/>
      <c r="AM1343" s="58"/>
      <c r="AN1343" s="58"/>
    </row>
    <row r="1344" spans="37:40">
      <c r="AK1344" s="58"/>
      <c r="AL1344" s="58"/>
      <c r="AM1344" s="58"/>
      <c r="AN1344" s="58"/>
    </row>
    <row r="1345" spans="37:40">
      <c r="AK1345" s="58"/>
      <c r="AL1345" s="58"/>
      <c r="AM1345" s="58"/>
      <c r="AN1345" s="58"/>
    </row>
    <row r="1346" spans="37:40">
      <c r="AK1346" s="58"/>
      <c r="AL1346" s="58"/>
      <c r="AM1346" s="58"/>
      <c r="AN1346" s="58"/>
    </row>
    <row r="1347" spans="37:40">
      <c r="AK1347" s="58"/>
      <c r="AL1347" s="58"/>
      <c r="AM1347" s="58"/>
      <c r="AN1347" s="58"/>
    </row>
    <row r="1348" spans="37:40">
      <c r="AK1348" s="58"/>
      <c r="AL1348" s="58"/>
      <c r="AM1348" s="58"/>
      <c r="AN1348" s="58"/>
    </row>
    <row r="1349" spans="37:40">
      <c r="AK1349" s="58"/>
      <c r="AL1349" s="58"/>
      <c r="AM1349" s="58"/>
      <c r="AN1349" s="58"/>
    </row>
    <row r="1350" spans="37:40">
      <c r="AK1350" s="58"/>
      <c r="AL1350" s="58"/>
      <c r="AM1350" s="58"/>
      <c r="AN1350" s="58"/>
    </row>
    <row r="1351" spans="37:40">
      <c r="AK1351" s="58"/>
      <c r="AL1351" s="58"/>
      <c r="AM1351" s="58"/>
      <c r="AN1351" s="58"/>
    </row>
    <row r="1352" spans="37:40">
      <c r="AK1352" s="58"/>
      <c r="AL1352" s="58"/>
      <c r="AM1352" s="58"/>
      <c r="AN1352" s="58"/>
    </row>
    <row r="1353" spans="37:40">
      <c r="AK1353" s="58"/>
      <c r="AL1353" s="58"/>
      <c r="AM1353" s="58"/>
      <c r="AN1353" s="58"/>
    </row>
    <row r="1354" spans="37:40">
      <c r="AK1354" s="58"/>
      <c r="AL1354" s="58"/>
      <c r="AM1354" s="58"/>
      <c r="AN1354" s="58"/>
    </row>
    <row r="1355" spans="37:40">
      <c r="AK1355" s="58"/>
      <c r="AL1355" s="58"/>
      <c r="AM1355" s="58"/>
      <c r="AN1355" s="58"/>
    </row>
    <row r="1356" spans="37:40">
      <c r="AK1356" s="58"/>
      <c r="AL1356" s="58"/>
      <c r="AM1356" s="58"/>
      <c r="AN1356" s="58"/>
    </row>
    <row r="1357" spans="37:40">
      <c r="AK1357" s="58"/>
      <c r="AL1357" s="58"/>
      <c r="AM1357" s="58"/>
      <c r="AN1357" s="58"/>
    </row>
    <row r="1358" spans="37:40">
      <c r="AK1358" s="58"/>
      <c r="AL1358" s="58"/>
      <c r="AM1358" s="58"/>
      <c r="AN1358" s="58"/>
    </row>
    <row r="1359" spans="37:40">
      <c r="AK1359" s="58"/>
      <c r="AL1359" s="58"/>
      <c r="AM1359" s="58"/>
      <c r="AN1359" s="58"/>
    </row>
    <row r="1360" spans="37:40">
      <c r="AK1360" s="58"/>
      <c r="AL1360" s="58"/>
      <c r="AM1360" s="58"/>
      <c r="AN1360" s="58"/>
    </row>
    <row r="1361" spans="37:40">
      <c r="AK1361" s="58"/>
      <c r="AL1361" s="58"/>
      <c r="AM1361" s="58"/>
      <c r="AN1361" s="58"/>
    </row>
    <row r="1362" spans="37:40">
      <c r="AK1362" s="58"/>
      <c r="AL1362" s="58"/>
      <c r="AM1362" s="58"/>
      <c r="AN1362" s="58"/>
    </row>
    <row r="1363" spans="37:40">
      <c r="AK1363" s="58"/>
      <c r="AL1363" s="58"/>
      <c r="AM1363" s="58"/>
      <c r="AN1363" s="58"/>
    </row>
    <row r="1364" spans="37:40">
      <c r="AK1364" s="58"/>
      <c r="AL1364" s="58"/>
      <c r="AM1364" s="58"/>
      <c r="AN1364" s="58"/>
    </row>
    <row r="1365" spans="37:40">
      <c r="AK1365" s="58"/>
      <c r="AL1365" s="58"/>
      <c r="AM1365" s="58"/>
      <c r="AN1365" s="58"/>
    </row>
    <row r="1366" spans="37:40">
      <c r="AK1366" s="58"/>
      <c r="AL1366" s="58"/>
      <c r="AM1366" s="58"/>
      <c r="AN1366" s="58"/>
    </row>
    <row r="1367" spans="37:40">
      <c r="AK1367" s="58"/>
      <c r="AL1367" s="58"/>
      <c r="AM1367" s="58"/>
      <c r="AN1367" s="58"/>
    </row>
    <row r="1368" spans="37:40">
      <c r="AK1368" s="58"/>
      <c r="AL1368" s="58"/>
      <c r="AM1368" s="58"/>
      <c r="AN1368" s="58"/>
    </row>
    <row r="1369" spans="37:40">
      <c r="AK1369" s="58"/>
      <c r="AL1369" s="58"/>
      <c r="AM1369" s="58"/>
      <c r="AN1369" s="58"/>
    </row>
    <row r="1370" spans="37:40">
      <c r="AK1370" s="58"/>
      <c r="AL1370" s="58"/>
      <c r="AM1370" s="58"/>
      <c r="AN1370" s="58"/>
    </row>
    <row r="1371" spans="37:40">
      <c r="AK1371" s="58"/>
      <c r="AL1371" s="58"/>
      <c r="AM1371" s="58"/>
      <c r="AN1371" s="58"/>
    </row>
    <row r="1372" spans="37:40">
      <c r="AK1372" s="58"/>
      <c r="AL1372" s="58"/>
      <c r="AM1372" s="58"/>
      <c r="AN1372" s="58"/>
    </row>
    <row r="1373" spans="37:40">
      <c r="AK1373" s="58"/>
      <c r="AL1373" s="58"/>
      <c r="AM1373" s="58"/>
      <c r="AN1373" s="58"/>
    </row>
    <row r="1374" spans="37:40">
      <c r="AK1374" s="58"/>
      <c r="AL1374" s="58"/>
      <c r="AM1374" s="58"/>
      <c r="AN1374" s="58"/>
    </row>
    <row r="1375" spans="37:40">
      <c r="AK1375" s="58"/>
      <c r="AL1375" s="58"/>
      <c r="AM1375" s="58"/>
      <c r="AN1375" s="58"/>
    </row>
    <row r="1376" spans="37:40">
      <c r="AK1376" s="58"/>
      <c r="AL1376" s="58"/>
      <c r="AM1376" s="58"/>
      <c r="AN1376" s="58"/>
    </row>
    <row r="1377" spans="37:40">
      <c r="AK1377" s="58"/>
      <c r="AL1377" s="58"/>
      <c r="AM1377" s="58"/>
      <c r="AN1377" s="58"/>
    </row>
    <row r="1378" spans="37:40">
      <c r="AK1378" s="58"/>
      <c r="AL1378" s="58"/>
      <c r="AM1378" s="58"/>
      <c r="AN1378" s="58"/>
    </row>
    <row r="1379" spans="37:40">
      <c r="AK1379" s="58"/>
      <c r="AL1379" s="58"/>
      <c r="AM1379" s="58"/>
      <c r="AN1379" s="58"/>
    </row>
    <row r="1380" spans="37:40">
      <c r="AK1380" s="58"/>
      <c r="AL1380" s="58"/>
      <c r="AM1380" s="58"/>
      <c r="AN1380" s="58"/>
    </row>
    <row r="1381" spans="37:40">
      <c r="AK1381" s="58"/>
      <c r="AL1381" s="58"/>
      <c r="AM1381" s="58"/>
      <c r="AN1381" s="58"/>
    </row>
    <row r="1382" spans="37:40">
      <c r="AK1382" s="58"/>
      <c r="AL1382" s="58"/>
      <c r="AM1382" s="58"/>
      <c r="AN1382" s="58"/>
    </row>
    <row r="1383" spans="37:40">
      <c r="AK1383" s="58"/>
      <c r="AL1383" s="58"/>
      <c r="AM1383" s="58"/>
      <c r="AN1383" s="58"/>
    </row>
    <row r="1384" spans="37:40">
      <c r="AK1384" s="58"/>
      <c r="AL1384" s="58"/>
      <c r="AM1384" s="58"/>
      <c r="AN1384" s="58"/>
    </row>
    <row r="1385" spans="37:40">
      <c r="AK1385" s="58"/>
      <c r="AL1385" s="58"/>
      <c r="AM1385" s="58"/>
      <c r="AN1385" s="58"/>
    </row>
    <row r="1386" spans="37:40">
      <c r="AK1386" s="58"/>
      <c r="AL1386" s="58"/>
      <c r="AM1386" s="58"/>
      <c r="AN1386" s="58"/>
    </row>
    <row r="1387" spans="37:40">
      <c r="AK1387" s="58"/>
      <c r="AL1387" s="58"/>
      <c r="AM1387" s="58"/>
      <c r="AN1387" s="58"/>
    </row>
    <row r="1388" spans="37:40">
      <c r="AK1388" s="58"/>
      <c r="AL1388" s="58"/>
      <c r="AM1388" s="58"/>
      <c r="AN1388" s="58"/>
    </row>
    <row r="1389" spans="37:40">
      <c r="AK1389" s="58"/>
      <c r="AL1389" s="58"/>
      <c r="AM1389" s="58"/>
      <c r="AN1389" s="58"/>
    </row>
    <row r="1390" spans="37:40">
      <c r="AK1390" s="58"/>
      <c r="AL1390" s="58"/>
      <c r="AM1390" s="58"/>
      <c r="AN1390" s="58"/>
    </row>
    <row r="1391" spans="37:40">
      <c r="AK1391" s="58"/>
      <c r="AL1391" s="58"/>
      <c r="AM1391" s="58"/>
      <c r="AN1391" s="58"/>
    </row>
    <row r="1392" spans="37:40">
      <c r="AK1392" s="58"/>
      <c r="AL1392" s="58"/>
      <c r="AM1392" s="58"/>
      <c r="AN1392" s="58"/>
    </row>
    <row r="1393" spans="37:40">
      <c r="AK1393" s="58"/>
      <c r="AL1393" s="58"/>
      <c r="AM1393" s="58"/>
      <c r="AN1393" s="58"/>
    </row>
    <row r="1394" spans="37:40">
      <c r="AK1394" s="58"/>
      <c r="AL1394" s="58"/>
      <c r="AM1394" s="58"/>
      <c r="AN1394" s="58"/>
    </row>
    <row r="1395" spans="37:40">
      <c r="AK1395" s="58"/>
      <c r="AL1395" s="58"/>
      <c r="AM1395" s="58"/>
      <c r="AN1395" s="58"/>
    </row>
    <row r="1396" spans="37:40">
      <c r="AK1396" s="58"/>
      <c r="AL1396" s="58"/>
      <c r="AM1396" s="58"/>
      <c r="AN1396" s="58"/>
    </row>
    <row r="1397" spans="37:40">
      <c r="AK1397" s="58"/>
      <c r="AL1397" s="58"/>
      <c r="AM1397" s="58"/>
      <c r="AN1397" s="58"/>
    </row>
    <row r="1398" spans="37:40">
      <c r="AK1398" s="58"/>
      <c r="AL1398" s="58"/>
      <c r="AM1398" s="58"/>
      <c r="AN1398" s="58"/>
    </row>
    <row r="1399" spans="37:40">
      <c r="AK1399" s="58"/>
      <c r="AL1399" s="58"/>
      <c r="AM1399" s="58"/>
      <c r="AN1399" s="58"/>
    </row>
    <row r="1400" spans="37:40">
      <c r="AK1400" s="58"/>
      <c r="AL1400" s="58"/>
      <c r="AM1400" s="58"/>
      <c r="AN1400" s="58"/>
    </row>
    <row r="1401" spans="37:40">
      <c r="AK1401" s="58"/>
      <c r="AL1401" s="58"/>
      <c r="AM1401" s="58"/>
      <c r="AN1401" s="58"/>
    </row>
    <row r="1402" spans="37:40">
      <c r="AK1402" s="58"/>
      <c r="AL1402" s="58"/>
      <c r="AM1402" s="58"/>
      <c r="AN1402" s="58"/>
    </row>
    <row r="1403" spans="37:40">
      <c r="AK1403" s="58"/>
      <c r="AL1403" s="58"/>
      <c r="AM1403" s="58"/>
      <c r="AN1403" s="58"/>
    </row>
    <row r="1404" spans="37:40">
      <c r="AK1404" s="58"/>
      <c r="AL1404" s="58"/>
      <c r="AM1404" s="58"/>
      <c r="AN1404" s="58"/>
    </row>
    <row r="1405" spans="37:40">
      <c r="AK1405" s="58"/>
      <c r="AL1405" s="58"/>
      <c r="AM1405" s="58"/>
      <c r="AN1405" s="58"/>
    </row>
    <row r="1406" spans="37:40">
      <c r="AK1406" s="58"/>
      <c r="AL1406" s="58"/>
      <c r="AM1406" s="58"/>
      <c r="AN1406" s="58"/>
    </row>
    <row r="1407" spans="37:40">
      <c r="AK1407" s="58"/>
      <c r="AL1407" s="58"/>
      <c r="AM1407" s="58"/>
      <c r="AN1407" s="58"/>
    </row>
    <row r="1408" spans="37:40">
      <c r="AK1408" s="58"/>
      <c r="AL1408" s="58"/>
      <c r="AM1408" s="58"/>
      <c r="AN1408" s="58"/>
    </row>
    <row r="1409" spans="37:40">
      <c r="AK1409" s="58"/>
      <c r="AL1409" s="58"/>
      <c r="AM1409" s="58"/>
      <c r="AN1409" s="58"/>
    </row>
    <row r="1410" spans="37:40">
      <c r="AK1410" s="58"/>
      <c r="AL1410" s="58"/>
      <c r="AM1410" s="58"/>
      <c r="AN1410" s="58"/>
    </row>
    <row r="1411" spans="37:40">
      <c r="AK1411" s="58"/>
      <c r="AL1411" s="58"/>
      <c r="AM1411" s="58"/>
      <c r="AN1411" s="58"/>
    </row>
    <row r="1412" spans="37:40">
      <c r="AK1412" s="58"/>
      <c r="AL1412" s="58"/>
      <c r="AM1412" s="58"/>
      <c r="AN1412" s="58"/>
    </row>
    <row r="1413" spans="37:40">
      <c r="AK1413" s="58"/>
      <c r="AL1413" s="58"/>
      <c r="AM1413" s="58"/>
      <c r="AN1413" s="58"/>
    </row>
    <row r="1414" spans="37:40">
      <c r="AK1414" s="58"/>
      <c r="AL1414" s="58"/>
      <c r="AM1414" s="58"/>
      <c r="AN1414" s="58"/>
    </row>
    <row r="1415" spans="37:40">
      <c r="AK1415" s="58"/>
      <c r="AL1415" s="58"/>
      <c r="AM1415" s="58"/>
      <c r="AN1415" s="58"/>
    </row>
    <row r="1416" spans="37:40">
      <c r="AK1416" s="58"/>
      <c r="AL1416" s="58"/>
      <c r="AM1416" s="58"/>
      <c r="AN1416" s="58"/>
    </row>
    <row r="1417" spans="37:40">
      <c r="AK1417" s="58"/>
      <c r="AL1417" s="58"/>
      <c r="AM1417" s="58"/>
      <c r="AN1417" s="58"/>
    </row>
    <row r="1418" spans="37:40">
      <c r="AK1418" s="58"/>
      <c r="AL1418" s="58"/>
      <c r="AM1418" s="58"/>
      <c r="AN1418" s="58"/>
    </row>
    <row r="1419" spans="37:40">
      <c r="AK1419" s="58"/>
      <c r="AL1419" s="58"/>
      <c r="AM1419" s="58"/>
      <c r="AN1419" s="58"/>
    </row>
    <row r="1420" spans="37:40">
      <c r="AK1420" s="58"/>
      <c r="AL1420" s="58"/>
      <c r="AM1420" s="58"/>
      <c r="AN1420" s="58"/>
    </row>
    <row r="1421" spans="37:40">
      <c r="AK1421" s="58"/>
      <c r="AL1421" s="58"/>
      <c r="AM1421" s="58"/>
      <c r="AN1421" s="58"/>
    </row>
    <row r="1422" spans="37:40">
      <c r="AK1422" s="58"/>
      <c r="AL1422" s="58"/>
      <c r="AM1422" s="58"/>
      <c r="AN1422" s="58"/>
    </row>
    <row r="1423" spans="37:40">
      <c r="AK1423" s="58"/>
      <c r="AL1423" s="58"/>
      <c r="AM1423" s="58"/>
      <c r="AN1423" s="58"/>
    </row>
    <row r="1424" spans="37:40">
      <c r="AK1424" s="58"/>
      <c r="AL1424" s="58"/>
      <c r="AM1424" s="58"/>
      <c r="AN1424" s="58"/>
    </row>
    <row r="1425" spans="37:40">
      <c r="AK1425" s="58"/>
      <c r="AL1425" s="58"/>
      <c r="AM1425" s="58"/>
      <c r="AN1425" s="58"/>
    </row>
    <row r="1426" spans="37:40">
      <c r="AK1426" s="58"/>
      <c r="AL1426" s="58"/>
      <c r="AM1426" s="58"/>
      <c r="AN1426" s="58"/>
    </row>
    <row r="1427" spans="37:40">
      <c r="AK1427" s="58"/>
      <c r="AL1427" s="58"/>
      <c r="AM1427" s="58"/>
      <c r="AN1427" s="58"/>
    </row>
    <row r="1428" spans="37:40">
      <c r="AK1428" s="58"/>
      <c r="AL1428" s="58"/>
      <c r="AM1428" s="58"/>
      <c r="AN1428" s="58"/>
    </row>
    <row r="1429" spans="37:40">
      <c r="AK1429" s="58"/>
      <c r="AL1429" s="58"/>
      <c r="AM1429" s="58"/>
      <c r="AN1429" s="58"/>
    </row>
    <row r="1430" spans="37:40">
      <c r="AK1430" s="58"/>
      <c r="AL1430" s="58"/>
      <c r="AM1430" s="58"/>
      <c r="AN1430" s="58"/>
    </row>
    <row r="1431" spans="37:40">
      <c r="AK1431" s="58"/>
      <c r="AL1431" s="58"/>
      <c r="AM1431" s="58"/>
      <c r="AN1431" s="58"/>
    </row>
    <row r="1432" spans="37:40">
      <c r="AK1432" s="58"/>
      <c r="AL1432" s="58"/>
      <c r="AM1432" s="58"/>
      <c r="AN1432" s="58"/>
    </row>
    <row r="1433" spans="37:40">
      <c r="AK1433" s="58"/>
      <c r="AL1433" s="58"/>
      <c r="AM1433" s="58"/>
      <c r="AN1433" s="58"/>
    </row>
    <row r="1434" spans="37:40">
      <c r="AK1434" s="58"/>
      <c r="AL1434" s="58"/>
      <c r="AM1434" s="58"/>
      <c r="AN1434" s="58"/>
    </row>
    <row r="1435" spans="37:40">
      <c r="AK1435" s="58"/>
      <c r="AL1435" s="58"/>
      <c r="AM1435" s="58"/>
      <c r="AN1435" s="58"/>
    </row>
    <row r="1436" spans="37:40">
      <c r="AK1436" s="58"/>
      <c r="AL1436" s="58"/>
      <c r="AM1436" s="58"/>
      <c r="AN1436" s="58"/>
    </row>
    <row r="1437" spans="37:40">
      <c r="AK1437" s="58"/>
      <c r="AL1437" s="58"/>
      <c r="AM1437" s="58"/>
      <c r="AN1437" s="58"/>
    </row>
    <row r="1438" spans="37:40">
      <c r="AK1438" s="58"/>
      <c r="AL1438" s="58"/>
      <c r="AM1438" s="58"/>
      <c r="AN1438" s="58"/>
    </row>
    <row r="1439" spans="37:40">
      <c r="AK1439" s="58"/>
      <c r="AL1439" s="58"/>
      <c r="AM1439" s="58"/>
      <c r="AN1439" s="58"/>
    </row>
    <row r="1440" spans="37:40">
      <c r="AK1440" s="58"/>
      <c r="AL1440" s="58"/>
      <c r="AM1440" s="58"/>
      <c r="AN1440" s="58"/>
    </row>
    <row r="1441" spans="37:40">
      <c r="AK1441" s="58"/>
      <c r="AL1441" s="58"/>
      <c r="AM1441" s="58"/>
      <c r="AN1441" s="58"/>
    </row>
    <row r="1442" spans="37:40">
      <c r="AK1442" s="58"/>
      <c r="AL1442" s="58"/>
      <c r="AM1442" s="58"/>
      <c r="AN1442" s="58"/>
    </row>
    <row r="1443" spans="37:40">
      <c r="AK1443" s="58"/>
      <c r="AL1443" s="58"/>
      <c r="AM1443" s="58"/>
      <c r="AN1443" s="58"/>
    </row>
    <row r="1444" spans="37:40">
      <c r="AK1444" s="58"/>
      <c r="AL1444" s="58"/>
      <c r="AM1444" s="58"/>
      <c r="AN1444" s="58"/>
    </row>
    <row r="1445" spans="37:40">
      <c r="AK1445" s="58"/>
      <c r="AL1445" s="58"/>
      <c r="AM1445" s="58"/>
      <c r="AN1445" s="58"/>
    </row>
    <row r="1446" spans="37:40">
      <c r="AK1446" s="58"/>
      <c r="AL1446" s="58"/>
      <c r="AM1446" s="58"/>
      <c r="AN1446" s="58"/>
    </row>
    <row r="1447" spans="37:40">
      <c r="AK1447" s="58"/>
      <c r="AL1447" s="58"/>
      <c r="AM1447" s="58"/>
      <c r="AN1447" s="58"/>
    </row>
    <row r="1448" spans="37:40">
      <c r="AK1448" s="58"/>
      <c r="AL1448" s="58"/>
      <c r="AM1448" s="58"/>
      <c r="AN1448" s="58"/>
    </row>
    <row r="1449" spans="37:40">
      <c r="AK1449" s="58"/>
      <c r="AL1449" s="58"/>
      <c r="AM1449" s="58"/>
      <c r="AN1449" s="58"/>
    </row>
    <row r="1450" spans="37:40">
      <c r="AK1450" s="58"/>
      <c r="AL1450" s="58"/>
      <c r="AM1450" s="58"/>
      <c r="AN1450" s="58"/>
    </row>
    <row r="1451" spans="37:40">
      <c r="AK1451" s="58"/>
      <c r="AL1451" s="58"/>
      <c r="AM1451" s="58"/>
      <c r="AN1451" s="58"/>
    </row>
    <row r="1452" spans="37:40">
      <c r="AK1452" s="58"/>
      <c r="AL1452" s="58"/>
      <c r="AM1452" s="58"/>
      <c r="AN1452" s="58"/>
    </row>
    <row r="1453" spans="37:40">
      <c r="AK1453" s="58"/>
      <c r="AL1453" s="58"/>
      <c r="AM1453" s="58"/>
      <c r="AN1453" s="58"/>
    </row>
    <row r="1454" spans="37:40">
      <c r="AK1454" s="58"/>
      <c r="AL1454" s="58"/>
      <c r="AM1454" s="58"/>
      <c r="AN1454" s="58"/>
    </row>
    <row r="1455" spans="37:40">
      <c r="AK1455" s="58"/>
      <c r="AL1455" s="58"/>
      <c r="AM1455" s="58"/>
      <c r="AN1455" s="58"/>
    </row>
    <row r="1456" spans="37:40">
      <c r="AK1456" s="58"/>
      <c r="AL1456" s="58"/>
      <c r="AM1456" s="58"/>
      <c r="AN1456" s="58"/>
    </row>
    <row r="1457" spans="37:40">
      <c r="AK1457" s="58"/>
      <c r="AL1457" s="58"/>
      <c r="AM1457" s="58"/>
      <c r="AN1457" s="58"/>
    </row>
    <row r="1458" spans="37:40">
      <c r="AK1458" s="58"/>
      <c r="AL1458" s="58"/>
      <c r="AM1458" s="58"/>
      <c r="AN1458" s="58"/>
    </row>
    <row r="1459" spans="37:40">
      <c r="AK1459" s="58"/>
      <c r="AL1459" s="58"/>
      <c r="AM1459" s="58"/>
      <c r="AN1459" s="58"/>
    </row>
    <row r="1460" spans="37:40">
      <c r="AK1460" s="58"/>
      <c r="AL1460" s="58"/>
      <c r="AM1460" s="58"/>
      <c r="AN1460" s="58"/>
    </row>
    <row r="1461" spans="37:40">
      <c r="AK1461" s="58"/>
      <c r="AL1461" s="58"/>
      <c r="AM1461" s="58"/>
      <c r="AN1461" s="58"/>
    </row>
    <row r="1462" spans="37:40">
      <c r="AK1462" s="58"/>
      <c r="AL1462" s="58"/>
      <c r="AM1462" s="58"/>
      <c r="AN1462" s="58"/>
    </row>
    <row r="1463" spans="37:40">
      <c r="AK1463" s="58"/>
      <c r="AL1463" s="58"/>
      <c r="AM1463" s="58"/>
      <c r="AN1463" s="58"/>
    </row>
    <row r="1464" spans="37:40">
      <c r="AK1464" s="58"/>
      <c r="AL1464" s="58"/>
      <c r="AM1464" s="58"/>
      <c r="AN1464" s="58"/>
    </row>
    <row r="1465" spans="37:40">
      <c r="AK1465" s="58"/>
      <c r="AL1465" s="58"/>
      <c r="AM1465" s="58"/>
      <c r="AN1465" s="58"/>
    </row>
    <row r="1466" spans="37:40">
      <c r="AK1466" s="58"/>
      <c r="AL1466" s="58"/>
      <c r="AM1466" s="58"/>
      <c r="AN1466" s="58"/>
    </row>
    <row r="1467" spans="37:40">
      <c r="AK1467" s="58"/>
      <c r="AL1467" s="58"/>
      <c r="AM1467" s="58"/>
      <c r="AN1467" s="58"/>
    </row>
    <row r="1468" spans="37:40">
      <c r="AK1468" s="58"/>
      <c r="AL1468" s="58"/>
      <c r="AM1468" s="58"/>
      <c r="AN1468" s="58"/>
    </row>
    <row r="1469" spans="37:40">
      <c r="AK1469" s="58"/>
      <c r="AL1469" s="58"/>
      <c r="AM1469" s="58"/>
      <c r="AN1469" s="58"/>
    </row>
    <row r="1470" spans="37:40">
      <c r="AK1470" s="58"/>
      <c r="AL1470" s="58"/>
      <c r="AM1470" s="58"/>
      <c r="AN1470" s="58"/>
    </row>
    <row r="1471" spans="37:40">
      <c r="AK1471" s="58"/>
      <c r="AL1471" s="58"/>
      <c r="AM1471" s="58"/>
      <c r="AN1471" s="58"/>
    </row>
    <row r="1472" spans="37:40">
      <c r="AK1472" s="58"/>
      <c r="AL1472" s="58"/>
      <c r="AM1472" s="58"/>
      <c r="AN1472" s="58"/>
    </row>
    <row r="1473" spans="37:40">
      <c r="AK1473" s="58"/>
      <c r="AL1473" s="58"/>
      <c r="AM1473" s="58"/>
      <c r="AN1473" s="58"/>
    </row>
    <row r="1474" spans="37:40">
      <c r="AK1474" s="58"/>
      <c r="AL1474" s="58"/>
      <c r="AM1474" s="58"/>
      <c r="AN1474" s="58"/>
    </row>
    <row r="1475" spans="37:40">
      <c r="AK1475" s="58"/>
      <c r="AL1475" s="58"/>
      <c r="AM1475" s="58"/>
      <c r="AN1475" s="58"/>
    </row>
    <row r="1476" spans="37:40">
      <c r="AK1476" s="58"/>
      <c r="AL1476" s="58"/>
      <c r="AM1476" s="58"/>
      <c r="AN1476" s="58"/>
    </row>
    <row r="1477" spans="37:40">
      <c r="AK1477" s="58"/>
      <c r="AL1477" s="58"/>
      <c r="AM1477" s="58"/>
      <c r="AN1477" s="58"/>
    </row>
    <row r="1478" spans="37:40">
      <c r="AK1478" s="58"/>
      <c r="AL1478" s="58"/>
      <c r="AM1478" s="58"/>
      <c r="AN1478" s="58"/>
    </row>
    <row r="1479" spans="37:40">
      <c r="AK1479" s="58"/>
      <c r="AL1479" s="58"/>
      <c r="AM1479" s="58"/>
      <c r="AN1479" s="58"/>
    </row>
    <row r="1480" spans="37:40">
      <c r="AK1480" s="58"/>
      <c r="AL1480" s="58"/>
      <c r="AM1480" s="58"/>
      <c r="AN1480" s="58"/>
    </row>
    <row r="1481" spans="37:40">
      <c r="AK1481" s="58"/>
      <c r="AL1481" s="58"/>
      <c r="AM1481" s="58"/>
      <c r="AN1481" s="58"/>
    </row>
    <row r="1482" spans="37:40">
      <c r="AK1482" s="58"/>
      <c r="AL1482" s="58"/>
      <c r="AM1482" s="58"/>
      <c r="AN1482" s="58"/>
    </row>
    <row r="1483" spans="37:40">
      <c r="AK1483" s="58"/>
      <c r="AL1483" s="58"/>
      <c r="AM1483" s="58"/>
      <c r="AN1483" s="58"/>
    </row>
    <row r="1484" spans="37:40">
      <c r="AK1484" s="58"/>
      <c r="AL1484" s="58"/>
      <c r="AM1484" s="58"/>
      <c r="AN1484" s="58"/>
    </row>
    <row r="1485" spans="37:40">
      <c r="AK1485" s="58"/>
      <c r="AL1485" s="58"/>
      <c r="AM1485" s="58"/>
      <c r="AN1485" s="58"/>
    </row>
    <row r="1486" spans="37:40">
      <c r="AK1486" s="58"/>
      <c r="AL1486" s="58"/>
      <c r="AM1486" s="58"/>
      <c r="AN1486" s="58"/>
    </row>
    <row r="1487" spans="37:40">
      <c r="AK1487" s="58"/>
      <c r="AL1487" s="58"/>
      <c r="AM1487" s="58"/>
      <c r="AN1487" s="58"/>
    </row>
    <row r="1488" spans="37:40">
      <c r="AK1488" s="58"/>
      <c r="AL1488" s="58"/>
      <c r="AM1488" s="58"/>
      <c r="AN1488" s="58"/>
    </row>
    <row r="1489" spans="37:40">
      <c r="AK1489" s="58"/>
      <c r="AL1489" s="58"/>
      <c r="AM1489" s="58"/>
      <c r="AN1489" s="58"/>
    </row>
    <row r="1490" spans="37:40">
      <c r="AK1490" s="58"/>
      <c r="AL1490" s="58"/>
      <c r="AM1490" s="58"/>
      <c r="AN1490" s="58"/>
    </row>
    <row r="1491" spans="37:40">
      <c r="AK1491" s="58"/>
      <c r="AL1491" s="58"/>
      <c r="AM1491" s="58"/>
      <c r="AN1491" s="58"/>
    </row>
    <row r="1492" spans="37:40">
      <c r="AK1492" s="58"/>
      <c r="AL1492" s="58"/>
      <c r="AM1492" s="58"/>
      <c r="AN1492" s="58"/>
    </row>
    <row r="1493" spans="37:40">
      <c r="AK1493" s="58"/>
      <c r="AL1493" s="58"/>
      <c r="AM1493" s="58"/>
      <c r="AN1493" s="58"/>
    </row>
    <row r="1494" spans="37:40">
      <c r="AK1494" s="58"/>
      <c r="AL1494" s="58"/>
      <c r="AM1494" s="58"/>
      <c r="AN1494" s="58"/>
    </row>
    <row r="1495" spans="37:40">
      <c r="AK1495" s="58"/>
      <c r="AL1495" s="58"/>
      <c r="AM1495" s="58"/>
      <c r="AN1495" s="58"/>
    </row>
    <row r="1496" spans="37:40">
      <c r="AK1496" s="58"/>
      <c r="AL1496" s="58"/>
      <c r="AM1496" s="58"/>
      <c r="AN1496" s="58"/>
    </row>
    <row r="1497" spans="37:40">
      <c r="AK1497" s="58"/>
      <c r="AL1497" s="58"/>
      <c r="AM1497" s="58"/>
      <c r="AN1497" s="58"/>
    </row>
    <row r="1498" spans="37:40">
      <c r="AK1498" s="58"/>
      <c r="AL1498" s="58"/>
      <c r="AM1498" s="58"/>
      <c r="AN1498" s="58"/>
    </row>
    <row r="1499" spans="37:40">
      <c r="AK1499" s="58"/>
      <c r="AL1499" s="58"/>
      <c r="AM1499" s="58"/>
      <c r="AN1499" s="58"/>
    </row>
    <row r="1500" spans="37:40">
      <c r="AK1500" s="58"/>
      <c r="AL1500" s="58"/>
      <c r="AM1500" s="58"/>
      <c r="AN1500" s="58"/>
    </row>
    <row r="1501" spans="37:40">
      <c r="AK1501" s="58"/>
      <c r="AL1501" s="58"/>
      <c r="AM1501" s="58"/>
      <c r="AN1501" s="58"/>
    </row>
    <row r="1502" spans="37:40">
      <c r="AK1502" s="58"/>
      <c r="AL1502" s="58"/>
      <c r="AM1502" s="58"/>
      <c r="AN1502" s="58"/>
    </row>
    <row r="1503" spans="37:40">
      <c r="AK1503" s="58"/>
      <c r="AL1503" s="58"/>
      <c r="AM1503" s="58"/>
      <c r="AN1503" s="58"/>
    </row>
    <row r="1504" spans="37:40">
      <c r="AK1504" s="58"/>
      <c r="AL1504" s="58"/>
      <c r="AM1504" s="58"/>
      <c r="AN1504" s="58"/>
    </row>
    <row r="1505" spans="37:40">
      <c r="AK1505" s="58"/>
      <c r="AL1505" s="58"/>
      <c r="AM1505" s="58"/>
      <c r="AN1505" s="58"/>
    </row>
    <row r="1506" spans="37:40">
      <c r="AK1506" s="58"/>
      <c r="AL1506" s="58"/>
      <c r="AM1506" s="58"/>
      <c r="AN1506" s="58"/>
    </row>
    <row r="1507" spans="37:40">
      <c r="AK1507" s="58"/>
      <c r="AL1507" s="58"/>
      <c r="AM1507" s="58"/>
      <c r="AN1507" s="58"/>
    </row>
    <row r="1508" spans="37:40">
      <c r="AK1508" s="58"/>
      <c r="AL1508" s="58"/>
      <c r="AM1508" s="58"/>
      <c r="AN1508" s="58"/>
    </row>
    <row r="1509" spans="37:40">
      <c r="AK1509" s="58"/>
      <c r="AL1509" s="58"/>
      <c r="AM1509" s="58"/>
      <c r="AN1509" s="58"/>
    </row>
    <row r="1510" spans="37:40">
      <c r="AK1510" s="58"/>
      <c r="AL1510" s="58"/>
      <c r="AM1510" s="58"/>
      <c r="AN1510" s="58"/>
    </row>
    <row r="1511" spans="37:40">
      <c r="AK1511" s="58"/>
      <c r="AL1511" s="58"/>
      <c r="AM1511" s="58"/>
      <c r="AN1511" s="58"/>
    </row>
    <row r="1512" spans="37:40">
      <c r="AK1512" s="58"/>
      <c r="AL1512" s="58"/>
      <c r="AM1512" s="58"/>
      <c r="AN1512" s="58"/>
    </row>
    <row r="1513" spans="37:40">
      <c r="AK1513" s="58"/>
      <c r="AL1513" s="58"/>
      <c r="AM1513" s="58"/>
      <c r="AN1513" s="58"/>
    </row>
    <row r="1514" spans="37:40">
      <c r="AK1514" s="58"/>
      <c r="AL1514" s="58"/>
      <c r="AM1514" s="58"/>
      <c r="AN1514" s="58"/>
    </row>
    <row r="1515" spans="37:40">
      <c r="AK1515" s="58"/>
      <c r="AL1515" s="58"/>
      <c r="AM1515" s="58"/>
      <c r="AN1515" s="58"/>
    </row>
    <row r="1516" spans="37:40">
      <c r="AK1516" s="58"/>
      <c r="AL1516" s="58"/>
      <c r="AM1516" s="58"/>
      <c r="AN1516" s="58"/>
    </row>
    <row r="1517" spans="37:40">
      <c r="AK1517" s="58"/>
      <c r="AL1517" s="58"/>
      <c r="AM1517" s="58"/>
      <c r="AN1517" s="58"/>
    </row>
    <row r="1518" spans="37:40">
      <c r="AK1518" s="58"/>
      <c r="AL1518" s="58"/>
      <c r="AM1518" s="58"/>
      <c r="AN1518" s="58"/>
    </row>
    <row r="1519" spans="37:40">
      <c r="AK1519" s="58"/>
      <c r="AL1519" s="58"/>
      <c r="AM1519" s="58"/>
      <c r="AN1519" s="58"/>
    </row>
    <row r="1520" spans="37:40">
      <c r="AK1520" s="58"/>
      <c r="AL1520" s="58"/>
      <c r="AM1520" s="58"/>
      <c r="AN1520" s="58"/>
    </row>
    <row r="1521" spans="37:40">
      <c r="AK1521" s="58"/>
      <c r="AL1521" s="58"/>
      <c r="AM1521" s="58"/>
      <c r="AN1521" s="58"/>
    </row>
    <row r="1522" spans="37:40">
      <c r="AK1522" s="58"/>
      <c r="AL1522" s="58"/>
      <c r="AM1522" s="58"/>
      <c r="AN1522" s="58"/>
    </row>
    <row r="1523" spans="37:40">
      <c r="AK1523" s="58"/>
      <c r="AL1523" s="58"/>
      <c r="AM1523" s="58"/>
      <c r="AN1523" s="58"/>
    </row>
    <row r="1524" spans="37:40">
      <c r="AK1524" s="58"/>
      <c r="AL1524" s="58"/>
      <c r="AM1524" s="58"/>
      <c r="AN1524" s="58"/>
    </row>
    <row r="1525" spans="37:40">
      <c r="AK1525" s="58"/>
      <c r="AL1525" s="58"/>
      <c r="AM1525" s="58"/>
      <c r="AN1525" s="58"/>
    </row>
    <row r="1526" spans="37:40">
      <c r="AK1526" s="58"/>
      <c r="AL1526" s="58"/>
      <c r="AM1526" s="58"/>
      <c r="AN1526" s="58"/>
    </row>
    <row r="1527" spans="37:40">
      <c r="AK1527" s="58"/>
      <c r="AL1527" s="58"/>
      <c r="AM1527" s="58"/>
      <c r="AN1527" s="58"/>
    </row>
    <row r="1528" spans="37:40">
      <c r="AK1528" s="58"/>
      <c r="AL1528" s="58"/>
      <c r="AM1528" s="58"/>
      <c r="AN1528" s="58"/>
    </row>
    <row r="1529" spans="37:40">
      <c r="AK1529" s="58"/>
      <c r="AL1529" s="58"/>
      <c r="AM1529" s="58"/>
      <c r="AN1529" s="58"/>
    </row>
    <row r="1530" spans="37:40">
      <c r="AK1530" s="58"/>
      <c r="AL1530" s="58"/>
      <c r="AM1530" s="58"/>
      <c r="AN1530" s="58"/>
    </row>
    <row r="1531" spans="37:40">
      <c r="AK1531" s="58"/>
      <c r="AL1531" s="58"/>
      <c r="AM1531" s="58"/>
      <c r="AN1531" s="58"/>
    </row>
    <row r="1532" spans="37:40">
      <c r="AK1532" s="58"/>
      <c r="AL1532" s="58"/>
      <c r="AM1532" s="58"/>
      <c r="AN1532" s="58"/>
    </row>
    <row r="1533" spans="37:40">
      <c r="AK1533" s="58"/>
      <c r="AL1533" s="58"/>
      <c r="AM1533" s="58"/>
      <c r="AN1533" s="58"/>
    </row>
    <row r="1534" spans="37:40">
      <c r="AK1534" s="58"/>
      <c r="AL1534" s="58"/>
      <c r="AM1534" s="58"/>
      <c r="AN1534" s="58"/>
    </row>
    <row r="1535" spans="37:40">
      <c r="AK1535" s="58"/>
      <c r="AL1535" s="58"/>
      <c r="AM1535" s="58"/>
      <c r="AN1535" s="58"/>
    </row>
    <row r="1536" spans="37:40">
      <c r="AK1536" s="58"/>
      <c r="AL1536" s="58"/>
      <c r="AM1536" s="58"/>
      <c r="AN1536" s="58"/>
    </row>
    <row r="1537" spans="37:40">
      <c r="AK1537" s="58"/>
      <c r="AL1537" s="58"/>
      <c r="AM1537" s="58"/>
      <c r="AN1537" s="58"/>
    </row>
    <row r="1538" spans="37:40">
      <c r="AK1538" s="58"/>
      <c r="AL1538" s="58"/>
      <c r="AM1538" s="58"/>
      <c r="AN1538" s="58"/>
    </row>
    <row r="1539" spans="37:40">
      <c r="AK1539" s="58"/>
      <c r="AL1539" s="58"/>
      <c r="AM1539" s="58"/>
      <c r="AN1539" s="58"/>
    </row>
    <row r="1540" spans="37:40">
      <c r="AK1540" s="58"/>
      <c r="AL1540" s="58"/>
      <c r="AM1540" s="58"/>
      <c r="AN1540" s="58"/>
    </row>
    <row r="1541" spans="37:40">
      <c r="AK1541" s="58"/>
      <c r="AL1541" s="58"/>
      <c r="AM1541" s="58"/>
      <c r="AN1541" s="58"/>
    </row>
    <row r="1542" spans="37:40">
      <c r="AK1542" s="58"/>
      <c r="AL1542" s="58"/>
      <c r="AM1542" s="58"/>
      <c r="AN1542" s="58"/>
    </row>
    <row r="1543" spans="37:40">
      <c r="AK1543" s="58"/>
      <c r="AL1543" s="58"/>
      <c r="AM1543" s="58"/>
      <c r="AN1543" s="58"/>
    </row>
    <row r="1544" spans="37:40">
      <c r="AK1544" s="58"/>
      <c r="AL1544" s="58"/>
      <c r="AM1544" s="58"/>
      <c r="AN1544" s="58"/>
    </row>
    <row r="1545" spans="37:40">
      <c r="AK1545" s="58"/>
      <c r="AL1545" s="58"/>
      <c r="AM1545" s="58"/>
      <c r="AN1545" s="58"/>
    </row>
    <row r="1546" spans="37:40">
      <c r="AK1546" s="58"/>
      <c r="AL1546" s="58"/>
      <c r="AM1546" s="58"/>
      <c r="AN1546" s="58"/>
    </row>
    <row r="1547" spans="37:40">
      <c r="AK1547" s="58"/>
      <c r="AL1547" s="58"/>
      <c r="AM1547" s="58"/>
      <c r="AN1547" s="58"/>
    </row>
    <row r="1548" spans="37:40">
      <c r="AK1548" s="58"/>
      <c r="AL1548" s="58"/>
      <c r="AM1548" s="58"/>
      <c r="AN1548" s="58"/>
    </row>
    <row r="1549" spans="37:40">
      <c r="AK1549" s="58"/>
      <c r="AL1549" s="58"/>
      <c r="AM1549" s="58"/>
      <c r="AN1549" s="58"/>
    </row>
    <row r="1550" spans="37:40">
      <c r="AK1550" s="58"/>
      <c r="AL1550" s="58"/>
      <c r="AM1550" s="58"/>
      <c r="AN1550" s="58"/>
    </row>
    <row r="1551" spans="37:40">
      <c r="AK1551" s="58"/>
      <c r="AL1551" s="58"/>
      <c r="AM1551" s="58"/>
      <c r="AN1551" s="58"/>
    </row>
    <row r="1552" spans="37:40">
      <c r="AK1552" s="58"/>
      <c r="AL1552" s="58"/>
      <c r="AM1552" s="58"/>
      <c r="AN1552" s="58"/>
    </row>
    <row r="1553" spans="37:40">
      <c r="AK1553" s="58"/>
      <c r="AL1553" s="58"/>
      <c r="AM1553" s="58"/>
      <c r="AN1553" s="58"/>
    </row>
    <row r="1554" spans="37:40">
      <c r="AK1554" s="58"/>
      <c r="AL1554" s="58"/>
      <c r="AM1554" s="58"/>
      <c r="AN1554" s="58"/>
    </row>
    <row r="1555" spans="37:40">
      <c r="AK1555" s="58"/>
      <c r="AL1555" s="58"/>
      <c r="AM1555" s="58"/>
      <c r="AN1555" s="58"/>
    </row>
    <row r="1556" spans="37:40">
      <c r="AK1556" s="58"/>
      <c r="AL1556" s="58"/>
      <c r="AM1556" s="58"/>
      <c r="AN1556" s="58"/>
    </row>
    <row r="1557" spans="37:40">
      <c r="AK1557" s="58"/>
      <c r="AL1557" s="58"/>
      <c r="AM1557" s="58"/>
      <c r="AN1557" s="58"/>
    </row>
    <row r="1558" spans="37:40">
      <c r="AK1558" s="58"/>
      <c r="AL1558" s="58"/>
      <c r="AM1558" s="58"/>
      <c r="AN1558" s="58"/>
    </row>
    <row r="1559" spans="37:40">
      <c r="AK1559" s="58"/>
      <c r="AL1559" s="58"/>
      <c r="AM1559" s="58"/>
      <c r="AN1559" s="58"/>
    </row>
    <row r="1560" spans="37:40">
      <c r="AK1560" s="58"/>
      <c r="AL1560" s="58"/>
      <c r="AM1560" s="58"/>
      <c r="AN1560" s="58"/>
    </row>
    <row r="1561" spans="37:40">
      <c r="AK1561" s="58"/>
      <c r="AL1561" s="58"/>
      <c r="AM1561" s="58"/>
      <c r="AN1561" s="58"/>
    </row>
    <row r="1562" spans="37:40">
      <c r="AK1562" s="58"/>
      <c r="AL1562" s="58"/>
      <c r="AM1562" s="58"/>
      <c r="AN1562" s="58"/>
    </row>
    <row r="1563" spans="37:40">
      <c r="AK1563" s="58"/>
      <c r="AL1563" s="58"/>
      <c r="AM1563" s="58"/>
      <c r="AN1563" s="58"/>
    </row>
    <row r="1564" spans="37:40">
      <c r="AK1564" s="58"/>
      <c r="AL1564" s="58"/>
      <c r="AM1564" s="58"/>
      <c r="AN1564" s="58"/>
    </row>
    <row r="1565" spans="37:40">
      <c r="AK1565" s="58"/>
      <c r="AL1565" s="58"/>
      <c r="AM1565" s="58"/>
      <c r="AN1565" s="58"/>
    </row>
    <row r="1566" spans="37:40">
      <c r="AK1566" s="58"/>
      <c r="AL1566" s="58"/>
      <c r="AM1566" s="58"/>
      <c r="AN1566" s="58"/>
    </row>
    <row r="1567" spans="37:40">
      <c r="AK1567" s="58"/>
      <c r="AL1567" s="58"/>
      <c r="AM1567" s="58"/>
      <c r="AN1567" s="58"/>
    </row>
    <row r="1568" spans="37:40">
      <c r="AK1568" s="58"/>
      <c r="AL1568" s="58"/>
      <c r="AM1568" s="58"/>
      <c r="AN1568" s="58"/>
    </row>
    <row r="1569" spans="37:40">
      <c r="AK1569" s="58"/>
      <c r="AL1569" s="58"/>
      <c r="AM1569" s="58"/>
      <c r="AN1569" s="58"/>
    </row>
    <row r="1570" spans="37:40">
      <c r="AK1570" s="58"/>
      <c r="AL1570" s="58"/>
      <c r="AM1570" s="58"/>
      <c r="AN1570" s="58"/>
    </row>
    <row r="1571" spans="37:40">
      <c r="AK1571" s="58"/>
      <c r="AL1571" s="58"/>
      <c r="AM1571" s="58"/>
      <c r="AN1571" s="58"/>
    </row>
    <row r="1572" spans="37:40">
      <c r="AK1572" s="58"/>
      <c r="AL1572" s="58"/>
      <c r="AM1572" s="58"/>
      <c r="AN1572" s="58"/>
    </row>
    <row r="1573" spans="37:40">
      <c r="AK1573" s="58"/>
      <c r="AL1573" s="58"/>
      <c r="AM1573" s="58"/>
      <c r="AN1573" s="58"/>
    </row>
    <row r="1574" spans="37:40">
      <c r="AK1574" s="58"/>
      <c r="AL1574" s="58"/>
      <c r="AM1574" s="58"/>
      <c r="AN1574" s="58"/>
    </row>
    <row r="1575" spans="37:40">
      <c r="AK1575" s="58"/>
      <c r="AL1575" s="58"/>
      <c r="AM1575" s="58"/>
      <c r="AN1575" s="58"/>
    </row>
    <row r="1576" spans="37:40">
      <c r="AK1576" s="58"/>
      <c r="AL1576" s="58"/>
      <c r="AM1576" s="58"/>
      <c r="AN1576" s="58"/>
    </row>
    <row r="1577" spans="37:40">
      <c r="AK1577" s="58"/>
      <c r="AL1577" s="58"/>
      <c r="AM1577" s="58"/>
      <c r="AN1577" s="58"/>
    </row>
    <row r="1578" spans="37:40">
      <c r="AK1578" s="58"/>
      <c r="AL1578" s="58"/>
      <c r="AM1578" s="58"/>
      <c r="AN1578" s="58"/>
    </row>
    <row r="1579" spans="37:40">
      <c r="AK1579" s="58"/>
      <c r="AL1579" s="58"/>
      <c r="AM1579" s="58"/>
      <c r="AN1579" s="58"/>
    </row>
    <row r="1580" spans="37:40">
      <c r="AK1580" s="58"/>
      <c r="AL1580" s="58"/>
      <c r="AM1580" s="58"/>
      <c r="AN1580" s="58"/>
    </row>
    <row r="1581" spans="37:40">
      <c r="AK1581" s="58"/>
      <c r="AL1581" s="58"/>
      <c r="AM1581" s="58"/>
      <c r="AN1581" s="58"/>
    </row>
    <row r="1582" spans="37:40">
      <c r="AK1582" s="58"/>
      <c r="AL1582" s="58"/>
      <c r="AM1582" s="58"/>
      <c r="AN1582" s="58"/>
    </row>
    <row r="1583" spans="37:40">
      <c r="AK1583" s="58"/>
      <c r="AL1583" s="58"/>
      <c r="AM1583" s="58"/>
      <c r="AN1583" s="58"/>
    </row>
    <row r="1584" spans="37:40">
      <c r="AK1584" s="58"/>
      <c r="AL1584" s="58"/>
      <c r="AM1584" s="58"/>
      <c r="AN1584" s="58"/>
    </row>
    <row r="1585" spans="37:40">
      <c r="AK1585" s="58"/>
      <c r="AL1585" s="58"/>
      <c r="AM1585" s="58"/>
      <c r="AN1585" s="58"/>
    </row>
    <row r="1586" spans="37:40">
      <c r="AK1586" s="58"/>
      <c r="AL1586" s="58"/>
      <c r="AM1586" s="58"/>
      <c r="AN1586" s="58"/>
    </row>
    <row r="1587" spans="37:40">
      <c r="AK1587" s="58"/>
      <c r="AL1587" s="58"/>
      <c r="AM1587" s="58"/>
      <c r="AN1587" s="58"/>
    </row>
    <row r="1588" spans="37:40">
      <c r="AK1588" s="58"/>
      <c r="AL1588" s="58"/>
      <c r="AM1588" s="58"/>
      <c r="AN1588" s="58"/>
    </row>
    <row r="1589" spans="37:40">
      <c r="AK1589" s="58"/>
      <c r="AL1589" s="58"/>
      <c r="AM1589" s="58"/>
      <c r="AN1589" s="58"/>
    </row>
    <row r="1590" spans="37:40">
      <c r="AK1590" s="58"/>
      <c r="AL1590" s="58"/>
      <c r="AM1590" s="58"/>
      <c r="AN1590" s="58"/>
    </row>
    <row r="1591" spans="37:40">
      <c r="AK1591" s="58"/>
      <c r="AL1591" s="58"/>
      <c r="AM1591" s="58"/>
      <c r="AN1591" s="58"/>
    </row>
    <row r="1592" spans="37:40">
      <c r="AK1592" s="58"/>
      <c r="AL1592" s="58"/>
      <c r="AM1592" s="58"/>
      <c r="AN1592" s="58"/>
    </row>
    <row r="1593" spans="37:40">
      <c r="AK1593" s="58"/>
      <c r="AL1593" s="58"/>
      <c r="AM1593" s="58"/>
      <c r="AN1593" s="58"/>
    </row>
    <row r="1594" spans="37:40">
      <c r="AK1594" s="58"/>
      <c r="AL1594" s="58"/>
      <c r="AM1594" s="58"/>
      <c r="AN1594" s="58"/>
    </row>
    <row r="1595" spans="37:40">
      <c r="AK1595" s="58"/>
      <c r="AL1595" s="58"/>
      <c r="AM1595" s="58"/>
      <c r="AN1595" s="58"/>
    </row>
    <row r="1596" spans="37:40">
      <c r="AK1596" s="58"/>
      <c r="AL1596" s="58"/>
      <c r="AM1596" s="58"/>
      <c r="AN1596" s="58"/>
    </row>
    <row r="1597" spans="37:40">
      <c r="AK1597" s="58"/>
      <c r="AL1597" s="58"/>
      <c r="AM1597" s="58"/>
      <c r="AN1597" s="58"/>
    </row>
    <row r="1598" spans="37:40">
      <c r="AK1598" s="58"/>
      <c r="AL1598" s="58"/>
      <c r="AM1598" s="58"/>
      <c r="AN1598" s="58"/>
    </row>
    <row r="1599" spans="37:40">
      <c r="AK1599" s="58"/>
      <c r="AL1599" s="58"/>
      <c r="AM1599" s="58"/>
      <c r="AN1599" s="58"/>
    </row>
    <row r="1600" spans="37:40">
      <c r="AK1600" s="58"/>
      <c r="AL1600" s="58"/>
      <c r="AM1600" s="58"/>
      <c r="AN1600" s="58"/>
    </row>
    <row r="1601" spans="37:40">
      <c r="AK1601" s="58"/>
      <c r="AL1601" s="58"/>
      <c r="AM1601" s="58"/>
      <c r="AN1601" s="58"/>
    </row>
    <row r="1602" spans="37:40">
      <c r="AK1602" s="58"/>
      <c r="AL1602" s="58"/>
      <c r="AM1602" s="58"/>
      <c r="AN1602" s="58"/>
    </row>
    <row r="1603" spans="37:40">
      <c r="AK1603" s="58"/>
      <c r="AL1603" s="58"/>
      <c r="AM1603" s="58"/>
      <c r="AN1603" s="58"/>
    </row>
    <row r="1604" spans="37:40">
      <c r="AK1604" s="58"/>
      <c r="AL1604" s="58"/>
      <c r="AM1604" s="58"/>
      <c r="AN1604" s="58"/>
    </row>
    <row r="1605" spans="37:40">
      <c r="AK1605" s="58"/>
      <c r="AL1605" s="58"/>
      <c r="AM1605" s="58"/>
      <c r="AN1605" s="58"/>
    </row>
    <row r="1606" spans="37:40">
      <c r="AK1606" s="58"/>
      <c r="AL1606" s="58"/>
      <c r="AM1606" s="58"/>
      <c r="AN1606" s="58"/>
    </row>
    <row r="1607" spans="37:40">
      <c r="AK1607" s="58"/>
      <c r="AL1607" s="58"/>
      <c r="AM1607" s="58"/>
      <c r="AN1607" s="58"/>
    </row>
    <row r="1608" spans="37:40">
      <c r="AK1608" s="58"/>
      <c r="AL1608" s="58"/>
      <c r="AM1608" s="58"/>
      <c r="AN1608" s="58"/>
    </row>
    <row r="1609" spans="37:40">
      <c r="AK1609" s="58"/>
      <c r="AL1609" s="58"/>
      <c r="AM1609" s="58"/>
      <c r="AN1609" s="58"/>
    </row>
    <row r="1610" spans="37:40">
      <c r="AK1610" s="58"/>
      <c r="AL1610" s="58"/>
      <c r="AM1610" s="58"/>
      <c r="AN1610" s="58"/>
    </row>
    <row r="1611" spans="37:40">
      <c r="AK1611" s="58"/>
      <c r="AL1611" s="58"/>
      <c r="AM1611" s="58"/>
      <c r="AN1611" s="58"/>
    </row>
    <row r="1612" spans="37:40">
      <c r="AK1612" s="58"/>
      <c r="AL1612" s="58"/>
      <c r="AM1612" s="58"/>
      <c r="AN1612" s="58"/>
    </row>
    <row r="1613" spans="37:40">
      <c r="AK1613" s="58"/>
      <c r="AL1613" s="58"/>
      <c r="AM1613" s="58"/>
      <c r="AN1613" s="58"/>
    </row>
    <row r="1614" spans="37:40">
      <c r="AK1614" s="58"/>
      <c r="AL1614" s="58"/>
      <c r="AM1614" s="58"/>
      <c r="AN1614" s="58"/>
    </row>
    <row r="1615" spans="37:40">
      <c r="AK1615" s="58"/>
      <c r="AL1615" s="58"/>
      <c r="AM1615" s="58"/>
      <c r="AN1615" s="58"/>
    </row>
    <row r="1616" spans="37:40">
      <c r="AK1616" s="58"/>
      <c r="AL1616" s="58"/>
      <c r="AM1616" s="58"/>
      <c r="AN1616" s="58"/>
    </row>
    <row r="1617" spans="37:40">
      <c r="AK1617" s="58"/>
      <c r="AL1617" s="58"/>
      <c r="AM1617" s="58"/>
      <c r="AN1617" s="58"/>
    </row>
    <row r="1618" spans="37:40">
      <c r="AK1618" s="58"/>
      <c r="AL1618" s="58"/>
      <c r="AM1618" s="58"/>
      <c r="AN1618" s="58"/>
    </row>
    <row r="1619" spans="37:40">
      <c r="AK1619" s="58"/>
      <c r="AL1619" s="58"/>
      <c r="AM1619" s="58"/>
      <c r="AN1619" s="58"/>
    </row>
    <row r="1620" spans="37:40">
      <c r="AK1620" s="58"/>
      <c r="AL1620" s="58"/>
      <c r="AM1620" s="58"/>
      <c r="AN1620" s="58"/>
    </row>
    <row r="1621" spans="37:40">
      <c r="AK1621" s="58"/>
      <c r="AL1621" s="58"/>
      <c r="AM1621" s="58"/>
      <c r="AN1621" s="58"/>
    </row>
    <row r="1622" spans="37:40">
      <c r="AK1622" s="58"/>
      <c r="AL1622" s="58"/>
      <c r="AM1622" s="58"/>
      <c r="AN1622" s="58"/>
    </row>
    <row r="1623" spans="37:40">
      <c r="AK1623" s="58"/>
      <c r="AL1623" s="58"/>
      <c r="AM1623" s="58"/>
      <c r="AN1623" s="58"/>
    </row>
    <row r="1624" spans="37:40">
      <c r="AK1624" s="58"/>
      <c r="AL1624" s="58"/>
      <c r="AM1624" s="58"/>
      <c r="AN1624" s="58"/>
    </row>
    <row r="1625" spans="37:40">
      <c r="AK1625" s="58"/>
      <c r="AL1625" s="58"/>
      <c r="AM1625" s="58"/>
      <c r="AN1625" s="58"/>
    </row>
    <row r="1626" spans="37:40">
      <c r="AK1626" s="58"/>
      <c r="AL1626" s="58"/>
      <c r="AM1626" s="58"/>
      <c r="AN1626" s="58"/>
    </row>
    <row r="1627" spans="37:40">
      <c r="AK1627" s="58"/>
      <c r="AL1627" s="58"/>
      <c r="AM1627" s="58"/>
      <c r="AN1627" s="58"/>
    </row>
    <row r="1628" spans="37:40">
      <c r="AK1628" s="58"/>
      <c r="AL1628" s="58"/>
      <c r="AM1628" s="58"/>
      <c r="AN1628" s="58"/>
    </row>
    <row r="1629" spans="37:40">
      <c r="AK1629" s="58"/>
      <c r="AL1629" s="58"/>
      <c r="AM1629" s="58"/>
      <c r="AN1629" s="58"/>
    </row>
    <row r="1630" spans="37:40">
      <c r="AK1630" s="58"/>
      <c r="AL1630" s="58"/>
      <c r="AM1630" s="58"/>
      <c r="AN1630" s="58"/>
    </row>
    <row r="1631" spans="37:40">
      <c r="AK1631" s="58"/>
      <c r="AL1631" s="58"/>
      <c r="AM1631" s="58"/>
      <c r="AN1631" s="58"/>
    </row>
    <row r="1632" spans="37:40">
      <c r="AK1632" s="58"/>
      <c r="AL1632" s="58"/>
      <c r="AM1632" s="58"/>
      <c r="AN1632" s="58"/>
    </row>
    <row r="1633" spans="37:40">
      <c r="AK1633" s="58"/>
      <c r="AL1633" s="58"/>
      <c r="AM1633" s="58"/>
      <c r="AN1633" s="58"/>
    </row>
    <row r="1634" spans="37:40">
      <c r="AK1634" s="58"/>
      <c r="AL1634" s="58"/>
      <c r="AM1634" s="58"/>
      <c r="AN1634" s="58"/>
    </row>
    <row r="1635" spans="37:40">
      <c r="AK1635" s="58"/>
      <c r="AL1635" s="58"/>
      <c r="AM1635" s="58"/>
      <c r="AN1635" s="58"/>
    </row>
    <row r="1636" spans="37:40">
      <c r="AK1636" s="58"/>
      <c r="AL1636" s="58"/>
      <c r="AM1636" s="58"/>
      <c r="AN1636" s="58"/>
    </row>
    <row r="1637" spans="37:40">
      <c r="AK1637" s="58"/>
      <c r="AL1637" s="58"/>
      <c r="AM1637" s="58"/>
      <c r="AN1637" s="58"/>
    </row>
    <row r="1638" spans="37:40">
      <c r="AK1638" s="58"/>
      <c r="AL1638" s="58"/>
      <c r="AM1638" s="58"/>
      <c r="AN1638" s="58"/>
    </row>
    <row r="1639" spans="37:40">
      <c r="AK1639" s="58"/>
      <c r="AL1639" s="58"/>
      <c r="AM1639" s="58"/>
      <c r="AN1639" s="58"/>
    </row>
    <row r="1640" spans="37:40">
      <c r="AK1640" s="58"/>
      <c r="AL1640" s="58"/>
      <c r="AM1640" s="58"/>
      <c r="AN1640" s="58"/>
    </row>
    <row r="1641" spans="37:40">
      <c r="AK1641" s="58"/>
      <c r="AL1641" s="58"/>
      <c r="AM1641" s="58"/>
      <c r="AN1641" s="58"/>
    </row>
    <row r="1642" spans="37:40">
      <c r="AK1642" s="58"/>
      <c r="AL1642" s="58"/>
      <c r="AM1642" s="58"/>
      <c r="AN1642" s="58"/>
    </row>
    <row r="1643" spans="37:40">
      <c r="AK1643" s="58"/>
      <c r="AL1643" s="58"/>
      <c r="AM1643" s="58"/>
      <c r="AN1643" s="58"/>
    </row>
    <row r="1644" spans="37:40">
      <c r="AK1644" s="58"/>
      <c r="AL1644" s="58"/>
      <c r="AM1644" s="58"/>
      <c r="AN1644" s="58"/>
    </row>
    <row r="1645" spans="37:40">
      <c r="AK1645" s="58"/>
      <c r="AL1645" s="58"/>
      <c r="AM1645" s="58"/>
      <c r="AN1645" s="58"/>
    </row>
    <row r="1646" spans="37:40">
      <c r="AK1646" s="58"/>
      <c r="AL1646" s="58"/>
      <c r="AM1646" s="58"/>
      <c r="AN1646" s="58"/>
    </row>
    <row r="1647" spans="37:40">
      <c r="AK1647" s="58"/>
      <c r="AL1647" s="58"/>
      <c r="AM1647" s="58"/>
      <c r="AN1647" s="58"/>
    </row>
    <row r="1648" spans="37:40">
      <c r="AK1648" s="58"/>
      <c r="AL1648" s="58"/>
      <c r="AM1648" s="58"/>
      <c r="AN1648" s="58"/>
    </row>
    <row r="1649" spans="37:40">
      <c r="AK1649" s="58"/>
      <c r="AL1649" s="58"/>
      <c r="AM1649" s="58"/>
      <c r="AN1649" s="58"/>
    </row>
    <row r="1650" spans="37:40">
      <c r="AK1650" s="58"/>
      <c r="AL1650" s="58"/>
      <c r="AM1650" s="58"/>
      <c r="AN1650" s="58"/>
    </row>
    <row r="1651" spans="37:40">
      <c r="AK1651" s="58"/>
      <c r="AL1651" s="58"/>
      <c r="AM1651" s="58"/>
      <c r="AN1651" s="58"/>
    </row>
    <row r="1652" spans="37:40">
      <c r="AK1652" s="58"/>
      <c r="AL1652" s="58"/>
      <c r="AM1652" s="58"/>
      <c r="AN1652" s="58"/>
    </row>
    <row r="1653" spans="37:40">
      <c r="AK1653" s="58"/>
      <c r="AL1653" s="58"/>
      <c r="AM1653" s="58"/>
      <c r="AN1653" s="58"/>
    </row>
    <row r="1654" spans="37:40">
      <c r="AK1654" s="58"/>
      <c r="AL1654" s="58"/>
      <c r="AM1654" s="58"/>
      <c r="AN1654" s="58"/>
    </row>
    <row r="1655" spans="37:40">
      <c r="AK1655" s="58"/>
      <c r="AL1655" s="58"/>
      <c r="AM1655" s="58"/>
      <c r="AN1655" s="58"/>
    </row>
    <row r="1656" spans="37:40">
      <c r="AK1656" s="58"/>
      <c r="AL1656" s="58"/>
      <c r="AM1656" s="58"/>
      <c r="AN1656" s="58"/>
    </row>
    <row r="1657" spans="37:40">
      <c r="AK1657" s="58"/>
      <c r="AL1657" s="58"/>
      <c r="AM1657" s="58"/>
      <c r="AN1657" s="58"/>
    </row>
    <row r="1658" spans="37:40">
      <c r="AK1658" s="58"/>
      <c r="AL1658" s="58"/>
      <c r="AM1658" s="58"/>
      <c r="AN1658" s="58"/>
    </row>
    <row r="1659" spans="37:40">
      <c r="AK1659" s="58"/>
      <c r="AL1659" s="58"/>
      <c r="AM1659" s="58"/>
      <c r="AN1659" s="58"/>
    </row>
    <row r="1660" spans="37:40">
      <c r="AK1660" s="58"/>
      <c r="AL1660" s="58"/>
      <c r="AM1660" s="58"/>
      <c r="AN1660" s="58"/>
    </row>
    <row r="1661" spans="37:40">
      <c r="AK1661" s="58"/>
      <c r="AL1661" s="58"/>
      <c r="AM1661" s="58"/>
      <c r="AN1661" s="58"/>
    </row>
    <row r="1662" spans="37:40">
      <c r="AK1662" s="58"/>
      <c r="AL1662" s="58"/>
      <c r="AM1662" s="58"/>
      <c r="AN1662" s="58"/>
    </row>
    <row r="1663" spans="37:40">
      <c r="AK1663" s="58"/>
      <c r="AL1663" s="58"/>
      <c r="AM1663" s="58"/>
      <c r="AN1663" s="58"/>
    </row>
    <row r="1664" spans="37:40">
      <c r="AK1664" s="58"/>
      <c r="AL1664" s="58"/>
      <c r="AM1664" s="58"/>
      <c r="AN1664" s="58"/>
    </row>
    <row r="1665" spans="37:40">
      <c r="AK1665" s="58"/>
      <c r="AL1665" s="58"/>
      <c r="AM1665" s="58"/>
      <c r="AN1665" s="58"/>
    </row>
    <row r="1666" spans="37:40">
      <c r="AK1666" s="58"/>
      <c r="AL1666" s="58"/>
      <c r="AM1666" s="58"/>
      <c r="AN1666" s="58"/>
    </row>
    <row r="1667" spans="37:40">
      <c r="AK1667" s="58"/>
      <c r="AL1667" s="58"/>
      <c r="AM1667" s="58"/>
      <c r="AN1667" s="58"/>
    </row>
    <row r="1668" spans="37:40">
      <c r="AK1668" s="58"/>
      <c r="AL1668" s="58"/>
      <c r="AM1668" s="58"/>
      <c r="AN1668" s="58"/>
    </row>
    <row r="1669" spans="37:40">
      <c r="AK1669" s="58"/>
      <c r="AL1669" s="58"/>
      <c r="AM1669" s="58"/>
      <c r="AN1669" s="58"/>
    </row>
    <row r="1670" spans="37:40">
      <c r="AK1670" s="58"/>
      <c r="AL1670" s="58"/>
      <c r="AM1670" s="58"/>
      <c r="AN1670" s="58"/>
    </row>
    <row r="1671" spans="37:40">
      <c r="AK1671" s="58"/>
      <c r="AL1671" s="58"/>
      <c r="AM1671" s="58"/>
      <c r="AN1671" s="58"/>
    </row>
    <row r="1672" spans="37:40">
      <c r="AK1672" s="58"/>
      <c r="AL1672" s="58"/>
      <c r="AM1672" s="58"/>
      <c r="AN1672" s="58"/>
    </row>
    <row r="1673" spans="37:40">
      <c r="AK1673" s="58"/>
      <c r="AL1673" s="58"/>
      <c r="AM1673" s="58"/>
      <c r="AN1673" s="58"/>
    </row>
    <row r="1674" spans="37:40">
      <c r="AK1674" s="58"/>
      <c r="AL1674" s="58"/>
      <c r="AM1674" s="58"/>
      <c r="AN1674" s="58"/>
    </row>
    <row r="1675" spans="37:40">
      <c r="AK1675" s="58"/>
      <c r="AL1675" s="58"/>
      <c r="AM1675" s="58"/>
      <c r="AN1675" s="58"/>
    </row>
    <row r="1676" spans="37:40">
      <c r="AK1676" s="58"/>
      <c r="AL1676" s="58"/>
      <c r="AM1676" s="58"/>
      <c r="AN1676" s="58"/>
    </row>
    <row r="1677" spans="37:40">
      <c r="AK1677" s="58"/>
      <c r="AL1677" s="58"/>
      <c r="AM1677" s="58"/>
      <c r="AN1677" s="58"/>
    </row>
    <row r="1678" spans="37:40">
      <c r="AK1678" s="58"/>
      <c r="AL1678" s="58"/>
      <c r="AM1678" s="58"/>
      <c r="AN1678" s="58"/>
    </row>
    <row r="1679" spans="37:40">
      <c r="AK1679" s="58"/>
      <c r="AL1679" s="58"/>
      <c r="AM1679" s="58"/>
      <c r="AN1679" s="58"/>
    </row>
    <row r="1680" spans="37:40">
      <c r="AK1680" s="58"/>
      <c r="AL1680" s="58"/>
      <c r="AM1680" s="58"/>
      <c r="AN1680" s="58"/>
    </row>
    <row r="1681" spans="37:40">
      <c r="AK1681" s="58"/>
      <c r="AL1681" s="58"/>
      <c r="AM1681" s="58"/>
      <c r="AN1681" s="58"/>
    </row>
    <row r="1682" spans="37:40">
      <c r="AK1682" s="58"/>
      <c r="AL1682" s="58"/>
      <c r="AM1682" s="58"/>
      <c r="AN1682" s="58"/>
    </row>
    <row r="1683" spans="37:40">
      <c r="AK1683" s="58"/>
      <c r="AL1683" s="58"/>
      <c r="AM1683" s="58"/>
      <c r="AN1683" s="58"/>
    </row>
    <row r="1684" spans="37:40">
      <c r="AK1684" s="58"/>
      <c r="AL1684" s="58"/>
      <c r="AM1684" s="58"/>
      <c r="AN1684" s="58"/>
    </row>
    <row r="1685" spans="37:40">
      <c r="AK1685" s="58"/>
      <c r="AL1685" s="58"/>
      <c r="AM1685" s="58"/>
      <c r="AN1685" s="58"/>
    </row>
    <row r="1686" spans="37:40">
      <c r="AK1686" s="58"/>
      <c r="AL1686" s="58"/>
      <c r="AM1686" s="58"/>
      <c r="AN1686" s="58"/>
    </row>
    <row r="1687" spans="37:40">
      <c r="AK1687" s="58"/>
      <c r="AL1687" s="58"/>
      <c r="AM1687" s="58"/>
      <c r="AN1687" s="58"/>
    </row>
    <row r="1688" spans="37:40">
      <c r="AK1688" s="58"/>
      <c r="AL1688" s="58"/>
      <c r="AM1688" s="58"/>
      <c r="AN1688" s="58"/>
    </row>
    <row r="1689" spans="37:40">
      <c r="AK1689" s="58"/>
      <c r="AL1689" s="58"/>
      <c r="AM1689" s="58"/>
      <c r="AN1689" s="58"/>
    </row>
    <row r="1690" spans="37:40">
      <c r="AK1690" s="58"/>
      <c r="AL1690" s="58"/>
      <c r="AM1690" s="58"/>
      <c r="AN1690" s="58"/>
    </row>
    <row r="1691" spans="37:40">
      <c r="AK1691" s="58"/>
      <c r="AL1691" s="58"/>
      <c r="AM1691" s="58"/>
      <c r="AN1691" s="58"/>
    </row>
    <row r="1692" spans="37:40">
      <c r="AK1692" s="58"/>
      <c r="AL1692" s="58"/>
      <c r="AM1692" s="58"/>
      <c r="AN1692" s="58"/>
    </row>
    <row r="1693" spans="37:40">
      <c r="AK1693" s="58"/>
      <c r="AL1693" s="58"/>
      <c r="AM1693" s="58"/>
      <c r="AN1693" s="58"/>
    </row>
    <row r="1694" spans="37:40">
      <c r="AK1694" s="58"/>
      <c r="AL1694" s="58"/>
      <c r="AM1694" s="58"/>
      <c r="AN1694" s="58"/>
    </row>
    <row r="1695" spans="37:40">
      <c r="AK1695" s="58"/>
      <c r="AL1695" s="58"/>
      <c r="AM1695" s="58"/>
      <c r="AN1695" s="58"/>
    </row>
    <row r="1696" spans="37:40">
      <c r="AK1696" s="58"/>
      <c r="AL1696" s="58"/>
      <c r="AM1696" s="58"/>
      <c r="AN1696" s="58"/>
    </row>
    <row r="1697" spans="37:40">
      <c r="AK1697" s="58"/>
      <c r="AL1697" s="58"/>
      <c r="AM1697" s="58"/>
      <c r="AN1697" s="58"/>
    </row>
    <row r="1698" spans="37:40">
      <c r="AK1698" s="58"/>
      <c r="AL1698" s="58"/>
      <c r="AM1698" s="58"/>
      <c r="AN1698" s="58"/>
    </row>
    <row r="1699" spans="37:40">
      <c r="AK1699" s="58"/>
      <c r="AL1699" s="58"/>
      <c r="AM1699" s="58"/>
      <c r="AN1699" s="58"/>
    </row>
    <row r="1700" spans="37:40">
      <c r="AK1700" s="58"/>
      <c r="AL1700" s="58"/>
      <c r="AM1700" s="58"/>
      <c r="AN1700" s="58"/>
    </row>
    <row r="1701" spans="37:40">
      <c r="AK1701" s="58"/>
      <c r="AL1701" s="58"/>
      <c r="AM1701" s="58"/>
      <c r="AN1701" s="58"/>
    </row>
    <row r="1702" spans="37:40">
      <c r="AK1702" s="58"/>
      <c r="AL1702" s="58"/>
      <c r="AM1702" s="58"/>
      <c r="AN1702" s="58"/>
    </row>
    <row r="1703" spans="37:40">
      <c r="AK1703" s="58"/>
      <c r="AL1703" s="58"/>
      <c r="AM1703" s="58"/>
      <c r="AN1703" s="58"/>
    </row>
    <row r="1704" spans="37:40">
      <c r="AK1704" s="58"/>
      <c r="AL1704" s="58"/>
      <c r="AM1704" s="58"/>
      <c r="AN1704" s="58"/>
    </row>
    <row r="1705" spans="37:40">
      <c r="AK1705" s="58"/>
      <c r="AL1705" s="58"/>
      <c r="AM1705" s="58"/>
      <c r="AN1705" s="58"/>
    </row>
    <row r="1706" spans="37:40">
      <c r="AK1706" s="58"/>
      <c r="AL1706" s="58"/>
      <c r="AM1706" s="58"/>
      <c r="AN1706" s="58"/>
    </row>
    <row r="1707" spans="37:40">
      <c r="AK1707" s="58"/>
      <c r="AL1707" s="58"/>
      <c r="AM1707" s="58"/>
      <c r="AN1707" s="58"/>
    </row>
    <row r="1708" spans="37:40">
      <c r="AK1708" s="58"/>
      <c r="AL1708" s="58"/>
      <c r="AM1708" s="58"/>
      <c r="AN1708" s="58"/>
    </row>
    <row r="1709" spans="37:40">
      <c r="AK1709" s="58"/>
      <c r="AL1709" s="58"/>
      <c r="AM1709" s="58"/>
      <c r="AN1709" s="58"/>
    </row>
    <row r="1710" spans="37:40">
      <c r="AK1710" s="58"/>
      <c r="AL1710" s="58"/>
      <c r="AM1710" s="58"/>
      <c r="AN1710" s="58"/>
    </row>
    <row r="1711" spans="37:40">
      <c r="AK1711" s="58"/>
      <c r="AL1711" s="58"/>
      <c r="AM1711" s="58"/>
      <c r="AN1711" s="58"/>
    </row>
    <row r="1712" spans="37:40">
      <c r="AK1712" s="58"/>
      <c r="AL1712" s="58"/>
      <c r="AM1712" s="58"/>
      <c r="AN1712" s="58"/>
    </row>
    <row r="1713" spans="37:40">
      <c r="AK1713" s="58"/>
      <c r="AL1713" s="58"/>
      <c r="AM1713" s="58"/>
      <c r="AN1713" s="58"/>
    </row>
    <row r="1714" spans="37:40">
      <c r="AK1714" s="58"/>
      <c r="AL1714" s="58"/>
      <c r="AM1714" s="58"/>
      <c r="AN1714" s="58"/>
    </row>
    <row r="1715" spans="37:40">
      <c r="AK1715" s="58"/>
      <c r="AL1715" s="58"/>
      <c r="AM1715" s="58"/>
      <c r="AN1715" s="58"/>
    </row>
    <row r="1716" spans="37:40">
      <c r="AK1716" s="58"/>
      <c r="AL1716" s="58"/>
      <c r="AM1716" s="58"/>
      <c r="AN1716" s="58"/>
    </row>
    <row r="1717" spans="37:40">
      <c r="AK1717" s="58"/>
      <c r="AL1717" s="58"/>
      <c r="AM1717" s="58"/>
      <c r="AN1717" s="58"/>
    </row>
    <row r="1718" spans="37:40">
      <c r="AK1718" s="58"/>
      <c r="AL1718" s="58"/>
      <c r="AM1718" s="58"/>
      <c r="AN1718" s="58"/>
    </row>
    <row r="1719" spans="37:40">
      <c r="AK1719" s="58"/>
      <c r="AL1719" s="58"/>
      <c r="AM1719" s="58"/>
      <c r="AN1719" s="58"/>
    </row>
    <row r="1720" spans="37:40">
      <c r="AK1720" s="58"/>
      <c r="AL1720" s="58"/>
      <c r="AM1720" s="58"/>
      <c r="AN1720" s="58"/>
    </row>
    <row r="1721" spans="37:40">
      <c r="AK1721" s="58"/>
      <c r="AL1721" s="58"/>
      <c r="AM1721" s="58"/>
      <c r="AN1721" s="58"/>
    </row>
    <row r="1722" spans="37:40">
      <c r="AK1722" s="58"/>
      <c r="AL1722" s="58"/>
      <c r="AM1722" s="58"/>
      <c r="AN1722" s="58"/>
    </row>
    <row r="1723" spans="37:40">
      <c r="AK1723" s="58"/>
      <c r="AL1723" s="58"/>
      <c r="AM1723" s="58"/>
      <c r="AN1723" s="58"/>
    </row>
    <row r="1724" spans="37:40">
      <c r="AK1724" s="58"/>
      <c r="AL1724" s="58"/>
      <c r="AM1724" s="58"/>
      <c r="AN1724" s="58"/>
    </row>
    <row r="1725" spans="37:40">
      <c r="AK1725" s="58"/>
      <c r="AL1725" s="58"/>
      <c r="AM1725" s="58"/>
      <c r="AN1725" s="58"/>
    </row>
    <row r="1726" spans="37:40">
      <c r="AK1726" s="58"/>
      <c r="AL1726" s="58"/>
      <c r="AM1726" s="58"/>
      <c r="AN1726" s="58"/>
    </row>
    <row r="1727" spans="37:40">
      <c r="AK1727" s="58"/>
      <c r="AL1727" s="58"/>
      <c r="AM1727" s="58"/>
      <c r="AN1727" s="58"/>
    </row>
    <row r="1728" spans="37:40">
      <c r="AK1728" s="58"/>
      <c r="AL1728" s="58"/>
      <c r="AM1728" s="58"/>
      <c r="AN1728" s="58"/>
    </row>
    <row r="1729" spans="37:40">
      <c r="AK1729" s="58"/>
      <c r="AL1729" s="58"/>
      <c r="AM1729" s="58"/>
      <c r="AN1729" s="58"/>
    </row>
    <row r="1730" spans="37:40">
      <c r="AK1730" s="58"/>
      <c r="AL1730" s="58"/>
      <c r="AM1730" s="58"/>
      <c r="AN1730" s="58"/>
    </row>
    <row r="1731" spans="37:40">
      <c r="AK1731" s="58"/>
      <c r="AL1731" s="58"/>
      <c r="AM1731" s="58"/>
      <c r="AN1731" s="58"/>
    </row>
    <row r="1732" spans="37:40">
      <c r="AK1732" s="58"/>
      <c r="AL1732" s="58"/>
      <c r="AM1732" s="58"/>
      <c r="AN1732" s="58"/>
    </row>
    <row r="1733" spans="37:40">
      <c r="AK1733" s="58"/>
      <c r="AL1733" s="58"/>
      <c r="AM1733" s="58"/>
      <c r="AN1733" s="58"/>
    </row>
    <row r="1734" spans="37:40">
      <c r="AK1734" s="58"/>
      <c r="AL1734" s="58"/>
      <c r="AM1734" s="58"/>
      <c r="AN1734" s="58"/>
    </row>
    <row r="1735" spans="37:40">
      <c r="AK1735" s="58"/>
      <c r="AL1735" s="58"/>
      <c r="AM1735" s="58"/>
      <c r="AN1735" s="58"/>
    </row>
    <row r="1736" spans="37:40">
      <c r="AK1736" s="58"/>
      <c r="AL1736" s="58"/>
      <c r="AM1736" s="58"/>
      <c r="AN1736" s="58"/>
    </row>
    <row r="1737" spans="37:40">
      <c r="AK1737" s="58"/>
      <c r="AL1737" s="58"/>
      <c r="AM1737" s="58"/>
      <c r="AN1737" s="58"/>
    </row>
    <row r="1738" spans="37:40">
      <c r="AK1738" s="58"/>
      <c r="AL1738" s="58"/>
      <c r="AM1738" s="58"/>
      <c r="AN1738" s="58"/>
    </row>
    <row r="1739" spans="37:40">
      <c r="AK1739" s="58"/>
      <c r="AL1739" s="58"/>
      <c r="AM1739" s="58"/>
      <c r="AN1739" s="58"/>
    </row>
    <row r="1740" spans="37:40">
      <c r="AK1740" s="58"/>
      <c r="AL1740" s="58"/>
      <c r="AM1740" s="58"/>
      <c r="AN1740" s="58"/>
    </row>
    <row r="1741" spans="37:40">
      <c r="AK1741" s="58"/>
      <c r="AL1741" s="58"/>
      <c r="AM1741" s="58"/>
      <c r="AN1741" s="58"/>
    </row>
    <row r="1742" spans="37:40">
      <c r="AK1742" s="58"/>
      <c r="AL1742" s="58"/>
      <c r="AM1742" s="58"/>
      <c r="AN1742" s="58"/>
    </row>
    <row r="1743" spans="37:40">
      <c r="AK1743" s="58"/>
      <c r="AL1743" s="58"/>
      <c r="AM1743" s="58"/>
      <c r="AN1743" s="58"/>
    </row>
    <row r="1744" spans="37:40">
      <c r="AK1744" s="58"/>
      <c r="AL1744" s="58"/>
      <c r="AM1744" s="58"/>
      <c r="AN1744" s="58"/>
    </row>
    <row r="1745" spans="37:40">
      <c r="AK1745" s="58"/>
      <c r="AL1745" s="58"/>
      <c r="AM1745" s="58"/>
      <c r="AN1745" s="58"/>
    </row>
    <row r="1746" spans="37:40">
      <c r="AK1746" s="58"/>
      <c r="AL1746" s="58"/>
      <c r="AM1746" s="58"/>
      <c r="AN1746" s="58"/>
    </row>
    <row r="1747" spans="37:40">
      <c r="AK1747" s="58"/>
      <c r="AL1747" s="58"/>
      <c r="AM1747" s="58"/>
      <c r="AN1747" s="58"/>
    </row>
    <row r="1748" spans="37:40">
      <c r="AK1748" s="58"/>
      <c r="AL1748" s="58"/>
      <c r="AM1748" s="58"/>
      <c r="AN1748" s="58"/>
    </row>
    <row r="1749" spans="37:40">
      <c r="AK1749" s="58"/>
      <c r="AL1749" s="58"/>
      <c r="AM1749" s="58"/>
      <c r="AN1749" s="58"/>
    </row>
    <row r="1750" spans="37:40">
      <c r="AK1750" s="58"/>
      <c r="AL1750" s="58"/>
      <c r="AM1750" s="58"/>
      <c r="AN1750" s="58"/>
    </row>
    <row r="1751" spans="37:40">
      <c r="AK1751" s="58"/>
      <c r="AL1751" s="58"/>
      <c r="AM1751" s="58"/>
      <c r="AN1751" s="58"/>
    </row>
    <row r="1752" spans="37:40">
      <c r="AK1752" s="58"/>
      <c r="AL1752" s="58"/>
      <c r="AM1752" s="58"/>
      <c r="AN1752" s="58"/>
    </row>
    <row r="1753" spans="37:40">
      <c r="AK1753" s="58"/>
      <c r="AL1753" s="58"/>
      <c r="AM1753" s="58"/>
      <c r="AN1753" s="58"/>
    </row>
    <row r="1754" spans="37:40">
      <c r="AK1754" s="58"/>
      <c r="AL1754" s="58"/>
      <c r="AM1754" s="58"/>
      <c r="AN1754" s="58"/>
    </row>
    <row r="1755" spans="37:40">
      <c r="AK1755" s="58"/>
      <c r="AL1755" s="58"/>
      <c r="AM1755" s="58"/>
      <c r="AN1755" s="58"/>
    </row>
    <row r="1756" spans="37:40">
      <c r="AK1756" s="58"/>
      <c r="AL1756" s="58"/>
      <c r="AM1756" s="58"/>
      <c r="AN1756" s="58"/>
    </row>
    <row r="1757" spans="37:40">
      <c r="AK1757" s="58"/>
      <c r="AL1757" s="58"/>
      <c r="AM1757" s="58"/>
      <c r="AN1757" s="58"/>
    </row>
    <row r="1758" spans="37:40">
      <c r="AK1758" s="58"/>
      <c r="AL1758" s="58"/>
      <c r="AM1758" s="58"/>
      <c r="AN1758" s="58"/>
    </row>
    <row r="1759" spans="37:40">
      <c r="AK1759" s="58"/>
      <c r="AL1759" s="58"/>
      <c r="AM1759" s="58"/>
      <c r="AN1759" s="58"/>
    </row>
    <row r="1760" spans="37:40">
      <c r="AK1760" s="58"/>
      <c r="AL1760" s="58"/>
      <c r="AM1760" s="58"/>
      <c r="AN1760" s="58"/>
    </row>
    <row r="1761" spans="37:40">
      <c r="AK1761" s="58"/>
      <c r="AL1761" s="58"/>
      <c r="AM1761" s="58"/>
      <c r="AN1761" s="58"/>
    </row>
    <row r="1762" spans="37:40">
      <c r="AK1762" s="58"/>
      <c r="AL1762" s="58"/>
      <c r="AM1762" s="58"/>
      <c r="AN1762" s="58"/>
    </row>
    <row r="1763" spans="37:40">
      <c r="AK1763" s="58"/>
      <c r="AL1763" s="58"/>
      <c r="AM1763" s="58"/>
      <c r="AN1763" s="58"/>
    </row>
    <row r="1764" spans="37:40">
      <c r="AK1764" s="58"/>
      <c r="AL1764" s="58"/>
      <c r="AM1764" s="58"/>
      <c r="AN1764" s="58"/>
    </row>
    <row r="1765" spans="37:40">
      <c r="AK1765" s="58"/>
      <c r="AL1765" s="58"/>
      <c r="AM1765" s="58"/>
      <c r="AN1765" s="58"/>
    </row>
    <row r="1766" spans="37:40">
      <c r="AK1766" s="58"/>
      <c r="AL1766" s="58"/>
      <c r="AM1766" s="58"/>
      <c r="AN1766" s="58"/>
    </row>
    <row r="1767" spans="37:40">
      <c r="AK1767" s="58"/>
      <c r="AL1767" s="58"/>
      <c r="AM1767" s="58"/>
      <c r="AN1767" s="58"/>
    </row>
    <row r="1768" spans="37:40">
      <c r="AK1768" s="58"/>
      <c r="AL1768" s="58"/>
      <c r="AM1768" s="58"/>
      <c r="AN1768" s="58"/>
    </row>
    <row r="1769" spans="37:40">
      <c r="AK1769" s="58"/>
      <c r="AL1769" s="58"/>
      <c r="AM1769" s="58"/>
      <c r="AN1769" s="58"/>
    </row>
    <row r="1770" spans="37:40">
      <c r="AK1770" s="58"/>
      <c r="AL1770" s="58"/>
      <c r="AM1770" s="58"/>
      <c r="AN1770" s="58"/>
    </row>
    <row r="1771" spans="37:40">
      <c r="AK1771" s="58"/>
      <c r="AL1771" s="58"/>
      <c r="AM1771" s="58"/>
      <c r="AN1771" s="58"/>
    </row>
    <row r="1772" spans="37:40">
      <c r="AK1772" s="58"/>
      <c r="AL1772" s="58"/>
      <c r="AM1772" s="58"/>
      <c r="AN1772" s="58"/>
    </row>
    <row r="1773" spans="37:40">
      <c r="AK1773" s="58"/>
      <c r="AL1773" s="58"/>
      <c r="AM1773" s="58"/>
      <c r="AN1773" s="58"/>
    </row>
    <row r="1774" spans="37:40">
      <c r="AK1774" s="58"/>
      <c r="AL1774" s="58"/>
      <c r="AM1774" s="58"/>
      <c r="AN1774" s="58"/>
    </row>
    <row r="1775" spans="37:40">
      <c r="AK1775" s="58"/>
      <c r="AL1775" s="58"/>
      <c r="AM1775" s="58"/>
      <c r="AN1775" s="58"/>
    </row>
    <row r="1776" spans="37:40">
      <c r="AK1776" s="58"/>
      <c r="AL1776" s="58"/>
      <c r="AM1776" s="58"/>
      <c r="AN1776" s="58"/>
    </row>
    <row r="1777" spans="37:40">
      <c r="AK1777" s="58"/>
      <c r="AL1777" s="58"/>
      <c r="AM1777" s="58"/>
      <c r="AN1777" s="58"/>
    </row>
    <row r="1778" spans="37:40">
      <c r="AK1778" s="58"/>
      <c r="AL1778" s="58"/>
      <c r="AM1778" s="58"/>
      <c r="AN1778" s="58"/>
    </row>
    <row r="1779" spans="37:40">
      <c r="AK1779" s="58"/>
      <c r="AL1779" s="58"/>
      <c r="AM1779" s="58"/>
      <c r="AN1779" s="58"/>
    </row>
    <row r="1780" spans="37:40">
      <c r="AK1780" s="58"/>
      <c r="AL1780" s="58"/>
      <c r="AM1780" s="58"/>
      <c r="AN1780" s="58"/>
    </row>
    <row r="1781" spans="37:40">
      <c r="AK1781" s="58"/>
      <c r="AL1781" s="58"/>
      <c r="AM1781" s="58"/>
      <c r="AN1781" s="58"/>
    </row>
    <row r="1782" spans="37:40">
      <c r="AK1782" s="58"/>
      <c r="AL1782" s="58"/>
      <c r="AM1782" s="58"/>
      <c r="AN1782" s="58"/>
    </row>
    <row r="1783" spans="37:40">
      <c r="AK1783" s="58"/>
      <c r="AL1783" s="58"/>
      <c r="AM1783" s="58"/>
      <c r="AN1783" s="58"/>
    </row>
    <row r="1784" spans="37:40">
      <c r="AK1784" s="58"/>
      <c r="AL1784" s="58"/>
      <c r="AM1784" s="58"/>
      <c r="AN1784" s="58"/>
    </row>
    <row r="1785" spans="37:40">
      <c r="AK1785" s="58"/>
      <c r="AL1785" s="58"/>
      <c r="AM1785" s="58"/>
      <c r="AN1785" s="58"/>
    </row>
    <row r="1786" spans="37:40">
      <c r="AK1786" s="58"/>
      <c r="AL1786" s="58"/>
      <c r="AM1786" s="58"/>
      <c r="AN1786" s="58"/>
    </row>
    <row r="1787" spans="37:40">
      <c r="AK1787" s="58"/>
      <c r="AL1787" s="58"/>
      <c r="AM1787" s="58"/>
      <c r="AN1787" s="58"/>
    </row>
    <row r="1788" spans="37:40">
      <c r="AK1788" s="58"/>
      <c r="AL1788" s="58"/>
      <c r="AM1788" s="58"/>
      <c r="AN1788" s="58"/>
    </row>
    <row r="1789" spans="37:40">
      <c r="AK1789" s="58"/>
      <c r="AL1789" s="58"/>
      <c r="AM1789" s="58"/>
      <c r="AN1789" s="58"/>
    </row>
    <row r="1790" spans="37:40">
      <c r="AK1790" s="58"/>
      <c r="AL1790" s="58"/>
      <c r="AM1790" s="58"/>
      <c r="AN1790" s="58"/>
    </row>
    <row r="1791" spans="37:40">
      <c r="AK1791" s="58"/>
      <c r="AL1791" s="58"/>
      <c r="AM1791" s="58"/>
      <c r="AN1791" s="58"/>
    </row>
    <row r="1792" spans="37:40">
      <c r="AK1792" s="58"/>
      <c r="AL1792" s="58"/>
      <c r="AM1792" s="58"/>
      <c r="AN1792" s="58"/>
    </row>
    <row r="1793" spans="37:40">
      <c r="AK1793" s="58"/>
      <c r="AL1793" s="58"/>
      <c r="AM1793" s="58"/>
      <c r="AN1793" s="58"/>
    </row>
    <row r="1794" spans="37:40">
      <c r="AK1794" s="58"/>
      <c r="AL1794" s="58"/>
      <c r="AM1794" s="58"/>
      <c r="AN1794" s="58"/>
    </row>
    <row r="1795" spans="37:40">
      <c r="AK1795" s="58"/>
      <c r="AL1795" s="58"/>
      <c r="AM1795" s="58"/>
      <c r="AN1795" s="58"/>
    </row>
    <row r="1796" spans="37:40">
      <c r="AK1796" s="58"/>
      <c r="AL1796" s="58"/>
      <c r="AM1796" s="58"/>
      <c r="AN1796" s="58"/>
    </row>
    <row r="1797" spans="37:40">
      <c r="AK1797" s="58"/>
      <c r="AL1797" s="58"/>
      <c r="AM1797" s="58"/>
      <c r="AN1797" s="58"/>
    </row>
    <row r="1798" spans="37:40">
      <c r="AK1798" s="58"/>
      <c r="AL1798" s="58"/>
      <c r="AM1798" s="58"/>
      <c r="AN1798" s="58"/>
    </row>
    <row r="1799" spans="37:40">
      <c r="AK1799" s="58"/>
      <c r="AL1799" s="58"/>
      <c r="AM1799" s="58"/>
      <c r="AN1799" s="58"/>
    </row>
    <row r="1800" spans="37:40">
      <c r="AK1800" s="58"/>
      <c r="AL1800" s="58"/>
      <c r="AM1800" s="58"/>
      <c r="AN1800" s="58"/>
    </row>
    <row r="1801" spans="37:40">
      <c r="AK1801" s="58"/>
      <c r="AL1801" s="58"/>
      <c r="AM1801" s="58"/>
      <c r="AN1801" s="58"/>
    </row>
    <row r="1802" spans="37:40">
      <c r="AK1802" s="58"/>
      <c r="AL1802" s="58"/>
      <c r="AM1802" s="58"/>
      <c r="AN1802" s="58"/>
    </row>
    <row r="1803" spans="37:40">
      <c r="AK1803" s="58"/>
      <c r="AL1803" s="58"/>
      <c r="AM1803" s="58"/>
      <c r="AN1803" s="58"/>
    </row>
    <row r="1804" spans="37:40">
      <c r="AK1804" s="58"/>
      <c r="AL1804" s="58"/>
      <c r="AM1804" s="58"/>
      <c r="AN1804" s="58"/>
    </row>
    <row r="1805" spans="37:40">
      <c r="AK1805" s="58"/>
      <c r="AL1805" s="58"/>
      <c r="AM1805" s="58"/>
      <c r="AN1805" s="58"/>
    </row>
    <row r="1806" spans="37:40">
      <c r="AK1806" s="58"/>
      <c r="AL1806" s="58"/>
      <c r="AM1806" s="58"/>
      <c r="AN1806" s="58"/>
    </row>
    <row r="1807" spans="37:40">
      <c r="AK1807" s="58"/>
      <c r="AL1807" s="58"/>
      <c r="AM1807" s="58"/>
      <c r="AN1807" s="58"/>
    </row>
    <row r="1808" spans="37:40">
      <c r="AK1808" s="58"/>
      <c r="AL1808" s="58"/>
      <c r="AM1808" s="58"/>
      <c r="AN1808" s="58"/>
    </row>
    <row r="1809" spans="37:40">
      <c r="AK1809" s="58"/>
      <c r="AL1809" s="58"/>
      <c r="AM1809" s="58"/>
      <c r="AN1809" s="58"/>
    </row>
    <row r="1810" spans="37:40">
      <c r="AK1810" s="58"/>
      <c r="AL1810" s="58"/>
      <c r="AM1810" s="58"/>
      <c r="AN1810" s="58"/>
    </row>
    <row r="1811" spans="37:40">
      <c r="AK1811" s="58"/>
      <c r="AL1811" s="58"/>
      <c r="AM1811" s="58"/>
      <c r="AN1811" s="58"/>
    </row>
    <row r="1812" spans="37:40">
      <c r="AK1812" s="58"/>
      <c r="AL1812" s="58"/>
      <c r="AM1812" s="58"/>
      <c r="AN1812" s="58"/>
    </row>
    <row r="1813" spans="37:40">
      <c r="AK1813" s="58"/>
      <c r="AL1813" s="58"/>
      <c r="AM1813" s="58"/>
      <c r="AN1813" s="58"/>
    </row>
    <row r="1814" spans="37:40">
      <c r="AK1814" s="58"/>
      <c r="AL1814" s="58"/>
      <c r="AM1814" s="58"/>
      <c r="AN1814" s="58"/>
    </row>
    <row r="1815" spans="37:40">
      <c r="AK1815" s="58"/>
      <c r="AL1815" s="58"/>
      <c r="AM1815" s="58"/>
      <c r="AN1815" s="58"/>
    </row>
    <row r="1816" spans="37:40">
      <c r="AK1816" s="58"/>
      <c r="AL1816" s="58"/>
      <c r="AM1816" s="58"/>
      <c r="AN1816" s="58"/>
    </row>
    <row r="1817" spans="37:40">
      <c r="AK1817" s="58"/>
      <c r="AL1817" s="58"/>
      <c r="AM1817" s="58"/>
      <c r="AN1817" s="58"/>
    </row>
    <row r="1818" spans="37:40">
      <c r="AK1818" s="58"/>
      <c r="AL1818" s="58"/>
      <c r="AM1818" s="58"/>
      <c r="AN1818" s="58"/>
    </row>
    <row r="1819" spans="37:40">
      <c r="AK1819" s="58"/>
      <c r="AL1819" s="58"/>
      <c r="AM1819" s="58"/>
      <c r="AN1819" s="58"/>
    </row>
    <row r="1820" spans="37:40">
      <c r="AK1820" s="58"/>
      <c r="AL1820" s="58"/>
      <c r="AM1820" s="58"/>
      <c r="AN1820" s="58"/>
    </row>
    <row r="1821" spans="37:40">
      <c r="AK1821" s="58"/>
      <c r="AL1821" s="58"/>
      <c r="AM1821" s="58"/>
      <c r="AN1821" s="58"/>
    </row>
    <row r="1822" spans="37:40">
      <c r="AK1822" s="58"/>
      <c r="AL1822" s="58"/>
      <c r="AM1822" s="58"/>
      <c r="AN1822" s="58"/>
    </row>
    <row r="1823" spans="37:40">
      <c r="AK1823" s="58"/>
      <c r="AL1823" s="58"/>
      <c r="AM1823" s="58"/>
      <c r="AN1823" s="58"/>
    </row>
    <row r="1824" spans="37:40">
      <c r="AK1824" s="58"/>
      <c r="AL1824" s="58"/>
      <c r="AM1824" s="58"/>
      <c r="AN1824" s="58"/>
    </row>
    <row r="1825" spans="37:40">
      <c r="AK1825" s="58"/>
      <c r="AL1825" s="58"/>
      <c r="AM1825" s="58"/>
      <c r="AN1825" s="58"/>
    </row>
    <row r="1826" spans="37:40">
      <c r="AK1826" s="58"/>
      <c r="AL1826" s="58"/>
      <c r="AM1826" s="58"/>
      <c r="AN1826" s="58"/>
    </row>
    <row r="1827" spans="37:40">
      <c r="AK1827" s="58"/>
      <c r="AL1827" s="58"/>
      <c r="AM1827" s="58"/>
      <c r="AN1827" s="58"/>
    </row>
    <row r="1828" spans="37:40">
      <c r="AK1828" s="58"/>
      <c r="AL1828" s="58"/>
      <c r="AM1828" s="58"/>
      <c r="AN1828" s="58"/>
    </row>
    <row r="1829" spans="37:40">
      <c r="AK1829" s="58"/>
      <c r="AL1829" s="58"/>
      <c r="AM1829" s="58"/>
      <c r="AN1829" s="58"/>
    </row>
    <row r="1830" spans="37:40">
      <c r="AK1830" s="58"/>
      <c r="AL1830" s="58"/>
      <c r="AM1830" s="58"/>
      <c r="AN1830" s="58"/>
    </row>
    <row r="1831" spans="37:40">
      <c r="AK1831" s="58"/>
      <c r="AL1831" s="58"/>
      <c r="AM1831" s="58"/>
      <c r="AN1831" s="58"/>
    </row>
    <row r="1832" spans="37:40">
      <c r="AK1832" s="58"/>
      <c r="AL1832" s="58"/>
      <c r="AM1832" s="58"/>
      <c r="AN1832" s="58"/>
    </row>
    <row r="1833" spans="37:40">
      <c r="AK1833" s="58"/>
      <c r="AL1833" s="58"/>
      <c r="AM1833" s="58"/>
      <c r="AN1833" s="58"/>
    </row>
    <row r="1834" spans="37:40">
      <c r="AK1834" s="58"/>
      <c r="AL1834" s="58"/>
      <c r="AM1834" s="58"/>
      <c r="AN1834" s="58"/>
    </row>
    <row r="1835" spans="37:40">
      <c r="AK1835" s="58"/>
      <c r="AL1835" s="58"/>
      <c r="AM1835" s="58"/>
      <c r="AN1835" s="58"/>
    </row>
    <row r="1836" spans="37:40">
      <c r="AK1836" s="58"/>
      <c r="AL1836" s="58"/>
      <c r="AM1836" s="58"/>
      <c r="AN1836" s="58"/>
    </row>
    <row r="1837" spans="37:40">
      <c r="AK1837" s="58"/>
      <c r="AL1837" s="58"/>
      <c r="AM1837" s="58"/>
      <c r="AN1837" s="58"/>
    </row>
    <row r="1838" spans="37:40">
      <c r="AK1838" s="58"/>
      <c r="AL1838" s="58"/>
      <c r="AM1838" s="58"/>
      <c r="AN1838" s="58"/>
    </row>
    <row r="1839" spans="37:40">
      <c r="AK1839" s="58"/>
      <c r="AL1839" s="58"/>
      <c r="AM1839" s="58"/>
      <c r="AN1839" s="58"/>
    </row>
    <row r="1840" spans="37:40">
      <c r="AK1840" s="58"/>
      <c r="AL1840" s="58"/>
      <c r="AM1840" s="58"/>
      <c r="AN1840" s="58"/>
    </row>
    <row r="1841" spans="37:40">
      <c r="AK1841" s="58"/>
      <c r="AL1841" s="58"/>
      <c r="AM1841" s="58"/>
      <c r="AN1841" s="58"/>
    </row>
    <row r="1842" spans="37:40">
      <c r="AK1842" s="58"/>
      <c r="AL1842" s="58"/>
      <c r="AM1842" s="58"/>
      <c r="AN1842" s="58"/>
    </row>
    <row r="1843" spans="37:40">
      <c r="AK1843" s="58"/>
      <c r="AL1843" s="58"/>
      <c r="AM1843" s="58"/>
      <c r="AN1843" s="58"/>
    </row>
    <row r="1844" spans="37:40">
      <c r="AK1844" s="58"/>
      <c r="AL1844" s="58"/>
      <c r="AM1844" s="58"/>
      <c r="AN1844" s="58"/>
    </row>
    <row r="1845" spans="37:40">
      <c r="AK1845" s="58"/>
      <c r="AL1845" s="58"/>
      <c r="AM1845" s="58"/>
      <c r="AN1845" s="58"/>
    </row>
    <row r="1846" spans="37:40">
      <c r="AK1846" s="58"/>
      <c r="AL1846" s="58"/>
      <c r="AM1846" s="58"/>
      <c r="AN1846" s="58"/>
    </row>
    <row r="1847" spans="37:40">
      <c r="AK1847" s="58"/>
      <c r="AL1847" s="58"/>
      <c r="AM1847" s="58"/>
      <c r="AN1847" s="58"/>
    </row>
    <row r="1848" spans="37:40">
      <c r="AK1848" s="58"/>
      <c r="AL1848" s="58"/>
      <c r="AM1848" s="58"/>
      <c r="AN1848" s="58"/>
    </row>
    <row r="1849" spans="37:40">
      <c r="AK1849" s="58"/>
      <c r="AL1849" s="58"/>
      <c r="AM1849" s="58"/>
      <c r="AN1849" s="58"/>
    </row>
    <row r="1850" spans="37:40">
      <c r="AK1850" s="58"/>
      <c r="AL1850" s="58"/>
      <c r="AM1850" s="58"/>
      <c r="AN1850" s="58"/>
    </row>
    <row r="1851" spans="37:40">
      <c r="AK1851" s="58"/>
      <c r="AL1851" s="58"/>
      <c r="AM1851" s="58"/>
      <c r="AN1851" s="58"/>
    </row>
    <row r="1852" spans="37:40">
      <c r="AK1852" s="58"/>
      <c r="AL1852" s="58"/>
      <c r="AM1852" s="58"/>
      <c r="AN1852" s="58"/>
    </row>
    <row r="1853" spans="37:40">
      <c r="AK1853" s="58"/>
      <c r="AL1853" s="58"/>
      <c r="AM1853" s="58"/>
      <c r="AN1853" s="58"/>
    </row>
    <row r="1854" spans="37:40">
      <c r="AK1854" s="58"/>
      <c r="AL1854" s="58"/>
      <c r="AM1854" s="58"/>
      <c r="AN1854" s="58"/>
    </row>
    <row r="1855" spans="37:40">
      <c r="AK1855" s="58"/>
      <c r="AL1855" s="58"/>
      <c r="AM1855" s="58"/>
      <c r="AN1855" s="58"/>
    </row>
    <row r="1856" spans="37:40">
      <c r="AK1856" s="58"/>
      <c r="AL1856" s="58"/>
      <c r="AM1856" s="58"/>
      <c r="AN1856" s="58"/>
    </row>
    <row r="1857" spans="37:40">
      <c r="AK1857" s="58"/>
      <c r="AL1857" s="58"/>
      <c r="AM1857" s="58"/>
      <c r="AN1857" s="58"/>
    </row>
    <row r="1858" spans="37:40">
      <c r="AK1858" s="58"/>
      <c r="AL1858" s="58"/>
      <c r="AM1858" s="58"/>
      <c r="AN1858" s="58"/>
    </row>
    <row r="1859" spans="37:40">
      <c r="AK1859" s="58"/>
      <c r="AL1859" s="58"/>
      <c r="AM1859" s="58"/>
      <c r="AN1859" s="58"/>
    </row>
    <row r="1860" spans="37:40">
      <c r="AK1860" s="58"/>
      <c r="AL1860" s="58"/>
      <c r="AM1860" s="58"/>
      <c r="AN1860" s="58"/>
    </row>
    <row r="1861" spans="37:40">
      <c r="AK1861" s="58"/>
      <c r="AL1861" s="58"/>
      <c r="AM1861" s="58"/>
      <c r="AN1861" s="58"/>
    </row>
    <row r="1862" spans="37:40">
      <c r="AK1862" s="58"/>
      <c r="AL1862" s="58"/>
      <c r="AM1862" s="58"/>
      <c r="AN1862" s="58"/>
    </row>
    <row r="1863" spans="37:40">
      <c r="AK1863" s="58"/>
      <c r="AL1863" s="58"/>
      <c r="AM1863" s="58"/>
      <c r="AN1863" s="58"/>
    </row>
    <row r="1864" spans="37:40">
      <c r="AK1864" s="58"/>
      <c r="AL1864" s="58"/>
      <c r="AM1864" s="58"/>
      <c r="AN1864" s="58"/>
    </row>
    <row r="1865" spans="37:40">
      <c r="AK1865" s="58"/>
      <c r="AL1865" s="58"/>
      <c r="AM1865" s="58"/>
      <c r="AN1865" s="58"/>
    </row>
    <row r="1866" spans="37:40">
      <c r="AK1866" s="58"/>
      <c r="AL1866" s="58"/>
      <c r="AM1866" s="58"/>
      <c r="AN1866" s="58"/>
    </row>
    <row r="1867" spans="37:40">
      <c r="AK1867" s="58"/>
      <c r="AL1867" s="58"/>
      <c r="AM1867" s="58"/>
      <c r="AN1867" s="58"/>
    </row>
    <row r="1868" spans="37:40">
      <c r="AK1868" s="58"/>
      <c r="AL1868" s="58"/>
      <c r="AM1868" s="58"/>
      <c r="AN1868" s="58"/>
    </row>
    <row r="1869" spans="37:40">
      <c r="AK1869" s="58"/>
      <c r="AL1869" s="58"/>
      <c r="AM1869" s="58"/>
      <c r="AN1869" s="58"/>
    </row>
    <row r="1870" spans="37:40">
      <c r="AK1870" s="58"/>
      <c r="AL1870" s="58"/>
      <c r="AM1870" s="58"/>
      <c r="AN1870" s="58"/>
    </row>
    <row r="1871" spans="37:40">
      <c r="AK1871" s="58"/>
      <c r="AL1871" s="58"/>
      <c r="AM1871" s="58"/>
      <c r="AN1871" s="58"/>
    </row>
    <row r="1872" spans="37:40">
      <c r="AK1872" s="58"/>
      <c r="AL1872" s="58"/>
      <c r="AM1872" s="58"/>
      <c r="AN1872" s="58"/>
    </row>
    <row r="1873" spans="37:40">
      <c r="AK1873" s="58"/>
      <c r="AL1873" s="58"/>
      <c r="AM1873" s="58"/>
      <c r="AN1873" s="58"/>
    </row>
    <row r="1874" spans="37:40">
      <c r="AK1874" s="58"/>
      <c r="AL1874" s="58"/>
      <c r="AM1874" s="58"/>
      <c r="AN1874" s="58"/>
    </row>
    <row r="1875" spans="37:40">
      <c r="AK1875" s="58"/>
      <c r="AL1875" s="58"/>
      <c r="AM1875" s="58"/>
      <c r="AN1875" s="58"/>
    </row>
    <row r="1876" spans="37:40">
      <c r="AK1876" s="58"/>
      <c r="AL1876" s="58"/>
      <c r="AM1876" s="58"/>
      <c r="AN1876" s="58"/>
    </row>
    <row r="1877" spans="37:40">
      <c r="AK1877" s="58"/>
      <c r="AL1877" s="58"/>
      <c r="AM1877" s="58"/>
      <c r="AN1877" s="58"/>
    </row>
    <row r="1878" spans="37:40">
      <c r="AK1878" s="58"/>
      <c r="AL1878" s="58"/>
      <c r="AM1878" s="58"/>
      <c r="AN1878" s="58"/>
    </row>
    <row r="1879" spans="37:40">
      <c r="AK1879" s="58"/>
      <c r="AL1879" s="58"/>
      <c r="AM1879" s="58"/>
      <c r="AN1879" s="58"/>
    </row>
    <row r="1880" spans="37:40">
      <c r="AK1880" s="58"/>
      <c r="AL1880" s="58"/>
      <c r="AM1880" s="58"/>
      <c r="AN1880" s="58"/>
    </row>
    <row r="1881" spans="37:40">
      <c r="AK1881" s="58"/>
      <c r="AL1881" s="58"/>
      <c r="AM1881" s="58"/>
      <c r="AN1881" s="58"/>
    </row>
    <row r="1882" spans="37:40">
      <c r="AK1882" s="58"/>
      <c r="AL1882" s="58"/>
      <c r="AM1882" s="58"/>
      <c r="AN1882" s="58"/>
    </row>
    <row r="1883" spans="37:40">
      <c r="AK1883" s="58"/>
      <c r="AL1883" s="58"/>
      <c r="AM1883" s="58"/>
      <c r="AN1883" s="58"/>
    </row>
    <row r="1884" spans="37:40">
      <c r="AK1884" s="58"/>
      <c r="AL1884" s="58"/>
      <c r="AM1884" s="58"/>
      <c r="AN1884" s="58"/>
    </row>
    <row r="1885" spans="37:40">
      <c r="AK1885" s="58"/>
      <c r="AL1885" s="58"/>
      <c r="AM1885" s="58"/>
      <c r="AN1885" s="58"/>
    </row>
    <row r="1886" spans="37:40">
      <c r="AK1886" s="58"/>
      <c r="AL1886" s="58"/>
      <c r="AM1886" s="58"/>
      <c r="AN1886" s="58"/>
    </row>
    <row r="1887" spans="37:40">
      <c r="AK1887" s="58"/>
      <c r="AL1887" s="58"/>
      <c r="AM1887" s="58"/>
      <c r="AN1887" s="58"/>
    </row>
    <row r="1888" spans="37:40">
      <c r="AK1888" s="58"/>
      <c r="AL1888" s="58"/>
      <c r="AM1888" s="58"/>
      <c r="AN1888" s="58"/>
    </row>
    <row r="1889" spans="37:40">
      <c r="AK1889" s="58"/>
      <c r="AL1889" s="58"/>
      <c r="AM1889" s="58"/>
      <c r="AN1889" s="58"/>
    </row>
    <row r="1890" spans="37:40">
      <c r="AK1890" s="58"/>
      <c r="AL1890" s="58"/>
      <c r="AM1890" s="58"/>
      <c r="AN1890" s="58"/>
    </row>
    <row r="1891" spans="37:40">
      <c r="AK1891" s="58"/>
      <c r="AL1891" s="58"/>
      <c r="AM1891" s="58"/>
      <c r="AN1891" s="58"/>
    </row>
    <row r="1892" spans="37:40">
      <c r="AK1892" s="58"/>
      <c r="AL1892" s="58"/>
      <c r="AM1892" s="58"/>
      <c r="AN1892" s="58"/>
    </row>
    <row r="1893" spans="37:40">
      <c r="AK1893" s="58"/>
      <c r="AL1893" s="58"/>
      <c r="AM1893" s="58"/>
      <c r="AN1893" s="58"/>
    </row>
    <row r="1894" spans="37:40">
      <c r="AK1894" s="58"/>
      <c r="AL1894" s="58"/>
      <c r="AM1894" s="58"/>
      <c r="AN1894" s="58"/>
    </row>
    <row r="1895" spans="37:40">
      <c r="AK1895" s="58"/>
      <c r="AL1895" s="58"/>
      <c r="AM1895" s="58"/>
      <c r="AN1895" s="58"/>
    </row>
    <row r="1896" spans="37:40">
      <c r="AK1896" s="58"/>
      <c r="AL1896" s="58"/>
      <c r="AM1896" s="58"/>
      <c r="AN1896" s="58"/>
    </row>
    <row r="1897" spans="37:40">
      <c r="AK1897" s="58"/>
      <c r="AL1897" s="58"/>
      <c r="AM1897" s="58"/>
      <c r="AN1897" s="58"/>
    </row>
    <row r="1898" spans="37:40">
      <c r="AK1898" s="58"/>
      <c r="AL1898" s="58"/>
      <c r="AM1898" s="58"/>
      <c r="AN1898" s="58"/>
    </row>
    <row r="1899" spans="37:40">
      <c r="AK1899" s="58"/>
      <c r="AL1899" s="58"/>
      <c r="AM1899" s="58"/>
      <c r="AN1899" s="58"/>
    </row>
    <row r="1900" spans="37:40">
      <c r="AK1900" s="58"/>
      <c r="AL1900" s="58"/>
      <c r="AM1900" s="58"/>
      <c r="AN1900" s="58"/>
    </row>
    <row r="1901" spans="37:40">
      <c r="AK1901" s="58"/>
      <c r="AL1901" s="58"/>
      <c r="AM1901" s="58"/>
      <c r="AN1901" s="58"/>
    </row>
    <row r="1902" spans="37:40">
      <c r="AK1902" s="58"/>
      <c r="AL1902" s="58"/>
      <c r="AM1902" s="58"/>
      <c r="AN1902" s="58"/>
    </row>
    <row r="1903" spans="37:40">
      <c r="AK1903" s="58"/>
      <c r="AL1903" s="58"/>
      <c r="AM1903" s="58"/>
      <c r="AN1903" s="58"/>
    </row>
    <row r="1904" spans="37:40">
      <c r="AK1904" s="58"/>
      <c r="AL1904" s="58"/>
      <c r="AM1904" s="58"/>
      <c r="AN1904" s="58"/>
    </row>
    <row r="1905" spans="37:40">
      <c r="AK1905" s="58"/>
      <c r="AL1905" s="58"/>
      <c r="AM1905" s="58"/>
      <c r="AN1905" s="58"/>
    </row>
    <row r="1906" spans="37:40">
      <c r="AK1906" s="58"/>
      <c r="AL1906" s="58"/>
      <c r="AM1906" s="58"/>
      <c r="AN1906" s="58"/>
    </row>
    <row r="1907" spans="37:40">
      <c r="AK1907" s="58"/>
      <c r="AL1907" s="58"/>
      <c r="AM1907" s="58"/>
      <c r="AN1907" s="58"/>
    </row>
    <row r="1908" spans="37:40">
      <c r="AK1908" s="58"/>
      <c r="AL1908" s="58"/>
      <c r="AM1908" s="58"/>
      <c r="AN1908" s="58"/>
    </row>
    <row r="1909" spans="37:40">
      <c r="AK1909" s="58"/>
      <c r="AL1909" s="58"/>
      <c r="AM1909" s="58"/>
      <c r="AN1909" s="58"/>
    </row>
    <row r="1910" spans="37:40">
      <c r="AK1910" s="58"/>
      <c r="AL1910" s="58"/>
      <c r="AM1910" s="58"/>
      <c r="AN1910" s="58"/>
    </row>
    <row r="1911" spans="37:40">
      <c r="AK1911" s="58"/>
      <c r="AL1911" s="58"/>
      <c r="AM1911" s="58"/>
      <c r="AN1911" s="58"/>
    </row>
    <row r="1912" spans="37:40">
      <c r="AK1912" s="58"/>
      <c r="AL1912" s="58"/>
      <c r="AM1912" s="58"/>
      <c r="AN1912" s="58"/>
    </row>
    <row r="1913" spans="37:40">
      <c r="AK1913" s="58"/>
      <c r="AL1913" s="58"/>
      <c r="AM1913" s="58"/>
      <c r="AN1913" s="58"/>
    </row>
    <row r="1914" spans="37:40">
      <c r="AK1914" s="58"/>
      <c r="AL1914" s="58"/>
      <c r="AM1914" s="58"/>
      <c r="AN1914" s="58"/>
    </row>
    <row r="1915" spans="37:40">
      <c r="AK1915" s="58"/>
      <c r="AL1915" s="58"/>
      <c r="AM1915" s="58"/>
      <c r="AN1915" s="58"/>
    </row>
    <row r="1916" spans="37:40">
      <c r="AK1916" s="58"/>
      <c r="AL1916" s="58"/>
      <c r="AM1916" s="58"/>
      <c r="AN1916" s="58"/>
    </row>
    <row r="1917" spans="37:40">
      <c r="AK1917" s="58"/>
      <c r="AL1917" s="58"/>
      <c r="AM1917" s="58"/>
      <c r="AN1917" s="58"/>
    </row>
    <row r="1918" spans="37:40">
      <c r="AK1918" s="58"/>
      <c r="AL1918" s="58"/>
      <c r="AM1918" s="58"/>
      <c r="AN1918" s="58"/>
    </row>
    <row r="1919" spans="37:40">
      <c r="AK1919" s="58"/>
      <c r="AL1919" s="58"/>
      <c r="AM1919" s="58"/>
      <c r="AN1919" s="58"/>
    </row>
    <row r="1920" spans="37:40">
      <c r="AK1920" s="58"/>
      <c r="AL1920" s="58"/>
      <c r="AM1920" s="58"/>
      <c r="AN1920" s="58"/>
    </row>
    <row r="1921" spans="37:40">
      <c r="AK1921" s="58"/>
      <c r="AL1921" s="58"/>
      <c r="AM1921" s="58"/>
      <c r="AN1921" s="58"/>
    </row>
    <row r="1922" spans="37:40">
      <c r="AK1922" s="58"/>
      <c r="AL1922" s="58"/>
      <c r="AM1922" s="58"/>
      <c r="AN1922" s="58"/>
    </row>
    <row r="1923" spans="37:40">
      <c r="AK1923" s="58"/>
      <c r="AL1923" s="58"/>
      <c r="AM1923" s="58"/>
      <c r="AN1923" s="58"/>
    </row>
    <row r="1924" spans="37:40">
      <c r="AK1924" s="58"/>
      <c r="AL1924" s="58"/>
      <c r="AM1924" s="58"/>
      <c r="AN1924" s="58"/>
    </row>
    <row r="1925" spans="37:40">
      <c r="AK1925" s="58"/>
      <c r="AL1925" s="58"/>
      <c r="AM1925" s="58"/>
      <c r="AN1925" s="58"/>
    </row>
    <row r="1926" spans="37:40">
      <c r="AK1926" s="58"/>
      <c r="AL1926" s="58"/>
      <c r="AM1926" s="58"/>
      <c r="AN1926" s="58"/>
    </row>
    <row r="1927" spans="37:40">
      <c r="AK1927" s="58"/>
      <c r="AL1927" s="58"/>
      <c r="AM1927" s="58"/>
      <c r="AN1927" s="58"/>
    </row>
    <row r="1928" spans="37:40">
      <c r="AK1928" s="58"/>
      <c r="AL1928" s="58"/>
      <c r="AM1928" s="58"/>
      <c r="AN1928" s="58"/>
    </row>
    <row r="1929" spans="37:40">
      <c r="AK1929" s="58"/>
      <c r="AL1929" s="58"/>
      <c r="AM1929" s="58"/>
      <c r="AN1929" s="58"/>
    </row>
    <row r="1930" spans="37:40">
      <c r="AK1930" s="58"/>
      <c r="AL1930" s="58"/>
      <c r="AM1930" s="58"/>
      <c r="AN1930" s="58"/>
    </row>
    <row r="1931" spans="37:40">
      <c r="AK1931" s="58"/>
      <c r="AL1931" s="58"/>
      <c r="AM1931" s="58"/>
      <c r="AN1931" s="58"/>
    </row>
    <row r="1932" spans="37:40">
      <c r="AK1932" s="58"/>
      <c r="AL1932" s="58"/>
      <c r="AM1932" s="58"/>
      <c r="AN1932" s="58"/>
    </row>
    <row r="1933" spans="37:40">
      <c r="AK1933" s="58"/>
      <c r="AL1933" s="58"/>
      <c r="AM1933" s="58"/>
      <c r="AN1933" s="58"/>
    </row>
    <row r="1934" spans="37:40">
      <c r="AK1934" s="58"/>
      <c r="AL1934" s="58"/>
      <c r="AM1934" s="58"/>
      <c r="AN1934" s="58"/>
    </row>
    <row r="1935" spans="37:40">
      <c r="AK1935" s="58"/>
      <c r="AL1935" s="58"/>
      <c r="AM1935" s="58"/>
      <c r="AN1935" s="58"/>
    </row>
    <row r="1936" spans="37:40">
      <c r="AK1936" s="58"/>
      <c r="AL1936" s="58"/>
      <c r="AM1936" s="58"/>
      <c r="AN1936" s="58"/>
    </row>
    <row r="1937" spans="37:40">
      <c r="AK1937" s="58"/>
      <c r="AL1937" s="58"/>
      <c r="AM1937" s="58"/>
      <c r="AN1937" s="58"/>
    </row>
    <row r="1938" spans="37:40">
      <c r="AK1938" s="58"/>
      <c r="AL1938" s="58"/>
      <c r="AM1938" s="58"/>
      <c r="AN1938" s="58"/>
    </row>
    <row r="1939" spans="37:40">
      <c r="AK1939" s="58"/>
      <c r="AL1939" s="58"/>
      <c r="AM1939" s="58"/>
      <c r="AN1939" s="58"/>
    </row>
    <row r="1940" spans="37:40">
      <c r="AK1940" s="58"/>
      <c r="AL1940" s="58"/>
      <c r="AM1940" s="58"/>
      <c r="AN1940" s="58"/>
    </row>
    <row r="1941" spans="37:40">
      <c r="AK1941" s="58"/>
      <c r="AL1941" s="58"/>
      <c r="AM1941" s="58"/>
      <c r="AN1941" s="58"/>
    </row>
    <row r="1942" spans="37:40">
      <c r="AK1942" s="58"/>
      <c r="AL1942" s="58"/>
      <c r="AM1942" s="58"/>
      <c r="AN1942" s="58"/>
    </row>
    <row r="1943" spans="37:40">
      <c r="AK1943" s="58"/>
      <c r="AL1943" s="58"/>
      <c r="AM1943" s="58"/>
      <c r="AN1943" s="58"/>
    </row>
    <row r="1944" spans="37:40">
      <c r="AK1944" s="58"/>
      <c r="AL1944" s="58"/>
      <c r="AM1944" s="58"/>
      <c r="AN1944" s="58"/>
    </row>
    <row r="1945" spans="37:40">
      <c r="AK1945" s="58"/>
      <c r="AL1945" s="58"/>
      <c r="AM1945" s="58"/>
      <c r="AN1945" s="58"/>
    </row>
    <row r="1946" spans="37:40">
      <c r="AK1946" s="58"/>
      <c r="AL1946" s="58"/>
      <c r="AM1946" s="58"/>
      <c r="AN1946" s="58"/>
    </row>
    <row r="1947" spans="37:40">
      <c r="AK1947" s="58"/>
      <c r="AL1947" s="58"/>
      <c r="AM1947" s="58"/>
      <c r="AN1947" s="58"/>
    </row>
    <row r="1948" spans="37:40">
      <c r="AK1948" s="58"/>
      <c r="AL1948" s="58"/>
      <c r="AM1948" s="58"/>
      <c r="AN1948" s="58"/>
    </row>
    <row r="1949" spans="37:40">
      <c r="AK1949" s="58"/>
      <c r="AL1949" s="58"/>
      <c r="AM1949" s="58"/>
      <c r="AN1949" s="58"/>
    </row>
    <row r="1950" spans="37:40">
      <c r="AK1950" s="58"/>
      <c r="AL1950" s="58"/>
      <c r="AM1950" s="58"/>
      <c r="AN1950" s="58"/>
    </row>
    <row r="1951" spans="37:40">
      <c r="AK1951" s="58"/>
      <c r="AL1951" s="58"/>
      <c r="AM1951" s="58"/>
      <c r="AN1951" s="58"/>
    </row>
    <row r="1952" spans="37:40">
      <c r="AK1952" s="58"/>
      <c r="AL1952" s="58"/>
      <c r="AM1952" s="58"/>
      <c r="AN1952" s="58"/>
    </row>
    <row r="1953" spans="37:40">
      <c r="AK1953" s="58"/>
      <c r="AL1953" s="58"/>
      <c r="AM1953" s="58"/>
      <c r="AN1953" s="58"/>
    </row>
    <row r="1954" spans="37:40">
      <c r="AK1954" s="58"/>
      <c r="AL1954" s="58"/>
      <c r="AM1954" s="58"/>
      <c r="AN1954" s="58"/>
    </row>
    <row r="1955" spans="37:40">
      <c r="AK1955" s="58"/>
      <c r="AL1955" s="58"/>
      <c r="AM1955" s="58"/>
      <c r="AN1955" s="58"/>
    </row>
    <row r="1956" spans="37:40">
      <c r="AK1956" s="58"/>
      <c r="AL1956" s="58"/>
      <c r="AM1956" s="58"/>
      <c r="AN1956" s="58"/>
    </row>
    <row r="1957" spans="37:40">
      <c r="AK1957" s="58"/>
      <c r="AL1957" s="58"/>
      <c r="AM1957" s="58"/>
      <c r="AN1957" s="58"/>
    </row>
    <row r="1958" spans="37:40">
      <c r="AK1958" s="58"/>
      <c r="AL1958" s="58"/>
      <c r="AM1958" s="58"/>
      <c r="AN1958" s="58"/>
    </row>
    <row r="1959" spans="37:40">
      <c r="AK1959" s="58"/>
      <c r="AL1959" s="58"/>
      <c r="AM1959" s="58"/>
      <c r="AN1959" s="58"/>
    </row>
    <row r="1960" spans="37:40">
      <c r="AK1960" s="58"/>
      <c r="AL1960" s="58"/>
      <c r="AM1960" s="58"/>
      <c r="AN1960" s="58"/>
    </row>
    <row r="1961" spans="37:40">
      <c r="AK1961" s="58"/>
      <c r="AL1961" s="58"/>
      <c r="AM1961" s="58"/>
      <c r="AN1961" s="58"/>
    </row>
    <row r="1962" spans="37:40">
      <c r="AK1962" s="58"/>
      <c r="AL1962" s="58"/>
      <c r="AM1962" s="58"/>
      <c r="AN1962" s="58"/>
    </row>
    <row r="1963" spans="37:40">
      <c r="AK1963" s="58"/>
      <c r="AL1963" s="58"/>
      <c r="AM1963" s="58"/>
      <c r="AN1963" s="58"/>
    </row>
    <row r="1964" spans="37:40">
      <c r="AK1964" s="58"/>
      <c r="AL1964" s="58"/>
      <c r="AM1964" s="58"/>
      <c r="AN1964" s="58"/>
    </row>
    <row r="1965" spans="37:40">
      <c r="AK1965" s="58"/>
      <c r="AL1965" s="58"/>
      <c r="AM1965" s="58"/>
      <c r="AN1965" s="58"/>
    </row>
    <row r="1966" spans="37:40">
      <c r="AK1966" s="58"/>
      <c r="AL1966" s="58"/>
      <c r="AM1966" s="58"/>
      <c r="AN1966" s="58"/>
    </row>
    <row r="1967" spans="37:40">
      <c r="AK1967" s="58"/>
      <c r="AL1967" s="58"/>
      <c r="AM1967" s="58"/>
      <c r="AN1967" s="58"/>
    </row>
    <row r="1968" spans="37:40">
      <c r="AK1968" s="58"/>
      <c r="AL1968" s="58"/>
      <c r="AM1968" s="58"/>
      <c r="AN1968" s="58"/>
    </row>
    <row r="1969" spans="37:40">
      <c r="AK1969" s="58"/>
      <c r="AL1969" s="58"/>
      <c r="AM1969" s="58"/>
      <c r="AN1969" s="58"/>
    </row>
    <row r="1970" spans="37:40">
      <c r="AK1970" s="58"/>
      <c r="AL1970" s="58"/>
      <c r="AM1970" s="58"/>
      <c r="AN1970" s="58"/>
    </row>
    <row r="1971" spans="37:40">
      <c r="AK1971" s="58"/>
      <c r="AL1971" s="58"/>
      <c r="AM1971" s="58"/>
      <c r="AN1971" s="58"/>
    </row>
    <row r="1972" spans="37:40">
      <c r="AK1972" s="58"/>
      <c r="AL1972" s="58"/>
      <c r="AM1972" s="58"/>
      <c r="AN1972" s="58"/>
    </row>
    <row r="1973" spans="37:40">
      <c r="AK1973" s="58"/>
      <c r="AL1973" s="58"/>
      <c r="AM1973" s="58"/>
      <c r="AN1973" s="58"/>
    </row>
    <row r="1974" spans="37:40">
      <c r="AK1974" s="58"/>
      <c r="AL1974" s="58"/>
      <c r="AM1974" s="58"/>
      <c r="AN1974" s="58"/>
    </row>
    <row r="1975" spans="37:40">
      <c r="AK1975" s="58"/>
      <c r="AL1975" s="58"/>
      <c r="AM1975" s="58"/>
      <c r="AN1975" s="58"/>
    </row>
    <row r="1976" spans="37:40">
      <c r="AK1976" s="58"/>
      <c r="AL1976" s="58"/>
      <c r="AM1976" s="58"/>
      <c r="AN1976" s="58"/>
    </row>
    <row r="1977" spans="37:40">
      <c r="AK1977" s="58"/>
      <c r="AL1977" s="58"/>
      <c r="AM1977" s="58"/>
      <c r="AN1977" s="58"/>
    </row>
    <row r="1978" spans="37:40">
      <c r="AK1978" s="58"/>
      <c r="AL1978" s="58"/>
      <c r="AM1978" s="58"/>
      <c r="AN1978" s="58"/>
    </row>
    <row r="1979" spans="37:40">
      <c r="AK1979" s="58"/>
      <c r="AL1979" s="58"/>
      <c r="AM1979" s="58"/>
      <c r="AN1979" s="58"/>
    </row>
    <row r="1980" spans="37:40">
      <c r="AK1980" s="58"/>
      <c r="AL1980" s="58"/>
      <c r="AM1980" s="58"/>
      <c r="AN1980" s="58"/>
    </row>
    <row r="1981" spans="37:40">
      <c r="AK1981" s="58"/>
      <c r="AL1981" s="58"/>
      <c r="AM1981" s="58"/>
      <c r="AN1981" s="58"/>
    </row>
    <row r="1982" spans="37:40">
      <c r="AK1982" s="58"/>
      <c r="AL1982" s="58"/>
      <c r="AM1982" s="58"/>
      <c r="AN1982" s="58"/>
    </row>
    <row r="1983" spans="37:40">
      <c r="AK1983" s="58"/>
      <c r="AL1983" s="58"/>
      <c r="AM1983" s="58"/>
      <c r="AN1983" s="58"/>
    </row>
    <row r="1984" spans="37:40">
      <c r="AK1984" s="58"/>
      <c r="AL1984" s="58"/>
      <c r="AM1984" s="58"/>
      <c r="AN1984" s="58"/>
    </row>
    <row r="1985" spans="37:40">
      <c r="AK1985" s="58"/>
      <c r="AL1985" s="58"/>
      <c r="AM1985" s="58"/>
      <c r="AN1985" s="58"/>
    </row>
    <row r="1986" spans="37:40">
      <c r="AK1986" s="58"/>
      <c r="AL1986" s="58"/>
      <c r="AM1986" s="58"/>
      <c r="AN1986" s="58"/>
    </row>
    <row r="1987" spans="37:40">
      <c r="AK1987" s="58"/>
      <c r="AL1987" s="58"/>
      <c r="AM1987" s="58"/>
      <c r="AN1987" s="58"/>
    </row>
    <row r="1988" spans="37:40">
      <c r="AK1988" s="58"/>
      <c r="AL1988" s="58"/>
      <c r="AM1988" s="58"/>
      <c r="AN1988" s="58"/>
    </row>
    <row r="1989" spans="37:40">
      <c r="AK1989" s="58"/>
      <c r="AL1989" s="58"/>
      <c r="AM1989" s="58"/>
      <c r="AN1989" s="58"/>
    </row>
    <row r="1990" spans="37:40">
      <c r="AK1990" s="58"/>
      <c r="AL1990" s="58"/>
      <c r="AM1990" s="58"/>
      <c r="AN1990" s="58"/>
    </row>
    <row r="1991" spans="37:40">
      <c r="AK1991" s="58"/>
      <c r="AL1991" s="58"/>
      <c r="AM1991" s="58"/>
      <c r="AN1991" s="58"/>
    </row>
    <row r="1992" spans="37:40">
      <c r="AK1992" s="58"/>
      <c r="AL1992" s="58"/>
      <c r="AM1992" s="58"/>
      <c r="AN1992" s="58"/>
    </row>
    <row r="1993" spans="37:40">
      <c r="AK1993" s="58"/>
      <c r="AL1993" s="58"/>
      <c r="AM1993" s="58"/>
      <c r="AN1993" s="58"/>
    </row>
    <row r="1994" spans="37:40">
      <c r="AK1994" s="58"/>
      <c r="AL1994" s="58"/>
      <c r="AM1994" s="58"/>
      <c r="AN1994" s="58"/>
    </row>
    <row r="1995" spans="37:40">
      <c r="AK1995" s="58"/>
      <c r="AL1995" s="58"/>
      <c r="AM1995" s="58"/>
      <c r="AN1995" s="58"/>
    </row>
    <row r="1996" spans="37:40">
      <c r="AK1996" s="58"/>
      <c r="AL1996" s="58"/>
      <c r="AM1996" s="58"/>
      <c r="AN1996" s="58"/>
    </row>
    <row r="1997" spans="37:40">
      <c r="AK1997" s="58"/>
      <c r="AL1997" s="58"/>
      <c r="AM1997" s="58"/>
      <c r="AN1997" s="58"/>
    </row>
    <row r="1998" spans="37:40">
      <c r="AK1998" s="58"/>
      <c r="AL1998" s="58"/>
      <c r="AM1998" s="58"/>
      <c r="AN1998" s="58"/>
    </row>
    <row r="1999" spans="37:40">
      <c r="AK1999" s="58"/>
      <c r="AL1999" s="58"/>
      <c r="AM1999" s="58"/>
      <c r="AN1999" s="58"/>
    </row>
    <row r="2000" spans="37:40">
      <c r="AK2000" s="58"/>
      <c r="AL2000" s="58"/>
      <c r="AM2000" s="58"/>
      <c r="AN2000" s="58"/>
    </row>
    <row r="2001" spans="26:40">
      <c r="AK2001" s="58"/>
      <c r="AL2001" s="58"/>
      <c r="AM2001" s="58"/>
      <c r="AN2001" s="58"/>
    </row>
    <row r="2002" spans="26:40">
      <c r="AK2002" s="58"/>
      <c r="AL2002" s="58"/>
      <c r="AM2002" s="58"/>
      <c r="AN2002" s="58"/>
    </row>
    <row r="2003" spans="26:40">
      <c r="AK2003" s="58"/>
      <c r="AL2003" s="58"/>
      <c r="AM2003" s="58"/>
      <c r="AN2003" s="58"/>
    </row>
    <row r="2006" spans="26:40">
      <c r="AF2006" s="59"/>
      <c r="AG2006" s="59"/>
      <c r="AH2006" s="59"/>
      <c r="AI2006" s="59"/>
      <c r="AJ2006" s="60" t="s">
        <v>27</v>
      </c>
      <c r="AK2006" s="61">
        <f ca="1">AVERAGE(AK4:AK2003)</f>
        <v>8.1370744619949795E-2</v>
      </c>
      <c r="AL2006" s="61">
        <f ca="1">AVERAGE(AL4:AL2003)</f>
        <v>5.9876739296993824E-2</v>
      </c>
      <c r="AM2006" s="61">
        <f ca="1">AVERAGE(AM4:AM2003)</f>
        <v>5.0064227266732313E-2</v>
      </c>
      <c r="AN2006" s="61">
        <f ca="1">AVERAGE(AN4:AN2003)</f>
        <v>9.5451552968234155E-2</v>
      </c>
    </row>
    <row r="2007" spans="26:40">
      <c r="AF2007" s="59"/>
      <c r="AG2007" s="59"/>
      <c r="AH2007" s="59"/>
      <c r="AI2007" s="59"/>
      <c r="AJ2007" s="60" t="s">
        <v>28</v>
      </c>
      <c r="AK2007" s="61">
        <f ca="1">STDEV(AK4:AK2003)</f>
        <v>0.19204812247041136</v>
      </c>
      <c r="AL2007" s="61">
        <f ca="1">STDEV(AL4:AL2003)</f>
        <v>0.19976350811736079</v>
      </c>
      <c r="AM2007" s="61">
        <f ca="1">STDEV(AM4:AM2003)</f>
        <v>0.21504784640399199</v>
      </c>
      <c r="AN2007" s="61">
        <f ca="1">STDEV(AN4:AN2003)</f>
        <v>0.27810654187448608</v>
      </c>
    </row>
    <row r="2008" spans="26:40" ht="13" thickBot="1"/>
    <row r="2009" spans="26:40" ht="13">
      <c r="Z2009" s="62"/>
      <c r="AA2009" s="62"/>
      <c r="AB2009" s="62"/>
      <c r="AC2009" s="62"/>
      <c r="AD2009" s="62"/>
    </row>
    <row r="2010" spans="26:40" ht="13">
      <c r="AF2010" s="63"/>
      <c r="AG2010" s="63"/>
      <c r="AH2010" s="63"/>
      <c r="AI2010" s="63"/>
      <c r="AJ2010" s="63"/>
    </row>
    <row r="2013" spans="26:40" ht="13" thickBot="1">
      <c r="Z2013" s="64"/>
      <c r="AA2013" s="64"/>
      <c r="AB2013" s="64"/>
      <c r="AC2013" s="64"/>
      <c r="AD2013" s="64"/>
    </row>
    <row r="2016" spans="26:40" ht="13">
      <c r="AF2016" s="57"/>
      <c r="AG2016" s="65"/>
      <c r="AH2016" s="65"/>
      <c r="AI2016" s="65"/>
      <c r="AJ2016" s="65"/>
    </row>
    <row r="2017" spans="32:36" ht="13">
      <c r="AF2017" s="57"/>
      <c r="AG2017" s="66"/>
      <c r="AH2017" s="67"/>
      <c r="AI2017" s="67"/>
      <c r="AJ2017" s="67"/>
    </row>
    <row r="2018" spans="32:36" ht="13">
      <c r="AF2018" s="57"/>
      <c r="AG2018" s="67"/>
      <c r="AH2018" s="66"/>
      <c r="AI2018" s="67"/>
      <c r="AJ2018" s="67"/>
    </row>
    <row r="2019" spans="32:36" ht="13">
      <c r="AF2019" s="57"/>
      <c r="AG2019" s="67"/>
      <c r="AH2019" s="67"/>
      <c r="AI2019" s="66"/>
      <c r="AJ2019" s="66"/>
    </row>
    <row r="2020" spans="32:36" ht="13">
      <c r="AF2020" s="57"/>
      <c r="AG2020" s="67"/>
      <c r="AH2020" s="67"/>
      <c r="AI2020" s="67"/>
      <c r="AJ2020" s="67"/>
    </row>
  </sheetData>
  <mergeCells count="7">
    <mergeCell ref="AF2:AI2"/>
    <mergeCell ref="AK2:AN2"/>
    <mergeCell ref="A3:E3"/>
    <mergeCell ref="G3:K3"/>
    <mergeCell ref="M11:S12"/>
    <mergeCell ref="V2:Y2"/>
    <mergeCell ref="AA2:AD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39387-F875-41C4-A3E1-C3081DE495C4}">
  <sheetPr>
    <tabColor theme="3" tint="0.39997558519241921"/>
  </sheetPr>
  <dimension ref="A1:R37"/>
  <sheetViews>
    <sheetView zoomScale="120" zoomScaleNormal="120" workbookViewId="0"/>
  </sheetViews>
  <sheetFormatPr defaultColWidth="9.1796875" defaultRowHeight="12.5"/>
  <cols>
    <col min="1" max="1" width="21.81640625" style="7" bestFit="1" customWidth="1"/>
    <col min="2" max="2" width="10.54296875" style="7" bestFit="1" customWidth="1"/>
    <col min="3" max="3" width="10.26953125" style="7" bestFit="1" customWidth="1"/>
    <col min="4" max="16384" width="9.1796875" style="7"/>
  </cols>
  <sheetData>
    <row r="1" spans="1:18" ht="13">
      <c r="A1" s="211" t="s">
        <v>7532</v>
      </c>
      <c r="B1" s="15" t="s">
        <v>9</v>
      </c>
      <c r="C1" s="16" t="s">
        <v>10</v>
      </c>
      <c r="F1" s="204" t="s">
        <v>7556</v>
      </c>
      <c r="G1" s="225" t="s">
        <v>7554</v>
      </c>
      <c r="H1" s="225" t="s">
        <v>7562</v>
      </c>
      <c r="I1" s="225" t="s">
        <v>7557</v>
      </c>
      <c r="J1" s="225" t="s">
        <v>7558</v>
      </c>
      <c r="K1" s="225" t="s">
        <v>1</v>
      </c>
      <c r="L1" s="225" t="s">
        <v>7555</v>
      </c>
      <c r="M1" s="225" t="s">
        <v>2</v>
      </c>
      <c r="N1" s="225" t="s">
        <v>3</v>
      </c>
      <c r="O1" s="225" t="s">
        <v>4</v>
      </c>
      <c r="P1" s="225" t="s">
        <v>0</v>
      </c>
      <c r="Q1" s="225" t="s">
        <v>7571</v>
      </c>
    </row>
    <row r="2" spans="1:18" ht="13">
      <c r="A2" s="224" t="str">
        <f>'Mark opt'!A2</f>
        <v>Bofa ML Euro 0-1 anni</v>
      </c>
      <c r="B2" s="13">
        <f>'Mark opt'!B2</f>
        <v>1.9999999999999997E-2</v>
      </c>
      <c r="C2" s="13">
        <f>'Mark opt'!C2</f>
        <v>8.6802841878564838E-3</v>
      </c>
      <c r="D2" s="9"/>
      <c r="F2" s="85" t="str">
        <f>A2</f>
        <v>Bofa ML Euro 0-1 anni</v>
      </c>
      <c r="G2" s="189">
        <f>'Mark opt'!H2</f>
        <v>7.5347333581951296E-5</v>
      </c>
      <c r="H2" s="184">
        <f>'Mark opt'!I2</f>
        <v>8.4124644276232838E-5</v>
      </c>
      <c r="I2" s="184">
        <f>'Mark opt'!J2</f>
        <v>8.3378227761587219E-5</v>
      </c>
      <c r="J2" s="184">
        <f>'Mark opt'!K2</f>
        <v>7.1342984811048989E-5</v>
      </c>
      <c r="K2" s="184">
        <f>'Mark opt'!L2</f>
        <v>-1.7397430539505484E-4</v>
      </c>
      <c r="L2" s="184">
        <f>'Mark opt'!M2</f>
        <v>-6.1542754415924508E-5</v>
      </c>
      <c r="M2" s="184">
        <f>'Mark opt'!N2</f>
        <v>-3.320709539120861E-4</v>
      </c>
      <c r="N2" s="184">
        <f>'Mark opt'!O2</f>
        <v>-3.9257830681723089E-4</v>
      </c>
      <c r="O2" s="184">
        <f>'Mark opt'!P2</f>
        <v>-3.4189093623460018E-4</v>
      </c>
      <c r="P2" s="184">
        <f>'Mark opt'!Q2</f>
        <v>-3.3686116151572867E-4</v>
      </c>
      <c r="Q2" s="184">
        <f>'Mark opt'!R2</f>
        <v>-2.6083403824869684E-4</v>
      </c>
      <c r="R2" s="9"/>
    </row>
    <row r="3" spans="1:18" ht="13">
      <c r="A3" s="224" t="str">
        <f>'Mark opt'!A3</f>
        <v>Bofa ML Bond Euro 1-3 Y</v>
      </c>
      <c r="B3" s="13">
        <f>'Mark opt'!B3</f>
        <v>2.8999999999999998E-2</v>
      </c>
      <c r="C3" s="13">
        <f>'Mark opt'!C3</f>
        <v>1.6887831256428492E-2</v>
      </c>
      <c r="D3" s="9"/>
      <c r="F3" s="85" t="str">
        <f t="shared" ref="F3:F12" si="0">A3</f>
        <v>Bofa ML Bond Euro 1-3 Y</v>
      </c>
      <c r="G3" s="184">
        <f>'Mark opt'!H3</f>
        <v>8.4124644276232838E-5</v>
      </c>
      <c r="H3" s="189">
        <f>'Mark opt'!I3</f>
        <v>2.8519884454560312E-4</v>
      </c>
      <c r="I3" s="184">
        <f>'Mark opt'!J3</f>
        <v>5.2850668755217978E-4</v>
      </c>
      <c r="J3" s="184">
        <f>'Mark opt'!K3</f>
        <v>3.01066000602934E-4</v>
      </c>
      <c r="K3" s="184">
        <f>'Mark opt'!L3</f>
        <v>-1.9639821666575289E-6</v>
      </c>
      <c r="L3" s="184">
        <f>'Mark opt'!M3</f>
        <v>7.8226155743988811E-5</v>
      </c>
      <c r="M3" s="184">
        <f>'Mark opt'!N3</f>
        <v>-4.4277804605657772E-4</v>
      </c>
      <c r="N3" s="184">
        <f>'Mark opt'!O3</f>
        <v>-5.7545911297979539E-4</v>
      </c>
      <c r="O3" s="184">
        <f>'Mark opt'!P3</f>
        <v>-2.6389479667858002E-4</v>
      </c>
      <c r="P3" s="184">
        <f>'Mark opt'!Q3</f>
        <v>-5.1360835774285382E-4</v>
      </c>
      <c r="Q3" s="184">
        <f>'Mark opt'!R3</f>
        <v>-5.485201342118151E-4</v>
      </c>
      <c r="R3" s="9"/>
    </row>
    <row r="4" spans="1:18" ht="13">
      <c r="A4" s="224" t="str">
        <f>'Mark opt'!A4</f>
        <v>Bofa ML Obbl. Euro</v>
      </c>
      <c r="B4" s="13">
        <f>'Mark opt'!B4</f>
        <v>3.2549999999999996E-2</v>
      </c>
      <c r="C4" s="13">
        <f>'Mark opt'!C4</f>
        <v>4.1687909670150132E-2</v>
      </c>
      <c r="D4" s="9"/>
      <c r="F4" s="85" t="str">
        <f t="shared" si="0"/>
        <v>Bofa ML Obbl. Euro</v>
      </c>
      <c r="G4" s="184">
        <f>'Mark opt'!H4</f>
        <v>8.3378227761587219E-5</v>
      </c>
      <c r="H4" s="184">
        <f>'Mark opt'!I4</f>
        <v>5.2850668755217978E-4</v>
      </c>
      <c r="I4" s="189">
        <f>'Mark opt'!J4</f>
        <v>1.7378818126665969E-3</v>
      </c>
      <c r="J4" s="184">
        <f>'Mark opt'!K4</f>
        <v>1.2112773431940916E-3</v>
      </c>
      <c r="K4" s="184">
        <f>'Mark opt'!L4</f>
        <v>4.3922155169080985E-4</v>
      </c>
      <c r="L4" s="184">
        <f>'Mark opt'!M4</f>
        <v>8.264597837064425E-4</v>
      </c>
      <c r="M4" s="184">
        <f>'Mark opt'!N4</f>
        <v>-3.6330969338229182E-4</v>
      </c>
      <c r="N4" s="184">
        <f>'Mark opt'!O4</f>
        <v>-3.3697726878285927E-4</v>
      </c>
      <c r="O4" s="184">
        <f>'Mark opt'!P4</f>
        <v>-2.3877627810028296E-4</v>
      </c>
      <c r="P4" s="184">
        <f>'Mark opt'!Q4</f>
        <v>-4.3200990416061765E-4</v>
      </c>
      <c r="Q4" s="184">
        <f>'Mark opt'!R4</f>
        <v>-6.683191590757348E-4</v>
      </c>
      <c r="R4" s="9"/>
    </row>
    <row r="5" spans="1:18" ht="13">
      <c r="A5" s="224" t="str">
        <f>'Mark opt'!A5</f>
        <v>Bofa ML Obbl. Globale</v>
      </c>
      <c r="B5" s="13">
        <f>'Mark opt'!B5</f>
        <v>3.0122243259483601E-2</v>
      </c>
      <c r="C5" s="13">
        <f>'Mark opt'!C5</f>
        <v>6.9174632105611367E-2</v>
      </c>
      <c r="D5" s="9"/>
      <c r="F5" s="85" t="str">
        <f t="shared" si="0"/>
        <v>Bofa ML Obbl. Globale</v>
      </c>
      <c r="G5" s="184">
        <f>'Mark opt'!H5</f>
        <v>7.1342984811048989E-5</v>
      </c>
      <c r="H5" s="184">
        <f>'Mark opt'!I5</f>
        <v>3.01066000602934E-4</v>
      </c>
      <c r="I5" s="184">
        <f>'Mark opt'!J5</f>
        <v>1.2112773431940916E-3</v>
      </c>
      <c r="J5" s="189">
        <f>'Mark opt'!K5</f>
        <v>4.785129726946679E-3</v>
      </c>
      <c r="K5" s="184">
        <f>'Mark opt'!L5</f>
        <v>2.3664839029573343E-3</v>
      </c>
      <c r="L5" s="184">
        <f>'Mark opt'!M5</f>
        <v>2.5755328331092484E-3</v>
      </c>
      <c r="M5" s="184">
        <f>'Mark opt'!N5</f>
        <v>-2.3069931421341996E-3</v>
      </c>
      <c r="N5" s="184">
        <f>'Mark opt'!O5</f>
        <v>8.906134966288168E-4</v>
      </c>
      <c r="O5" s="184">
        <f>'Mark opt'!P5</f>
        <v>2.8093601501943477E-4</v>
      </c>
      <c r="P5" s="184">
        <f>'Mark opt'!Q5</f>
        <v>-1.945600832064914E-3</v>
      </c>
      <c r="Q5" s="184">
        <f>'Mark opt'!R5</f>
        <v>-5.5598841386380465E-4</v>
      </c>
      <c r="R5" s="9"/>
    </row>
    <row r="6" spans="1:18" ht="13">
      <c r="A6" s="224" t="str">
        <f>'Mark opt'!A6</f>
        <v>ML Global HY</v>
      </c>
      <c r="B6" s="13">
        <f>'Mark opt'!B6</f>
        <v>7.2999999999999995E-2</v>
      </c>
      <c r="C6" s="13">
        <f>'Mark opt'!C6</f>
        <v>0.11065840623996889</v>
      </c>
      <c r="D6" s="9"/>
      <c r="F6" s="85" t="str">
        <f t="shared" si="0"/>
        <v>ML Global HY</v>
      </c>
      <c r="G6" s="184">
        <f>'Mark opt'!H6</f>
        <v>-1.7397430539505484E-4</v>
      </c>
      <c r="H6" s="184">
        <f>'Mark opt'!I6</f>
        <v>-1.9639821666575289E-6</v>
      </c>
      <c r="I6" s="184">
        <f>'Mark opt'!J6</f>
        <v>4.3922155169080985E-4</v>
      </c>
      <c r="J6" s="184">
        <f>'Mark opt'!K6</f>
        <v>2.3664839029573343E-3</v>
      </c>
      <c r="K6" s="189">
        <f>'Mark opt'!L6</f>
        <v>1.2245282871569986E-2</v>
      </c>
      <c r="L6" s="184">
        <f>'Mark opt'!M6</f>
        <v>9.8359200393650717E-3</v>
      </c>
      <c r="M6" s="184">
        <f>'Mark opt'!N6</f>
        <v>1.0775571097061967E-2</v>
      </c>
      <c r="N6" s="184">
        <f>'Mark opt'!O6</f>
        <v>1.2850415910903659E-2</v>
      </c>
      <c r="O6" s="184">
        <f>'Mark opt'!P6</f>
        <v>1.094485755960278E-2</v>
      </c>
      <c r="P6" s="184">
        <f>'Mark opt'!Q6</f>
        <v>1.4937819936021265E-2</v>
      </c>
      <c r="Q6" s="184">
        <f>'Mark opt'!R6</f>
        <v>1.1378504663431628E-2</v>
      </c>
      <c r="R6" s="9"/>
    </row>
    <row r="7" spans="1:18" ht="13">
      <c r="A7" s="224" t="str">
        <f>'Mark opt'!A7</f>
        <v>Bofa ML Obbl Emergente</v>
      </c>
      <c r="B7" s="13">
        <f>'Mark opt'!B7</f>
        <v>0.06</v>
      </c>
      <c r="C7" s="13">
        <f>'Mark opt'!C7</f>
        <v>0.12718801650172173</v>
      </c>
      <c r="D7" s="9"/>
      <c r="F7" s="85" t="str">
        <f t="shared" si="0"/>
        <v>Bofa ML Obbl Emergente</v>
      </c>
      <c r="G7" s="184">
        <f>'Mark opt'!H7</f>
        <v>-6.1542754415924508E-5</v>
      </c>
      <c r="H7" s="184">
        <f>'Mark opt'!I7</f>
        <v>7.8226155743988811E-5</v>
      </c>
      <c r="I7" s="184">
        <f>'Mark opt'!J7</f>
        <v>8.264597837064425E-4</v>
      </c>
      <c r="J7" s="184">
        <f>'Mark opt'!K7</f>
        <v>2.5755328331092484E-3</v>
      </c>
      <c r="K7" s="184">
        <f>'Mark opt'!L7</f>
        <v>9.8359200393650717E-3</v>
      </c>
      <c r="L7" s="189">
        <f>'Mark opt'!M7</f>
        <v>1.6176791541642241E-2</v>
      </c>
      <c r="M7" s="184">
        <f>'Mark opt'!N7</f>
        <v>1.0983251729850228E-2</v>
      </c>
      <c r="N7" s="184">
        <f>'Mark opt'!O7</f>
        <v>1.3100393081417432E-2</v>
      </c>
      <c r="O7" s="184">
        <f>'Mark opt'!P7</f>
        <v>1.2511455247571617E-2</v>
      </c>
      <c r="P7" s="184">
        <f>'Mark opt'!Q7</f>
        <v>1.917919563628943E-2</v>
      </c>
      <c r="Q7" s="184">
        <f>'Mark opt'!R7</f>
        <v>1.1104224062434411E-2</v>
      </c>
      <c r="R7" s="9"/>
    </row>
    <row r="8" spans="1:18" ht="13">
      <c r="A8" s="224" t="str">
        <f>'Mark opt'!A8</f>
        <v>MSCI Europe</v>
      </c>
      <c r="B8" s="13">
        <f>'Mark opt'!B8</f>
        <v>6.5000000000000002E-2</v>
      </c>
      <c r="C8" s="13">
        <f>'Mark opt'!C8</f>
        <v>0.17527256607355868</v>
      </c>
      <c r="D8" s="9"/>
      <c r="F8" s="85" t="str">
        <f t="shared" si="0"/>
        <v>MSCI Europe</v>
      </c>
      <c r="G8" s="184">
        <f>'Mark opt'!H8</f>
        <v>-3.320709539120861E-4</v>
      </c>
      <c r="H8" s="184">
        <f>'Mark opt'!I8</f>
        <v>-4.4277804605657772E-4</v>
      </c>
      <c r="I8" s="184">
        <f>'Mark opt'!J8</f>
        <v>-3.6330969338229182E-4</v>
      </c>
      <c r="J8" s="184">
        <f>'Mark opt'!K8</f>
        <v>-2.3069931421341996E-3</v>
      </c>
      <c r="K8" s="184">
        <f>'Mark opt'!L8</f>
        <v>1.0775571097061967E-2</v>
      </c>
      <c r="L8" s="184">
        <f>'Mark opt'!M8</f>
        <v>1.0983251729850228E-2</v>
      </c>
      <c r="M8" s="189">
        <f>'Mark opt'!N8</f>
        <v>3.0720472418009993E-2</v>
      </c>
      <c r="N8" s="184">
        <f>'Mark opt'!O8</f>
        <v>2.4597741561789316E-2</v>
      </c>
      <c r="O8" s="184">
        <f>'Mark opt'!P8</f>
        <v>2.2749367235346356E-2</v>
      </c>
      <c r="P8" s="184">
        <f>'Mark opt'!Q8</f>
        <v>3.0464165948787418E-2</v>
      </c>
      <c r="Q8" s="184">
        <f>'Mark opt'!R8</f>
        <v>2.2943713385354617E-2</v>
      </c>
      <c r="R8" s="9"/>
    </row>
    <row r="9" spans="1:18" ht="13">
      <c r="A9" s="224" t="str">
        <f>'Mark opt'!A9</f>
        <v>MSCI North America</v>
      </c>
      <c r="B9" s="13">
        <f>'Mark opt'!B9</f>
        <v>7.4999999999999997E-2</v>
      </c>
      <c r="C9" s="13">
        <f>'Mark opt'!C9</f>
        <v>0.17799999999999999</v>
      </c>
      <c r="D9" s="9"/>
      <c r="F9" s="85" t="str">
        <f t="shared" si="0"/>
        <v>MSCI North America</v>
      </c>
      <c r="G9" s="184">
        <f>'Mark opt'!H9</f>
        <v>-3.9257830681723089E-4</v>
      </c>
      <c r="H9" s="184">
        <f>'Mark opt'!I9</f>
        <v>-5.7545911297979539E-4</v>
      </c>
      <c r="I9" s="184">
        <f>'Mark opt'!J9</f>
        <v>-3.3697726878285927E-4</v>
      </c>
      <c r="J9" s="184">
        <f>'Mark opt'!K9</f>
        <v>8.906134966288168E-4</v>
      </c>
      <c r="K9" s="184">
        <f>'Mark opt'!L9</f>
        <v>1.2850415910903659E-2</v>
      </c>
      <c r="L9" s="184">
        <f>'Mark opt'!M9</f>
        <v>1.3100393081417432E-2</v>
      </c>
      <c r="M9" s="184">
        <f>'Mark opt'!N9</f>
        <v>2.4597741561789316E-2</v>
      </c>
      <c r="N9" s="189">
        <f>'Mark opt'!O9</f>
        <v>3.1683999999999997E-2</v>
      </c>
      <c r="O9" s="184">
        <f>'Mark opt'!P9</f>
        <v>2.2144246119366447E-2</v>
      </c>
      <c r="P9" s="184">
        <f>'Mark opt'!Q9</f>
        <v>2.8532455096904802E-2</v>
      </c>
      <c r="Q9" s="184">
        <f>'Mark opt'!R9</f>
        <v>2.3753384206700121E-2</v>
      </c>
      <c r="R9" s="9"/>
    </row>
    <row r="10" spans="1:18" ht="13">
      <c r="A10" s="224" t="str">
        <f>'Mark opt'!A10</f>
        <v>MSCI Pacific</v>
      </c>
      <c r="B10" s="13">
        <f>'Mark opt'!B10</f>
        <v>6.8068267301912344E-2</v>
      </c>
      <c r="C10" s="13">
        <f>'Mark opt'!C10</f>
        <v>0.18555431278396339</v>
      </c>
      <c r="D10" s="9"/>
      <c r="F10" s="85" t="str">
        <f t="shared" si="0"/>
        <v>MSCI Pacific</v>
      </c>
      <c r="G10" s="184">
        <f>'Mark opt'!H10</f>
        <v>-3.4189093623460018E-4</v>
      </c>
      <c r="H10" s="184">
        <f>'Mark opt'!I10</f>
        <v>-2.6389479667858002E-4</v>
      </c>
      <c r="I10" s="184">
        <f>'Mark opt'!J10</f>
        <v>-2.3877627810028296E-4</v>
      </c>
      <c r="J10" s="184">
        <f>'Mark opt'!K10</f>
        <v>2.8093601501943477E-4</v>
      </c>
      <c r="K10" s="184">
        <f>'Mark opt'!L10</f>
        <v>1.094485755960278E-2</v>
      </c>
      <c r="L10" s="184">
        <f>'Mark opt'!M10</f>
        <v>1.2511455247571617E-2</v>
      </c>
      <c r="M10" s="184">
        <f>'Mark opt'!N10</f>
        <v>2.2749367235346356E-2</v>
      </c>
      <c r="N10" s="184">
        <f>'Mark opt'!O10</f>
        <v>2.2144246119366447E-2</v>
      </c>
      <c r="O10" s="189">
        <f>'Mark opt'!P10</f>
        <v>3.4430402992728919E-2</v>
      </c>
      <c r="P10" s="184">
        <f>'Mark opt'!Q10</f>
        <v>3.4107686374334353E-2</v>
      </c>
      <c r="Q10" s="184">
        <f>'Mark opt'!R10</f>
        <v>2.1696130281675507E-2</v>
      </c>
      <c r="R10" s="9"/>
    </row>
    <row r="11" spans="1:18" ht="13">
      <c r="A11" s="224" t="str">
        <f>'Mark opt'!A11</f>
        <v>MSCI Emerging Markets</v>
      </c>
      <c r="B11" s="13">
        <f>'Mark opt'!B11</f>
        <v>8.3775785944966055E-2</v>
      </c>
      <c r="C11" s="13">
        <f>'Mark opt'!C11</f>
        <v>0.23692682926992498</v>
      </c>
      <c r="F11" s="85" t="str">
        <f t="shared" si="0"/>
        <v>MSCI Emerging Markets</v>
      </c>
      <c r="G11" s="184">
        <f>'Mark opt'!H11</f>
        <v>-3.3686116151572867E-4</v>
      </c>
      <c r="H11" s="184">
        <f>'Mark opt'!I11</f>
        <v>-5.1360835774285382E-4</v>
      </c>
      <c r="I11" s="184">
        <f>'Mark opt'!J11</f>
        <v>-4.3200990416061765E-4</v>
      </c>
      <c r="J11" s="184">
        <f>'Mark opt'!K11</f>
        <v>-1.945600832064914E-3</v>
      </c>
      <c r="K11" s="184">
        <f>'Mark opt'!L11</f>
        <v>1.4937819936021265E-2</v>
      </c>
      <c r="L11" s="184">
        <f>'Mark opt'!M11</f>
        <v>1.917919563628943E-2</v>
      </c>
      <c r="M11" s="184">
        <f>'Mark opt'!N11</f>
        <v>3.0464165948787418E-2</v>
      </c>
      <c r="N11" s="184">
        <f>'Mark opt'!O11</f>
        <v>2.8532455096904802E-2</v>
      </c>
      <c r="O11" s="184">
        <f>'Mark opt'!P11</f>
        <v>3.4107686374334353E-2</v>
      </c>
      <c r="P11" s="189">
        <f>'Mark opt'!Q11</f>
        <v>5.6134322427900181E-2</v>
      </c>
      <c r="Q11" s="184">
        <f>'Mark opt'!R11</f>
        <v>2.8302038321144467E-2</v>
      </c>
    </row>
    <row r="12" spans="1:18" ht="13">
      <c r="A12" s="224" t="str">
        <f>'Mark opt'!A12</f>
        <v>Opportunities</v>
      </c>
      <c r="B12" s="13">
        <f>'Mark opt'!B12</f>
        <v>6.8743755604525794E-2</v>
      </c>
      <c r="C12" s="13">
        <f>'Mark opt'!C12</f>
        <v>0.15358286759823325</v>
      </c>
      <c r="F12" s="85" t="str">
        <f t="shared" si="0"/>
        <v>Opportunities</v>
      </c>
      <c r="G12" s="184">
        <f>'Mark opt'!H12</f>
        <v>-2.6083403824869684E-4</v>
      </c>
      <c r="H12" s="184">
        <f>'Mark opt'!I12</f>
        <v>-5.485201342118151E-4</v>
      </c>
      <c r="I12" s="184">
        <f>'Mark opt'!J12</f>
        <v>-6.683191590757348E-4</v>
      </c>
      <c r="J12" s="184">
        <f>'Mark opt'!K12</f>
        <v>-5.5598841386380465E-4</v>
      </c>
      <c r="K12" s="184">
        <f>'Mark opt'!L12</f>
        <v>1.1378504663431628E-2</v>
      </c>
      <c r="L12" s="184">
        <f>'Mark opt'!M12</f>
        <v>1.1104224062434411E-2</v>
      </c>
      <c r="M12" s="184">
        <f>'Mark opt'!N12</f>
        <v>2.2943713385354617E-2</v>
      </c>
      <c r="N12" s="184">
        <f>'Mark opt'!O12</f>
        <v>2.3753384206700121E-2</v>
      </c>
      <c r="O12" s="184">
        <f>'Mark opt'!P12</f>
        <v>2.1696130281675507E-2</v>
      </c>
      <c r="P12" s="184">
        <f>'Mark opt'!Q12</f>
        <v>2.8302038321144467E-2</v>
      </c>
      <c r="Q12" s="189">
        <f>'Mark opt'!R12</f>
        <v>2.3587697219696446E-2</v>
      </c>
    </row>
    <row r="13" spans="1:18" ht="9" customHeight="1" thickBot="1"/>
    <row r="14" spans="1:18" ht="13">
      <c r="A14" s="334">
        <v>1000</v>
      </c>
    </row>
    <row r="15" spans="1:18" ht="13.5" thickBot="1">
      <c r="A15" s="332" t="s">
        <v>10360</v>
      </c>
    </row>
    <row r="16" spans="1:18" ht="8" customHeight="1" thickBot="1">
      <c r="A16" s="333"/>
    </row>
    <row r="17" spans="1:18" ht="13">
      <c r="A17" s="335">
        <v>15</v>
      </c>
    </row>
    <row r="18" spans="1:18" ht="13.5" thickBot="1">
      <c r="A18" s="336" t="s">
        <v>10361</v>
      </c>
    </row>
    <row r="23" spans="1:18">
      <c r="P23" s="22"/>
      <c r="Q23" s="22"/>
      <c r="R23" s="22"/>
    </row>
    <row r="24" spans="1:18">
      <c r="P24" s="22"/>
      <c r="Q24" s="22"/>
      <c r="R24" s="22"/>
    </row>
    <row r="25" spans="1:18">
      <c r="P25" s="22"/>
      <c r="Q25" s="22"/>
      <c r="R25" s="22"/>
    </row>
    <row r="26" spans="1:18">
      <c r="P26" s="22"/>
      <c r="Q26" s="22"/>
      <c r="R26" s="22"/>
    </row>
    <row r="27" spans="1:18">
      <c r="P27" s="22"/>
      <c r="Q27" s="22"/>
      <c r="R27" s="22"/>
    </row>
    <row r="28" spans="1:18">
      <c r="P28" s="22"/>
      <c r="Q28" s="22"/>
      <c r="R28" s="22"/>
    </row>
    <row r="29" spans="1:18">
      <c r="P29" s="22"/>
      <c r="Q29" s="22"/>
      <c r="R29" s="22"/>
    </row>
    <row r="30" spans="1:18">
      <c r="P30" s="22"/>
      <c r="Q30" s="22"/>
      <c r="R30" s="22"/>
    </row>
    <row r="31" spans="1:18">
      <c r="P31" s="22"/>
      <c r="Q31" s="22"/>
      <c r="R31" s="22"/>
    </row>
    <row r="32" spans="1:18">
      <c r="P32" s="22"/>
      <c r="Q32" s="22"/>
      <c r="R32" s="22"/>
    </row>
    <row r="33" spans="16:18">
      <c r="P33" s="22"/>
      <c r="Q33" s="22"/>
      <c r="R33" s="22"/>
    </row>
    <row r="34" spans="16:18">
      <c r="P34" s="22"/>
      <c r="Q34" s="22"/>
      <c r="R34" s="22"/>
    </row>
    <row r="35" spans="16:18">
      <c r="P35" s="22"/>
      <c r="Q35" s="22"/>
      <c r="R35" s="22"/>
    </row>
    <row r="36" spans="16:18">
      <c r="P36" s="22"/>
      <c r="Q36" s="22"/>
      <c r="R36" s="22"/>
    </row>
    <row r="37" spans="16:18">
      <c r="P37" s="22"/>
      <c r="Q37" s="22"/>
      <c r="R37" s="22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B050"/>
  </sheetPr>
  <dimension ref="A1:AI63"/>
  <sheetViews>
    <sheetView topLeftCell="A15" zoomScaleNormal="100" workbookViewId="0">
      <selection activeCell="B41" sqref="B41"/>
    </sheetView>
  </sheetViews>
  <sheetFormatPr defaultColWidth="9.1796875" defaultRowHeight="12.5"/>
  <cols>
    <col min="1" max="1" width="28.453125" style="4" customWidth="1"/>
    <col min="2" max="2" width="15.81640625" style="4" bestFit="1" customWidth="1"/>
    <col min="3" max="3" width="13.453125" style="4" customWidth="1"/>
    <col min="4" max="12" width="14.36328125" style="4" bestFit="1" customWidth="1"/>
    <col min="13" max="13" width="10" style="4" bestFit="1" customWidth="1"/>
    <col min="14" max="14" width="9.81640625" style="4" bestFit="1" customWidth="1"/>
    <col min="15" max="17" width="9.1796875" style="4"/>
    <col min="18" max="18" width="10.26953125" style="4" bestFit="1" customWidth="1"/>
    <col min="19" max="20" width="9.1796875" style="4"/>
    <col min="21" max="21" width="17.7265625" style="4" bestFit="1" customWidth="1"/>
    <col min="22" max="22" width="16.26953125" style="4" customWidth="1"/>
    <col min="23" max="24" width="9.1796875" style="4"/>
    <col min="25" max="33" width="14.90625" style="4" bestFit="1" customWidth="1"/>
    <col min="34" max="34" width="13.81640625" style="4" bestFit="1" customWidth="1"/>
    <col min="35" max="35" width="11.90625" style="4" bestFit="1" customWidth="1"/>
    <col min="36" max="16384" width="9.1796875" style="4"/>
  </cols>
  <sheetData>
    <row r="1" spans="1:19" ht="13">
      <c r="A1" s="321" t="s">
        <v>10058</v>
      </c>
      <c r="B1" s="321"/>
      <c r="C1" s="321"/>
      <c r="D1" s="298" t="s">
        <v>10056</v>
      </c>
      <c r="E1" s="299" t="s">
        <v>10057</v>
      </c>
    </row>
    <row r="2" spans="1:19" ht="21" customHeight="1">
      <c r="A2" s="322"/>
      <c r="B2" s="322"/>
      <c r="C2" s="322"/>
      <c r="D2" s="68"/>
      <c r="E2" s="125"/>
      <c r="F2" s="69"/>
    </row>
    <row r="3" spans="1:19" ht="21" customHeight="1">
      <c r="A3" s="322"/>
      <c r="B3" s="322"/>
      <c r="C3" s="322"/>
      <c r="D3" s="68"/>
      <c r="E3" s="125"/>
      <c r="F3" s="69"/>
      <c r="R3" s="6"/>
      <c r="S3" s="6"/>
    </row>
    <row r="5" spans="1:19" ht="13">
      <c r="A5" s="300" t="s">
        <v>7536</v>
      </c>
      <c r="B5" s="301" t="s">
        <v>29</v>
      </c>
      <c r="D5" s="70" t="s">
        <v>30</v>
      </c>
      <c r="R5" s="6"/>
    </row>
    <row r="6" spans="1:19" ht="13">
      <c r="A6" s="71" t="str">
        <f>'Mark opt'!A2</f>
        <v>Bofa ML Euro 0-1 anni</v>
      </c>
      <c r="B6" s="72">
        <f>'Strategia Naive'!B2</f>
        <v>0.04</v>
      </c>
      <c r="C6" s="6"/>
      <c r="D6" s="159">
        <v>7.5347333581951282E-5</v>
      </c>
      <c r="E6" s="158">
        <v>8.4124644276232838E-5</v>
      </c>
      <c r="F6" s="158">
        <v>8.3378227761587219E-5</v>
      </c>
      <c r="G6" s="158">
        <v>7.1342984811048989E-5</v>
      </c>
      <c r="H6" s="158">
        <v>-1.7397430539505484E-4</v>
      </c>
      <c r="I6" s="158">
        <v>-6.1542754415924508E-5</v>
      </c>
      <c r="J6" s="158">
        <v>-3.320709539120861E-4</v>
      </c>
      <c r="K6" s="158">
        <v>-3.9257830681723089E-4</v>
      </c>
      <c r="L6" s="158">
        <v>-3.4189093623460018E-4</v>
      </c>
      <c r="M6" s="158">
        <v>-3.3686116151572867E-4</v>
      </c>
      <c r="N6" s="158">
        <v>-2.6083403824869684E-4</v>
      </c>
    </row>
    <row r="7" spans="1:19" ht="13">
      <c r="A7" s="71" t="str">
        <f>'Mark opt'!A3</f>
        <v>Bofa ML Bond Euro 1-3 Y</v>
      </c>
      <c r="B7" s="72">
        <f>'Strategia Naive'!B3</f>
        <v>7.0000000000000007E-2</v>
      </c>
      <c r="C7" s="73"/>
      <c r="D7" s="158">
        <v>8.4124644276232838E-5</v>
      </c>
      <c r="E7" s="159">
        <v>2.8519884454560312E-4</v>
      </c>
      <c r="F7" s="158">
        <v>5.2850668755217978E-4</v>
      </c>
      <c r="G7" s="158">
        <v>3.01066000602934E-4</v>
      </c>
      <c r="H7" s="158">
        <v>-1.9639821666575289E-6</v>
      </c>
      <c r="I7" s="158">
        <v>7.8226155743988811E-5</v>
      </c>
      <c r="J7" s="158">
        <v>-4.4277804605657772E-4</v>
      </c>
      <c r="K7" s="158">
        <v>-5.7545911297979539E-4</v>
      </c>
      <c r="L7" s="158">
        <v>-2.6389479667858002E-4</v>
      </c>
      <c r="M7" s="158">
        <v>-5.1360835774285382E-4</v>
      </c>
      <c r="N7" s="158">
        <v>-5.485201342118151E-4</v>
      </c>
    </row>
    <row r="8" spans="1:19" ht="13">
      <c r="A8" s="71" t="str">
        <f>'Mark opt'!A4</f>
        <v>Bofa ML Obbl. Euro</v>
      </c>
      <c r="B8" s="72">
        <f>'Strategia Naive'!B4</f>
        <v>0.16</v>
      </c>
      <c r="C8" s="73"/>
      <c r="D8" s="158">
        <v>8.3378227761587219E-5</v>
      </c>
      <c r="E8" s="158">
        <v>5.2850668755217978E-4</v>
      </c>
      <c r="F8" s="159">
        <v>1.7378818126665969E-3</v>
      </c>
      <c r="G8" s="158">
        <v>1.2112773431940916E-3</v>
      </c>
      <c r="H8" s="158">
        <v>4.3922155169080985E-4</v>
      </c>
      <c r="I8" s="158">
        <v>8.264597837064425E-4</v>
      </c>
      <c r="J8" s="158">
        <v>-3.6330969338229182E-4</v>
      </c>
      <c r="K8" s="158">
        <v>-3.3697726878285927E-4</v>
      </c>
      <c r="L8" s="158">
        <v>-2.3877627810028296E-4</v>
      </c>
      <c r="M8" s="158">
        <v>-4.3200990416061765E-4</v>
      </c>
      <c r="N8" s="158">
        <v>-6.683191590757348E-4</v>
      </c>
    </row>
    <row r="9" spans="1:19" ht="13">
      <c r="A9" s="71" t="str">
        <f>'Mark opt'!A5</f>
        <v>Bofa ML Obbl. Globale</v>
      </c>
      <c r="B9" s="72">
        <f>'Strategia Naive'!B5</f>
        <v>0.6</v>
      </c>
      <c r="C9" s="73"/>
      <c r="D9" s="158">
        <v>7.1342984811048989E-5</v>
      </c>
      <c r="E9" s="158">
        <v>3.01066000602934E-4</v>
      </c>
      <c r="F9" s="158">
        <v>1.2112773431940916E-3</v>
      </c>
      <c r="G9" s="159">
        <v>4.785129726946679E-3</v>
      </c>
      <c r="H9" s="158">
        <v>2.3664839029573343E-3</v>
      </c>
      <c r="I9" s="158">
        <v>2.5755328331092484E-3</v>
      </c>
      <c r="J9" s="158">
        <v>-2.3069931421341996E-3</v>
      </c>
      <c r="K9" s="158">
        <v>8.906134966288168E-4</v>
      </c>
      <c r="L9" s="158">
        <v>2.8093601501943477E-4</v>
      </c>
      <c r="M9" s="158">
        <v>-1.945600832064914E-3</v>
      </c>
      <c r="N9" s="158">
        <v>-5.5598841386380465E-4</v>
      </c>
    </row>
    <row r="10" spans="1:19" ht="13">
      <c r="A10" s="71" t="str">
        <f>'Mark opt'!A6</f>
        <v>ML Global HY</v>
      </c>
      <c r="B10" s="72">
        <f>'Strategia Naive'!B6</f>
        <v>0.05</v>
      </c>
      <c r="C10" s="73"/>
      <c r="D10" s="158">
        <v>-1.7397430539505484E-4</v>
      </c>
      <c r="E10" s="158">
        <v>-1.9639821666575289E-6</v>
      </c>
      <c r="F10" s="158">
        <v>4.3922155169080985E-4</v>
      </c>
      <c r="G10" s="158">
        <v>2.3664839029573343E-3</v>
      </c>
      <c r="H10" s="159">
        <v>1.2245282871569986E-2</v>
      </c>
      <c r="I10" s="158">
        <v>9.8359200393650717E-3</v>
      </c>
      <c r="J10" s="158">
        <v>1.0775571097061967E-2</v>
      </c>
      <c r="K10" s="158">
        <v>1.2850415910903659E-2</v>
      </c>
      <c r="L10" s="158">
        <v>1.094485755960278E-2</v>
      </c>
      <c r="M10" s="158">
        <v>1.4937819936021265E-2</v>
      </c>
      <c r="N10" s="158">
        <v>1.1378504663431628E-2</v>
      </c>
    </row>
    <row r="11" spans="1:19" ht="13">
      <c r="A11" s="71" t="str">
        <f>'Mark opt'!A7</f>
        <v>Bofa ML Obbl Emergente</v>
      </c>
      <c r="B11" s="72">
        <f>'Strategia Naive'!B7</f>
        <v>0.08</v>
      </c>
      <c r="C11" s="73"/>
      <c r="D11" s="158">
        <v>-6.1542754415924508E-5</v>
      </c>
      <c r="E11" s="158">
        <v>7.8226155743988811E-5</v>
      </c>
      <c r="F11" s="158">
        <v>8.264597837064425E-4</v>
      </c>
      <c r="G11" s="158">
        <v>2.5755328331092484E-3</v>
      </c>
      <c r="H11" s="158">
        <v>9.8359200393650717E-3</v>
      </c>
      <c r="I11" s="159">
        <v>1.6176791541642241E-2</v>
      </c>
      <c r="J11" s="158">
        <v>1.0983251729850228E-2</v>
      </c>
      <c r="K11" s="158">
        <v>1.3100393081417432E-2</v>
      </c>
      <c r="L11" s="158">
        <v>1.2511455247571617E-2</v>
      </c>
      <c r="M11" s="158">
        <v>1.917919563628943E-2</v>
      </c>
      <c r="N11" s="158">
        <v>1.1104224062434411E-2</v>
      </c>
    </row>
    <row r="12" spans="1:19" ht="13">
      <c r="A12" s="71" t="str">
        <f>'Mark opt'!A8</f>
        <v>MSCI Europe</v>
      </c>
      <c r="B12" s="72">
        <f>'Strategia Naive'!B8</f>
        <v>0</v>
      </c>
      <c r="C12" s="73"/>
      <c r="D12" s="158">
        <v>-3.320709539120861E-4</v>
      </c>
      <c r="E12" s="158">
        <v>-4.4277804605657772E-4</v>
      </c>
      <c r="F12" s="158">
        <v>-3.6330969338229182E-4</v>
      </c>
      <c r="G12" s="158">
        <v>-2.3069931421341996E-3</v>
      </c>
      <c r="H12" s="158">
        <v>1.0775571097061967E-2</v>
      </c>
      <c r="I12" s="158">
        <v>1.0983251729850228E-2</v>
      </c>
      <c r="J12" s="159">
        <v>3.0720472418009993E-2</v>
      </c>
      <c r="K12" s="158">
        <v>2.4597741561789316E-2</v>
      </c>
      <c r="L12" s="158">
        <v>2.2749367235346356E-2</v>
      </c>
      <c r="M12" s="158">
        <v>3.0464165948787418E-2</v>
      </c>
      <c r="N12" s="158">
        <v>2.2943713385354617E-2</v>
      </c>
    </row>
    <row r="13" spans="1:19" ht="13">
      <c r="A13" s="71" t="str">
        <f>'Mark opt'!A9</f>
        <v>MSCI North America</v>
      </c>
      <c r="B13" s="72">
        <f>'Strategia Naive'!B9</f>
        <v>0</v>
      </c>
      <c r="C13" s="73"/>
      <c r="D13" s="158">
        <v>-3.9257830681723089E-4</v>
      </c>
      <c r="E13" s="158">
        <v>-5.7545911297979539E-4</v>
      </c>
      <c r="F13" s="158">
        <v>-3.3697726878285927E-4</v>
      </c>
      <c r="G13" s="158">
        <v>8.906134966288168E-4</v>
      </c>
      <c r="H13" s="158">
        <v>1.2850415910903659E-2</v>
      </c>
      <c r="I13" s="158">
        <v>1.3100393081417432E-2</v>
      </c>
      <c r="J13" s="158">
        <v>2.4597741561789316E-2</v>
      </c>
      <c r="K13" s="159">
        <v>2.9333884478785155E-2</v>
      </c>
      <c r="L13" s="158">
        <v>2.2144246119366447E-2</v>
      </c>
      <c r="M13" s="158">
        <v>2.8532455096904802E-2</v>
      </c>
      <c r="N13" s="158">
        <v>2.3753384206700121E-2</v>
      </c>
    </row>
    <row r="14" spans="1:19" ht="13">
      <c r="A14" s="71" t="str">
        <f>'Mark opt'!A10</f>
        <v>MSCI Pacific</v>
      </c>
      <c r="B14" s="72">
        <f>'Strategia Naive'!B10</f>
        <v>0</v>
      </c>
      <c r="C14" s="73"/>
      <c r="D14" s="158">
        <v>-3.4189093623460018E-4</v>
      </c>
      <c r="E14" s="158">
        <v>-2.6389479667858002E-4</v>
      </c>
      <c r="F14" s="158">
        <v>-2.3877627810028296E-4</v>
      </c>
      <c r="G14" s="158">
        <v>2.8093601501943477E-4</v>
      </c>
      <c r="H14" s="158">
        <v>1.094485755960278E-2</v>
      </c>
      <c r="I14" s="158">
        <v>1.2511455247571617E-2</v>
      </c>
      <c r="J14" s="158">
        <v>2.2749367235346356E-2</v>
      </c>
      <c r="K14" s="158">
        <v>2.2144246119366447E-2</v>
      </c>
      <c r="L14" s="159">
        <v>3.4430402992728919E-2</v>
      </c>
      <c r="M14" s="158">
        <v>3.4107686374334353E-2</v>
      </c>
      <c r="N14" s="158">
        <v>2.1696130281675507E-2</v>
      </c>
    </row>
    <row r="15" spans="1:19" ht="13">
      <c r="A15" s="71" t="str">
        <f>'Mark opt'!A11</f>
        <v>MSCI Emerging Markets</v>
      </c>
      <c r="B15" s="72">
        <f>'Strategia Naive'!B11</f>
        <v>0</v>
      </c>
      <c r="C15" s="73"/>
      <c r="D15" s="158">
        <v>-3.3686116151572867E-4</v>
      </c>
      <c r="E15" s="158">
        <v>-5.1360835774285382E-4</v>
      </c>
      <c r="F15" s="158">
        <v>-4.3200990416061765E-4</v>
      </c>
      <c r="G15" s="158">
        <v>-1.945600832064914E-3</v>
      </c>
      <c r="H15" s="158">
        <v>1.4937819936021265E-2</v>
      </c>
      <c r="I15" s="158">
        <v>1.917919563628943E-2</v>
      </c>
      <c r="J15" s="158">
        <v>3.0464165948787418E-2</v>
      </c>
      <c r="K15" s="158">
        <v>2.8532455096904802E-2</v>
      </c>
      <c r="L15" s="158">
        <v>3.4107686374334353E-2</v>
      </c>
      <c r="M15" s="159">
        <v>5.6134322427900181E-2</v>
      </c>
      <c r="N15" s="158">
        <v>2.8302038321144467E-2</v>
      </c>
    </row>
    <row r="16" spans="1:19" ht="13">
      <c r="A16" s="71" t="str">
        <f>'Mark opt'!A12</f>
        <v>Opportunities</v>
      </c>
      <c r="B16" s="72">
        <f>'Strategia Naive'!B12</f>
        <v>0</v>
      </c>
      <c r="C16" s="73"/>
      <c r="D16" s="158">
        <v>-2.6083403824869684E-4</v>
      </c>
      <c r="E16" s="158">
        <v>-5.485201342118151E-4</v>
      </c>
      <c r="F16" s="158">
        <v>-6.683191590757348E-4</v>
      </c>
      <c r="G16" s="158">
        <v>-5.5598841386380465E-4</v>
      </c>
      <c r="H16" s="158">
        <v>1.1378504663431628E-2</v>
      </c>
      <c r="I16" s="158">
        <v>1.1104224062434411E-2</v>
      </c>
      <c r="J16" s="158">
        <v>2.2943713385354617E-2</v>
      </c>
      <c r="K16" s="158">
        <v>2.3753384206700121E-2</v>
      </c>
      <c r="L16" s="158">
        <v>2.1696130281675507E-2</v>
      </c>
      <c r="M16" s="158">
        <v>2.8302038321144467E-2</v>
      </c>
      <c r="N16" s="159">
        <v>2.3587697219696446E-2</v>
      </c>
    </row>
    <row r="19" spans="1:35" ht="13">
      <c r="A19" s="302" t="s">
        <v>31</v>
      </c>
      <c r="B19" s="75">
        <f>'Mark opt'!B2</f>
        <v>1.9999999999999997E-2</v>
      </c>
    </row>
    <row r="20" spans="1:35" ht="14.5">
      <c r="A20" s="302" t="s">
        <v>32</v>
      </c>
      <c r="B20" s="126">
        <v>5</v>
      </c>
    </row>
    <row r="21" spans="1:35" ht="14.5">
      <c r="Y21" s="76" t="s">
        <v>33</v>
      </c>
      <c r="Z21" s="127">
        <f>1/23</f>
        <v>4.3478260869565216E-2</v>
      </c>
    </row>
    <row r="22" spans="1:35" ht="13">
      <c r="B22" s="74" t="s">
        <v>42</v>
      </c>
      <c r="C22" s="74" t="s">
        <v>34</v>
      </c>
    </row>
    <row r="23" spans="1:35" ht="13">
      <c r="A23" s="71" t="str">
        <f>A6</f>
        <v>Bofa ML Euro 0-1 anni</v>
      </c>
      <c r="B23" s="83">
        <f t="array" ref="B23:B33">B19+B20*MMULT(D6:N16,B6:B16)</f>
        <v>2.0257133950740351E-2</v>
      </c>
      <c r="C23" s="86" t="e">
        <f t="array" ref="C23:C33">MMULT(B53:L63,N53:N63)</f>
        <v>#DIV/0!</v>
      </c>
      <c r="Y23" s="77" t="s">
        <v>35</v>
      </c>
    </row>
    <row r="24" spans="1:35" ht="13">
      <c r="A24" s="71" t="str">
        <f t="shared" ref="A24:A33" si="0">A7</f>
        <v>Bofa ML Bond Euro 1-3 Y</v>
      </c>
      <c r="B24" s="83">
        <v>2.1473447343052683E-2</v>
      </c>
      <c r="C24" s="86" t="e">
        <v>#DIV/0!</v>
      </c>
      <c r="Y24" s="78">
        <f t="array" ref="Y24:AI34">Z21*(D6:N16)</f>
        <v>3.2759710253022297E-6</v>
      </c>
      <c r="Z24" s="78">
        <v>3.6575932294014278E-6</v>
      </c>
      <c r="AA24" s="78">
        <v>3.6251403374603136E-6</v>
      </c>
      <c r="AB24" s="78">
        <v>3.1018689048282167E-6</v>
      </c>
      <c r="AC24" s="78">
        <v>-7.5641002345676018E-6</v>
      </c>
      <c r="AD24" s="78">
        <v>-2.6757719311271526E-6</v>
      </c>
      <c r="AE24" s="78">
        <v>-1.4437867561395048E-5</v>
      </c>
      <c r="AF24" s="78">
        <v>-1.7068622035531777E-5</v>
      </c>
      <c r="AG24" s="78">
        <v>-1.4864823314547833E-5</v>
      </c>
      <c r="AH24" s="78">
        <v>-1.4646137457205594E-5</v>
      </c>
      <c r="AI24" s="78">
        <v>-1.1340610358638993E-5</v>
      </c>
    </row>
    <row r="25" spans="1:35" ht="13">
      <c r="A25" s="71" t="str">
        <f t="shared" si="0"/>
        <v>Bofa ML Obbl. Euro</v>
      </c>
      <c r="B25" s="83">
        <v>2.5666179767316409E-2</v>
      </c>
      <c r="C25" s="86" t="e">
        <v>#DIV/0!</v>
      </c>
      <c r="Y25" s="78">
        <v>3.6575932294014278E-6</v>
      </c>
      <c r="Z25" s="78">
        <v>1.2399949762852309E-5</v>
      </c>
      <c r="AA25" s="78">
        <v>2.2978551632703467E-5</v>
      </c>
      <c r="AB25" s="78">
        <v>1.3089826113171043E-5</v>
      </c>
      <c r="AC25" s="78">
        <v>-8.5390528985109954E-8</v>
      </c>
      <c r="AD25" s="78">
        <v>3.401137206260383E-6</v>
      </c>
      <c r="AE25" s="78">
        <v>-1.925121939376425E-5</v>
      </c>
      <c r="AF25" s="78">
        <v>-2.5019961433904148E-5</v>
      </c>
      <c r="AG25" s="78">
        <v>-1.1473686812112174E-5</v>
      </c>
      <c r="AH25" s="78">
        <v>-2.2330798162732774E-5</v>
      </c>
      <c r="AI25" s="78">
        <v>-2.3848701487470219E-5</v>
      </c>
    </row>
    <row r="26" spans="1:35" ht="13">
      <c r="A26" s="71" t="str">
        <f t="shared" si="0"/>
        <v>Bofa ML Obbl. Globale</v>
      </c>
      <c r="B26" s="83">
        <v>3.7065886861551572E-2</v>
      </c>
      <c r="C26" s="86" t="e">
        <v>#DIV/0!</v>
      </c>
      <c r="E26" s="73"/>
      <c r="Y26" s="78">
        <v>3.6251403374603136E-6</v>
      </c>
      <c r="Z26" s="78">
        <v>2.2978551632703467E-5</v>
      </c>
      <c r="AA26" s="78">
        <v>7.5560078811591166E-5</v>
      </c>
      <c r="AB26" s="78">
        <v>5.2664232312786591E-5</v>
      </c>
      <c r="AC26" s="78">
        <v>1.9096589203948254E-5</v>
      </c>
      <c r="AD26" s="78">
        <v>3.593303407419315E-5</v>
      </c>
      <c r="AE26" s="78">
        <v>-1.5796073625317034E-5</v>
      </c>
      <c r="AF26" s="78">
        <v>-1.465118559925475E-5</v>
      </c>
      <c r="AG26" s="78">
        <v>-1.0381577308707955E-5</v>
      </c>
      <c r="AH26" s="78">
        <v>-1.8783039311331201E-5</v>
      </c>
      <c r="AI26" s="78">
        <v>-2.9057354742423252E-5</v>
      </c>
    </row>
    <row r="27" spans="1:35" ht="13">
      <c r="A27" s="71" t="str">
        <f t="shared" si="0"/>
        <v>ML Global HY</v>
      </c>
      <c r="B27" s="83">
        <v>3.4411035429025835E-2</v>
      </c>
      <c r="C27" s="86" t="e">
        <v>#DIV/0!</v>
      </c>
      <c r="Y27" s="78">
        <v>3.1018689048282167E-6</v>
      </c>
      <c r="Z27" s="78">
        <v>1.3089826113171043E-5</v>
      </c>
      <c r="AA27" s="78">
        <v>5.2664232312786591E-5</v>
      </c>
      <c r="AB27" s="78">
        <v>2.0804911856289908E-4</v>
      </c>
      <c r="AC27" s="78">
        <v>1.0289060447640583E-4</v>
      </c>
      <c r="AD27" s="78">
        <v>1.1197968839605428E-4</v>
      </c>
      <c r="AE27" s="78">
        <v>-1.0030404965800867E-4</v>
      </c>
      <c r="AF27" s="78">
        <v>3.8722325940383339E-5</v>
      </c>
      <c r="AG27" s="78">
        <v>1.2214609348671077E-5</v>
      </c>
      <c r="AH27" s="78">
        <v>-8.4591340524561474E-5</v>
      </c>
      <c r="AI27" s="78">
        <v>-2.4173409298426288E-5</v>
      </c>
    </row>
    <row r="28" spans="1:35" ht="13">
      <c r="A28" s="71" t="str">
        <f t="shared" si="0"/>
        <v>Bofa ML Obbl Emergente</v>
      </c>
      <c r="B28" s="83">
        <v>3.7332533556418274E-2</v>
      </c>
      <c r="C28" s="86" t="e">
        <v>#DIV/0!</v>
      </c>
      <c r="Y28" s="78">
        <v>-7.5641002345676018E-6</v>
      </c>
      <c r="Z28" s="78">
        <v>-8.5390528985109954E-8</v>
      </c>
      <c r="AA28" s="78">
        <v>1.9096589203948254E-5</v>
      </c>
      <c r="AB28" s="78">
        <v>1.0289060447640583E-4</v>
      </c>
      <c r="AC28" s="78">
        <v>5.3240360311173848E-4</v>
      </c>
      <c r="AD28" s="78">
        <v>4.2764869736369878E-4</v>
      </c>
      <c r="AE28" s="78">
        <v>4.6850309117660728E-4</v>
      </c>
      <c r="AF28" s="78">
        <v>5.587137352566808E-4</v>
      </c>
      <c r="AG28" s="78">
        <v>4.7586337215664256E-4</v>
      </c>
      <c r="AH28" s="78">
        <v>6.4947043200092459E-4</v>
      </c>
      <c r="AI28" s="78">
        <v>4.947175940622447E-4</v>
      </c>
    </row>
    <row r="29" spans="1:35" ht="13">
      <c r="A29" s="71" t="str">
        <f t="shared" si="0"/>
        <v>MSCI Europe</v>
      </c>
      <c r="B29" s="83">
        <v>1.9654179778194929E-2</v>
      </c>
      <c r="C29" s="86" t="e">
        <v>#DIV/0!</v>
      </c>
      <c r="F29" s="6"/>
      <c r="Y29" s="78">
        <v>-2.6757719311271526E-6</v>
      </c>
      <c r="Z29" s="78">
        <v>3.401137206260383E-6</v>
      </c>
      <c r="AA29" s="78">
        <v>3.593303407419315E-5</v>
      </c>
      <c r="AB29" s="78">
        <v>1.1197968839605428E-4</v>
      </c>
      <c r="AC29" s="78">
        <v>4.2764869736369878E-4</v>
      </c>
      <c r="AD29" s="78">
        <v>7.0333876268009743E-4</v>
      </c>
      <c r="AE29" s="78">
        <v>4.7753268390653163E-4</v>
      </c>
      <c r="AF29" s="78">
        <v>5.6958230788771446E-4</v>
      </c>
      <c r="AG29" s="78">
        <v>5.4397631511180942E-4</v>
      </c>
      <c r="AH29" s="78">
        <v>8.338780711430187E-4</v>
      </c>
      <c r="AI29" s="78">
        <v>4.8279235054062654E-4</v>
      </c>
    </row>
    <row r="30" spans="1:35" ht="13">
      <c r="A30" s="71" t="str">
        <f t="shared" si="0"/>
        <v>MSCI North America</v>
      </c>
      <c r="B30" s="83">
        <v>3.0575093534246672E-2</v>
      </c>
      <c r="C30" s="86" t="e">
        <v>#DIV/0!</v>
      </c>
      <c r="F30" s="6"/>
      <c r="Y30" s="78">
        <v>-1.4437867561395048E-5</v>
      </c>
      <c r="Z30" s="78">
        <v>-1.925121939376425E-5</v>
      </c>
      <c r="AA30" s="78">
        <v>-1.5796073625317034E-5</v>
      </c>
      <c r="AB30" s="78">
        <v>-1.0030404965800867E-4</v>
      </c>
      <c r="AC30" s="78">
        <v>4.6850309117660728E-4</v>
      </c>
      <c r="AD30" s="78">
        <v>4.7753268390653163E-4</v>
      </c>
      <c r="AE30" s="78">
        <v>1.3356727138265213E-3</v>
      </c>
      <c r="AF30" s="78">
        <v>1.0694670244256225E-3</v>
      </c>
      <c r="AG30" s="78">
        <v>9.8910292327592853E-4</v>
      </c>
      <c r="AH30" s="78">
        <v>1.3245289542951051E-3</v>
      </c>
      <c r="AI30" s="78">
        <v>9.9755275588498337E-4</v>
      </c>
    </row>
    <row r="31" spans="1:35" ht="13">
      <c r="A31" s="71" t="str">
        <f t="shared" si="0"/>
        <v>MSCI Pacific</v>
      </c>
      <c r="B31" s="83">
        <v>2.8231842145422993E-2</v>
      </c>
      <c r="C31" s="86" t="e">
        <v>#DIV/0!</v>
      </c>
      <c r="Y31" s="78">
        <v>-1.7068622035531777E-5</v>
      </c>
      <c r="Z31" s="78">
        <v>-2.5019961433904148E-5</v>
      </c>
      <c r="AA31" s="78">
        <v>-1.465118559925475E-5</v>
      </c>
      <c r="AB31" s="78">
        <v>3.8722325940383339E-5</v>
      </c>
      <c r="AC31" s="78">
        <v>5.587137352566808E-4</v>
      </c>
      <c r="AD31" s="78">
        <v>5.6958230788771446E-4</v>
      </c>
      <c r="AE31" s="78">
        <v>1.0694670244256225E-3</v>
      </c>
      <c r="AF31" s="78">
        <v>1.2753862816863111E-3</v>
      </c>
      <c r="AG31" s="78">
        <v>9.6279330953767152E-4</v>
      </c>
      <c r="AH31" s="78">
        <v>1.2405415259523827E-3</v>
      </c>
      <c r="AI31" s="78">
        <v>1.0327558350739182E-3</v>
      </c>
    </row>
    <row r="32" spans="1:35" ht="13">
      <c r="A32" s="71" t="str">
        <f t="shared" si="0"/>
        <v>MSCI Emerging Markets</v>
      </c>
      <c r="B32" s="83">
        <v>2.4976587661484705E-2</v>
      </c>
      <c r="C32" s="86" t="e">
        <v>#DIV/0!</v>
      </c>
      <c r="Y32" s="78">
        <v>-1.4864823314547833E-5</v>
      </c>
      <c r="Z32" s="78">
        <v>-1.1473686812112174E-5</v>
      </c>
      <c r="AA32" s="78">
        <v>-1.0381577308707955E-5</v>
      </c>
      <c r="AB32" s="78">
        <v>1.2214609348671077E-5</v>
      </c>
      <c r="AC32" s="78">
        <v>4.7586337215664256E-4</v>
      </c>
      <c r="AD32" s="78">
        <v>5.4397631511180942E-4</v>
      </c>
      <c r="AE32" s="78">
        <v>9.8910292327592853E-4</v>
      </c>
      <c r="AF32" s="78">
        <v>9.6279330953767152E-4</v>
      </c>
      <c r="AG32" s="78">
        <v>1.496974043162127E-3</v>
      </c>
      <c r="AH32" s="78">
        <v>1.4829428858406241E-3</v>
      </c>
      <c r="AI32" s="78">
        <v>9.4331001224676116E-4</v>
      </c>
    </row>
    <row r="33" spans="1:35" ht="13">
      <c r="A33" s="71" t="str">
        <f t="shared" si="0"/>
        <v>Opportunities</v>
      </c>
      <c r="B33" s="83">
        <v>2.4839546367355792E-2</v>
      </c>
      <c r="C33" s="86" t="e">
        <v>#DIV/0!</v>
      </c>
      <c r="Y33" s="78">
        <v>-1.4646137457205594E-5</v>
      </c>
      <c r="Z33" s="78">
        <v>-2.2330798162732774E-5</v>
      </c>
      <c r="AA33" s="78">
        <v>-1.8783039311331201E-5</v>
      </c>
      <c r="AB33" s="78">
        <v>-8.4591340524561474E-5</v>
      </c>
      <c r="AC33" s="78">
        <v>6.4947043200092459E-4</v>
      </c>
      <c r="AD33" s="78">
        <v>8.338780711430187E-4</v>
      </c>
      <c r="AE33" s="78">
        <v>1.3245289542951051E-3</v>
      </c>
      <c r="AF33" s="78">
        <v>1.2405415259523827E-3</v>
      </c>
      <c r="AG33" s="78">
        <v>1.4829428858406241E-3</v>
      </c>
      <c r="AH33" s="78">
        <v>2.4406227142565297E-3</v>
      </c>
      <c r="AI33" s="78">
        <v>1.2305234052671506E-3</v>
      </c>
    </row>
    <row r="34" spans="1:35">
      <c r="Y34" s="78">
        <v>-1.1340610358638993E-5</v>
      </c>
      <c r="Z34" s="78">
        <v>-2.3848701487470219E-5</v>
      </c>
      <c r="AA34" s="78">
        <v>-2.9057354742423252E-5</v>
      </c>
      <c r="AB34" s="78">
        <v>-2.4173409298426288E-5</v>
      </c>
      <c r="AC34" s="78">
        <v>4.947175940622447E-4</v>
      </c>
      <c r="AD34" s="78">
        <v>4.8279235054062654E-4</v>
      </c>
      <c r="AE34" s="78">
        <v>9.9755275588498337E-4</v>
      </c>
      <c r="AF34" s="78">
        <v>1.0327558350739182E-3</v>
      </c>
      <c r="AG34" s="78">
        <v>9.4331001224676116E-4</v>
      </c>
      <c r="AH34" s="78">
        <v>1.2305234052671506E-3</v>
      </c>
      <c r="AI34" s="78">
        <v>1.0255520530302801E-3</v>
      </c>
    </row>
    <row r="36" spans="1:35">
      <c r="U36" s="71" t="str">
        <f t="array" ref="U36:AE36">TRANSPOSE(A23:A34)</f>
        <v>Bofa ML Euro 0-1 anni</v>
      </c>
      <c r="V36" s="71" t="str">
        <v>Bofa ML Bond Euro 1-3 Y</v>
      </c>
      <c r="W36" s="71" t="str">
        <v>Bofa ML Obbl. Euro</v>
      </c>
      <c r="X36" s="71" t="str">
        <v>Bofa ML Obbl. Globale</v>
      </c>
      <c r="Y36" s="71" t="str">
        <v>ML Global HY</v>
      </c>
      <c r="Z36" s="71" t="str">
        <v>Bofa ML Obbl Emergente</v>
      </c>
      <c r="AA36" s="71" t="str">
        <v>MSCI Europe</v>
      </c>
      <c r="AB36" s="71" t="str">
        <v>MSCI North America</v>
      </c>
      <c r="AC36" s="71" t="str">
        <v>MSCI Pacific</v>
      </c>
      <c r="AD36" s="71" t="str">
        <v>MSCI Emerging Markets</v>
      </c>
      <c r="AE36" s="71" t="str">
        <v>Opportunities</v>
      </c>
    </row>
    <row r="37" spans="1:35" ht="13">
      <c r="T37" s="79" t="s">
        <v>36</v>
      </c>
      <c r="U37" s="150">
        <v>0</v>
      </c>
      <c r="V37" s="150">
        <v>0</v>
      </c>
      <c r="W37" s="150">
        <v>0</v>
      </c>
      <c r="X37" s="150">
        <v>0</v>
      </c>
      <c r="Y37" s="150">
        <v>0</v>
      </c>
      <c r="Z37" s="150">
        <v>0</v>
      </c>
      <c r="AA37" s="150">
        <v>0</v>
      </c>
      <c r="AB37" s="150">
        <v>0</v>
      </c>
      <c r="AC37" s="150">
        <v>0</v>
      </c>
      <c r="AD37" s="150">
        <v>0</v>
      </c>
      <c r="AE37" s="150">
        <v>0</v>
      </c>
    </row>
    <row r="38" spans="1:35" ht="13">
      <c r="U38" s="150">
        <v>0</v>
      </c>
      <c r="V38" s="150">
        <v>0</v>
      </c>
      <c r="W38" s="150">
        <v>0</v>
      </c>
      <c r="X38" s="150">
        <v>0</v>
      </c>
      <c r="Y38" s="150">
        <v>0</v>
      </c>
      <c r="Z38" s="150">
        <v>0</v>
      </c>
      <c r="AA38" s="150">
        <v>0</v>
      </c>
      <c r="AB38" s="150">
        <v>0</v>
      </c>
      <c r="AC38" s="150">
        <v>0</v>
      </c>
      <c r="AD38" s="150">
        <v>0</v>
      </c>
      <c r="AE38" s="150">
        <v>0</v>
      </c>
    </row>
    <row r="40" spans="1:35">
      <c r="T40" s="79" t="s">
        <v>37</v>
      </c>
      <c r="U40" s="80">
        <f>D2</f>
        <v>0</v>
      </c>
    </row>
    <row r="41" spans="1:35">
      <c r="T41" s="79"/>
      <c r="U41" s="80">
        <f>D3</f>
        <v>0</v>
      </c>
    </row>
    <row r="42" spans="1:35">
      <c r="T42" s="79"/>
    </row>
    <row r="43" spans="1:35">
      <c r="T43" s="79" t="s">
        <v>38</v>
      </c>
      <c r="U43" s="81">
        <f>E2</f>
        <v>0</v>
      </c>
    </row>
    <row r="44" spans="1:35">
      <c r="U44" s="81">
        <f>E3</f>
        <v>0</v>
      </c>
    </row>
    <row r="46" spans="1:35">
      <c r="T46" s="82" t="s">
        <v>39</v>
      </c>
      <c r="U46" s="149" t="e">
        <f t="array" ref="U46">(1/U43-1)*MMULT(MMULT(U37:AE37,Z21*(D6:N16)),TRANSPOSE(U37:AE37))</f>
        <v>#DIV/0!</v>
      </c>
      <c r="V46" s="84">
        <v>0</v>
      </c>
    </row>
    <row r="47" spans="1:35">
      <c r="U47" s="84">
        <v>0</v>
      </c>
      <c r="V47" s="149" t="e">
        <f t="array" ref="V47">(1/U44-1)*MMULT(MMULT(U38:AE38,Z21*(D6:N16)),TRANSPOSE(U38:AE38))</f>
        <v>#DIV/0!</v>
      </c>
    </row>
    <row r="53" spans="2:14">
      <c r="B53" s="128" t="e">
        <f t="array" ref="B53:L63">MINVERSE(MINVERSE(Y24:AI34)+MMULT(MMULT(TRANSPOSE(U37:AE38),MINVERSE(U46:V47)),U37:AE38))</f>
        <v>#DIV/0!</v>
      </c>
      <c r="C53" s="128" t="e">
        <v>#DIV/0!</v>
      </c>
      <c r="D53" s="128" t="e">
        <v>#DIV/0!</v>
      </c>
      <c r="E53" s="128" t="e">
        <v>#DIV/0!</v>
      </c>
      <c r="F53" s="128" t="e">
        <v>#DIV/0!</v>
      </c>
      <c r="G53" s="128" t="e">
        <v>#DIV/0!</v>
      </c>
      <c r="H53" s="128" t="e">
        <v>#DIV/0!</v>
      </c>
      <c r="I53" s="128" t="e">
        <v>#DIV/0!</v>
      </c>
      <c r="J53" s="128" t="e">
        <v>#DIV/0!</v>
      </c>
      <c r="K53" s="128" t="e">
        <v>#DIV/0!</v>
      </c>
      <c r="L53" s="128" t="e">
        <v>#DIV/0!</v>
      </c>
      <c r="N53" s="71" t="e">
        <f t="array" ref="N53:N63">MMULT(MINVERSE(Y24:AI34),B23:B33)+MMULT(MMULT(TRANSPOSE(U37:AE38),MINVERSE(U46:V47)),U40:U41)</f>
        <v>#DIV/0!</v>
      </c>
    </row>
    <row r="54" spans="2:14">
      <c r="B54" s="128" t="e">
        <v>#DIV/0!</v>
      </c>
      <c r="C54" s="128" t="e">
        <v>#DIV/0!</v>
      </c>
      <c r="D54" s="128" t="e">
        <v>#DIV/0!</v>
      </c>
      <c r="E54" s="128" t="e">
        <v>#DIV/0!</v>
      </c>
      <c r="F54" s="128" t="e">
        <v>#DIV/0!</v>
      </c>
      <c r="G54" s="128" t="e">
        <v>#DIV/0!</v>
      </c>
      <c r="H54" s="128" t="e">
        <v>#DIV/0!</v>
      </c>
      <c r="I54" s="128" t="e">
        <v>#DIV/0!</v>
      </c>
      <c r="J54" s="128" t="e">
        <v>#DIV/0!</v>
      </c>
      <c r="K54" s="128" t="e">
        <v>#DIV/0!</v>
      </c>
      <c r="L54" s="128" t="e">
        <v>#DIV/0!</v>
      </c>
      <c r="N54" s="71" t="e">
        <v>#DIV/0!</v>
      </c>
    </row>
    <row r="55" spans="2:14">
      <c r="B55" s="128" t="e">
        <v>#DIV/0!</v>
      </c>
      <c r="C55" s="128" t="e">
        <v>#DIV/0!</v>
      </c>
      <c r="D55" s="128" t="e">
        <v>#DIV/0!</v>
      </c>
      <c r="E55" s="128" t="e">
        <v>#DIV/0!</v>
      </c>
      <c r="F55" s="128" t="e">
        <v>#DIV/0!</v>
      </c>
      <c r="G55" s="128" t="e">
        <v>#DIV/0!</v>
      </c>
      <c r="H55" s="128" t="e">
        <v>#DIV/0!</v>
      </c>
      <c r="I55" s="128" t="e">
        <v>#DIV/0!</v>
      </c>
      <c r="J55" s="128" t="e">
        <v>#DIV/0!</v>
      </c>
      <c r="K55" s="128" t="e">
        <v>#DIV/0!</v>
      </c>
      <c r="L55" s="128" t="e">
        <v>#DIV/0!</v>
      </c>
      <c r="N55" s="71" t="e">
        <v>#DIV/0!</v>
      </c>
    </row>
    <row r="56" spans="2:14">
      <c r="B56" s="128" t="e">
        <v>#DIV/0!</v>
      </c>
      <c r="C56" s="128" t="e">
        <v>#DIV/0!</v>
      </c>
      <c r="D56" s="128" t="e">
        <v>#DIV/0!</v>
      </c>
      <c r="E56" s="128" t="e">
        <v>#DIV/0!</v>
      </c>
      <c r="F56" s="128" t="e">
        <v>#DIV/0!</v>
      </c>
      <c r="G56" s="128" t="e">
        <v>#DIV/0!</v>
      </c>
      <c r="H56" s="128" t="e">
        <v>#DIV/0!</v>
      </c>
      <c r="I56" s="128" t="e">
        <v>#DIV/0!</v>
      </c>
      <c r="J56" s="128" t="e">
        <v>#DIV/0!</v>
      </c>
      <c r="K56" s="128" t="e">
        <v>#DIV/0!</v>
      </c>
      <c r="L56" s="128" t="e">
        <v>#DIV/0!</v>
      </c>
      <c r="N56" s="71" t="e">
        <v>#DIV/0!</v>
      </c>
    </row>
    <row r="57" spans="2:14">
      <c r="B57" s="128" t="e">
        <v>#DIV/0!</v>
      </c>
      <c r="C57" s="128" t="e">
        <v>#DIV/0!</v>
      </c>
      <c r="D57" s="128" t="e">
        <v>#DIV/0!</v>
      </c>
      <c r="E57" s="128" t="e">
        <v>#DIV/0!</v>
      </c>
      <c r="F57" s="128" t="e">
        <v>#DIV/0!</v>
      </c>
      <c r="G57" s="128" t="e">
        <v>#DIV/0!</v>
      </c>
      <c r="H57" s="128" t="e">
        <v>#DIV/0!</v>
      </c>
      <c r="I57" s="128" t="e">
        <v>#DIV/0!</v>
      </c>
      <c r="J57" s="128" t="e">
        <v>#DIV/0!</v>
      </c>
      <c r="K57" s="128" t="e">
        <v>#DIV/0!</v>
      </c>
      <c r="L57" s="128" t="e">
        <v>#DIV/0!</v>
      </c>
      <c r="N57" s="71" t="e">
        <v>#DIV/0!</v>
      </c>
    </row>
    <row r="58" spans="2:14">
      <c r="B58" s="128" t="e">
        <v>#DIV/0!</v>
      </c>
      <c r="C58" s="128" t="e">
        <v>#DIV/0!</v>
      </c>
      <c r="D58" s="128" t="e">
        <v>#DIV/0!</v>
      </c>
      <c r="E58" s="128" t="e">
        <v>#DIV/0!</v>
      </c>
      <c r="F58" s="128" t="e">
        <v>#DIV/0!</v>
      </c>
      <c r="G58" s="128" t="e">
        <v>#DIV/0!</v>
      </c>
      <c r="H58" s="128" t="e">
        <v>#DIV/0!</v>
      </c>
      <c r="I58" s="128" t="e">
        <v>#DIV/0!</v>
      </c>
      <c r="J58" s="128" t="e">
        <v>#DIV/0!</v>
      </c>
      <c r="K58" s="128" t="e">
        <v>#DIV/0!</v>
      </c>
      <c r="L58" s="128" t="e">
        <v>#DIV/0!</v>
      </c>
      <c r="N58" s="71" t="e">
        <v>#DIV/0!</v>
      </c>
    </row>
    <row r="59" spans="2:14">
      <c r="B59" s="128" t="e">
        <v>#DIV/0!</v>
      </c>
      <c r="C59" s="128" t="e">
        <v>#DIV/0!</v>
      </c>
      <c r="D59" s="128" t="e">
        <v>#DIV/0!</v>
      </c>
      <c r="E59" s="128" t="e">
        <v>#DIV/0!</v>
      </c>
      <c r="F59" s="128" t="e">
        <v>#DIV/0!</v>
      </c>
      <c r="G59" s="128" t="e">
        <v>#DIV/0!</v>
      </c>
      <c r="H59" s="128" t="e">
        <v>#DIV/0!</v>
      </c>
      <c r="I59" s="128" t="e">
        <v>#DIV/0!</v>
      </c>
      <c r="J59" s="128" t="e">
        <v>#DIV/0!</v>
      </c>
      <c r="K59" s="128" t="e">
        <v>#DIV/0!</v>
      </c>
      <c r="L59" s="128" t="e">
        <v>#DIV/0!</v>
      </c>
      <c r="N59" s="71" t="e">
        <v>#DIV/0!</v>
      </c>
    </row>
    <row r="60" spans="2:14">
      <c r="B60" s="128" t="e">
        <v>#DIV/0!</v>
      </c>
      <c r="C60" s="128" t="e">
        <v>#DIV/0!</v>
      </c>
      <c r="D60" s="128" t="e">
        <v>#DIV/0!</v>
      </c>
      <c r="E60" s="128" t="e">
        <v>#DIV/0!</v>
      </c>
      <c r="F60" s="128" t="e">
        <v>#DIV/0!</v>
      </c>
      <c r="G60" s="128" t="e">
        <v>#DIV/0!</v>
      </c>
      <c r="H60" s="128" t="e">
        <v>#DIV/0!</v>
      </c>
      <c r="I60" s="128" t="e">
        <v>#DIV/0!</v>
      </c>
      <c r="J60" s="128" t="e">
        <v>#DIV/0!</v>
      </c>
      <c r="K60" s="128" t="e">
        <v>#DIV/0!</v>
      </c>
      <c r="L60" s="128" t="e">
        <v>#DIV/0!</v>
      </c>
      <c r="N60" s="71" t="e">
        <v>#DIV/0!</v>
      </c>
    </row>
    <row r="61" spans="2:14">
      <c r="B61" s="128" t="e">
        <v>#DIV/0!</v>
      </c>
      <c r="C61" s="128" t="e">
        <v>#DIV/0!</v>
      </c>
      <c r="D61" s="128" t="e">
        <v>#DIV/0!</v>
      </c>
      <c r="E61" s="128" t="e">
        <v>#DIV/0!</v>
      </c>
      <c r="F61" s="128" t="e">
        <v>#DIV/0!</v>
      </c>
      <c r="G61" s="128" t="e">
        <v>#DIV/0!</v>
      </c>
      <c r="H61" s="128" t="e">
        <v>#DIV/0!</v>
      </c>
      <c r="I61" s="128" t="e">
        <v>#DIV/0!</v>
      </c>
      <c r="J61" s="128" t="e">
        <v>#DIV/0!</v>
      </c>
      <c r="K61" s="128" t="e">
        <v>#DIV/0!</v>
      </c>
      <c r="L61" s="128" t="e">
        <v>#DIV/0!</v>
      </c>
      <c r="N61" s="71" t="e">
        <v>#DIV/0!</v>
      </c>
    </row>
    <row r="62" spans="2:14">
      <c r="B62" s="128" t="e">
        <v>#DIV/0!</v>
      </c>
      <c r="C62" s="128" t="e">
        <v>#DIV/0!</v>
      </c>
      <c r="D62" s="128" t="e">
        <v>#DIV/0!</v>
      </c>
      <c r="E62" s="128" t="e">
        <v>#DIV/0!</v>
      </c>
      <c r="F62" s="128" t="e">
        <v>#DIV/0!</v>
      </c>
      <c r="G62" s="128" t="e">
        <v>#DIV/0!</v>
      </c>
      <c r="H62" s="128" t="e">
        <v>#DIV/0!</v>
      </c>
      <c r="I62" s="128" t="e">
        <v>#DIV/0!</v>
      </c>
      <c r="J62" s="128" t="e">
        <v>#DIV/0!</v>
      </c>
      <c r="K62" s="128" t="e">
        <v>#DIV/0!</v>
      </c>
      <c r="L62" s="128" t="e">
        <v>#DIV/0!</v>
      </c>
      <c r="N62" s="71" t="e">
        <v>#DIV/0!</v>
      </c>
    </row>
    <row r="63" spans="2:14">
      <c r="B63" s="128" t="e">
        <v>#DIV/0!</v>
      </c>
      <c r="C63" s="128" t="e">
        <v>#DIV/0!</v>
      </c>
      <c r="D63" s="128" t="e">
        <v>#DIV/0!</v>
      </c>
      <c r="E63" s="128" t="e">
        <v>#DIV/0!</v>
      </c>
      <c r="F63" s="128" t="e">
        <v>#DIV/0!</v>
      </c>
      <c r="G63" s="128" t="e">
        <v>#DIV/0!</v>
      </c>
      <c r="H63" s="128" t="e">
        <v>#DIV/0!</v>
      </c>
      <c r="I63" s="128" t="e">
        <v>#DIV/0!</v>
      </c>
      <c r="J63" s="128" t="e">
        <v>#DIV/0!</v>
      </c>
      <c r="K63" s="128" t="e">
        <v>#DIV/0!</v>
      </c>
      <c r="L63" s="128" t="e">
        <v>#DIV/0!</v>
      </c>
      <c r="N63" s="71" t="e">
        <v>#DIV/0!</v>
      </c>
    </row>
  </sheetData>
  <mergeCells count="3">
    <mergeCell ref="A1:C1"/>
    <mergeCell ref="A2:C2"/>
    <mergeCell ref="A3:C3"/>
  </mergeCells>
  <pageMargins left="0.7" right="0.7" top="0.75" bottom="0.75" header="0.3" footer="0.3"/>
  <pageSetup orientation="portrait" verticalDpi="9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FCE40-2B71-4C55-B24D-191FD55B28BD}">
  <sheetPr>
    <tabColor theme="1"/>
  </sheetPr>
  <dimension ref="A1:AH38"/>
  <sheetViews>
    <sheetView zoomScale="130" zoomScaleNormal="130" workbookViewId="0">
      <selection activeCell="A5" sqref="A5"/>
    </sheetView>
  </sheetViews>
  <sheetFormatPr defaultColWidth="9.1796875" defaultRowHeight="12.5"/>
  <cols>
    <col min="1" max="1" width="21.81640625" style="7" bestFit="1" customWidth="1"/>
    <col min="2" max="2" width="10.54296875" style="7" bestFit="1" customWidth="1"/>
    <col min="3" max="3" width="10.26953125" style="7" bestFit="1" customWidth="1"/>
    <col min="4" max="19" width="9.1796875" style="7"/>
    <col min="20" max="20" width="23" style="7" bestFit="1" customWidth="1"/>
    <col min="21" max="21" width="11.453125" style="7" customWidth="1"/>
    <col min="22" max="22" width="14.54296875" style="7" bestFit="1" customWidth="1"/>
    <col min="23" max="16384" width="9.1796875" style="7"/>
  </cols>
  <sheetData>
    <row r="1" spans="1:34" ht="13">
      <c r="A1" s="211" t="s">
        <v>7563</v>
      </c>
      <c r="B1" s="266" t="s">
        <v>10042</v>
      </c>
      <c r="C1" s="16" t="s">
        <v>10</v>
      </c>
      <c r="D1" s="174" t="s">
        <v>7535</v>
      </c>
      <c r="G1" s="204" t="s">
        <v>7556</v>
      </c>
      <c r="H1" s="225" t="s">
        <v>7554</v>
      </c>
      <c r="I1" s="225" t="s">
        <v>7562</v>
      </c>
      <c r="J1" s="225" t="s">
        <v>7557</v>
      </c>
      <c r="K1" s="225" t="s">
        <v>7558</v>
      </c>
      <c r="L1" s="225" t="s">
        <v>1</v>
      </c>
      <c r="M1" s="225" t="s">
        <v>7555</v>
      </c>
      <c r="N1" s="225" t="s">
        <v>2</v>
      </c>
      <c r="O1" s="225" t="s">
        <v>3</v>
      </c>
      <c r="P1" s="225" t="s">
        <v>4</v>
      </c>
      <c r="Q1" s="225" t="s">
        <v>0</v>
      </c>
      <c r="R1" s="225" t="s">
        <v>7571</v>
      </c>
      <c r="T1" s="7" t="s">
        <v>5</v>
      </c>
      <c r="U1" s="115" t="s">
        <v>7559</v>
      </c>
      <c r="V1" s="190" t="s">
        <v>10043</v>
      </c>
      <c r="W1" s="115" t="s">
        <v>7560</v>
      </c>
    </row>
    <row r="2" spans="1:34" ht="15.5">
      <c r="A2" s="267" t="str">
        <f>'Mark opt'!A2</f>
        <v>Bofa ML Euro 0-1 anni</v>
      </c>
      <c r="B2" s="268" t="e">
        <f>BL!C23</f>
        <v>#DIV/0!</v>
      </c>
      <c r="C2" s="13">
        <f>'Mark opt'!C2</f>
        <v>8.6802841878564838E-3</v>
      </c>
      <c r="D2" s="269">
        <f t="shared" ref="D2:D8" si="0">1/11</f>
        <v>9.0909090909090912E-2</v>
      </c>
      <c r="E2" s="9"/>
      <c r="G2" s="85" t="str">
        <f t="shared" ref="G2:G12" si="1">A2</f>
        <v>Bofa ML Euro 0-1 anni</v>
      </c>
      <c r="H2" s="189">
        <f>'Mark opt'!H2</f>
        <v>7.5347333581951296E-5</v>
      </c>
      <c r="I2" s="184">
        <f>'Mark opt'!I2</f>
        <v>8.4124644276232838E-5</v>
      </c>
      <c r="J2" s="184">
        <f>'Mark opt'!J2</f>
        <v>8.3378227761587219E-5</v>
      </c>
      <c r="K2" s="184">
        <f>'Mark opt'!K2</f>
        <v>7.1342984811048989E-5</v>
      </c>
      <c r="L2" s="184">
        <f>'Mark opt'!L2</f>
        <v>-1.7397430539505484E-4</v>
      </c>
      <c r="M2" s="184">
        <f>'Mark opt'!M2</f>
        <v>-6.1542754415924508E-5</v>
      </c>
      <c r="N2" s="184">
        <f>'Mark opt'!N2</f>
        <v>-3.320709539120861E-4</v>
      </c>
      <c r="O2" s="184">
        <f>'Mark opt'!O2</f>
        <v>-3.9257830681723089E-4</v>
      </c>
      <c r="P2" s="184">
        <f>'Mark opt'!P2</f>
        <v>-3.4189093623460018E-4</v>
      </c>
      <c r="Q2" s="184">
        <f>'Mark opt'!Q2</f>
        <v>-3.3686116151572867E-4</v>
      </c>
      <c r="R2" s="184">
        <f>'Mark opt'!R2</f>
        <v>-2.6083403824869684E-4</v>
      </c>
      <c r="S2" s="9"/>
      <c r="T2" s="96" t="str">
        <f t="shared" ref="T2:T12" si="2">A2</f>
        <v>Bofa ML Euro 0-1 anni</v>
      </c>
      <c r="U2" s="270">
        <f>'Mark infra optim'!U2</f>
        <v>0</v>
      </c>
      <c r="V2" s="19" t="e">
        <f>'[4]Naive Strategy'!G2</f>
        <v>#REF!</v>
      </c>
      <c r="W2" s="270">
        <f>'Mark infra optim'!W2</f>
        <v>0</v>
      </c>
      <c r="X2" s="9"/>
      <c r="Y2" s="9"/>
      <c r="Z2" s="5">
        <f t="shared" ref="Z2:Z7" si="3">D2/SUM($D$2:$D$7)</f>
        <v>0.16666666666666666</v>
      </c>
      <c r="AA2" s="9"/>
    </row>
    <row r="3" spans="1:34" ht="15.5">
      <c r="A3" s="267" t="str">
        <f>'Mark opt'!A3</f>
        <v>Bofa ML Bond Euro 1-3 Y</v>
      </c>
      <c r="B3" s="268" t="e">
        <f>BL!C24</f>
        <v>#DIV/0!</v>
      </c>
      <c r="C3" s="13">
        <f>'Mark opt'!C3</f>
        <v>1.6887831256428492E-2</v>
      </c>
      <c r="D3" s="269">
        <f t="shared" si="0"/>
        <v>9.0909090909090912E-2</v>
      </c>
      <c r="E3" s="9"/>
      <c r="G3" s="85" t="str">
        <f t="shared" si="1"/>
        <v>Bofa ML Bond Euro 1-3 Y</v>
      </c>
      <c r="H3" s="184">
        <f>'Mark opt'!H3</f>
        <v>8.4124644276232838E-5</v>
      </c>
      <c r="I3" s="189">
        <f>'Mark opt'!I3</f>
        <v>2.8519884454560312E-4</v>
      </c>
      <c r="J3" s="184">
        <f>'Mark opt'!J3</f>
        <v>5.2850668755217978E-4</v>
      </c>
      <c r="K3" s="184">
        <f>'Mark opt'!K3</f>
        <v>3.01066000602934E-4</v>
      </c>
      <c r="L3" s="184">
        <f>'Mark opt'!L3</f>
        <v>-1.9639821666575289E-6</v>
      </c>
      <c r="M3" s="184">
        <f>'Mark opt'!M3</f>
        <v>7.8226155743988811E-5</v>
      </c>
      <c r="N3" s="184">
        <f>'Mark opt'!N3</f>
        <v>-4.4277804605657772E-4</v>
      </c>
      <c r="O3" s="184">
        <f>'Mark opt'!O3</f>
        <v>-5.7545911297979539E-4</v>
      </c>
      <c r="P3" s="184">
        <f>'Mark opt'!P3</f>
        <v>-2.6389479667858002E-4</v>
      </c>
      <c r="Q3" s="184">
        <f>'Mark opt'!Q3</f>
        <v>-5.1360835774285382E-4</v>
      </c>
      <c r="R3" s="184">
        <f>'Mark opt'!R3</f>
        <v>-5.485201342118151E-4</v>
      </c>
      <c r="S3" s="9"/>
      <c r="T3" s="96" t="str">
        <f t="shared" si="2"/>
        <v>Bofa ML Bond Euro 1-3 Y</v>
      </c>
      <c r="U3" s="270">
        <f>'Mark infra optim'!U3</f>
        <v>0</v>
      </c>
      <c r="V3" s="19" t="e">
        <f>'[4]Naive Strategy'!G3</f>
        <v>#REF!</v>
      </c>
      <c r="W3" s="270">
        <f>'Mark infra optim'!W3</f>
        <v>0</v>
      </c>
      <c r="X3" s="9"/>
      <c r="Y3" s="9"/>
      <c r="Z3" s="5">
        <f t="shared" si="3"/>
        <v>0.16666666666666666</v>
      </c>
      <c r="AA3" s="9"/>
    </row>
    <row r="4" spans="1:34" ht="15.5">
      <c r="A4" s="267" t="str">
        <f>'Mark opt'!A4</f>
        <v>Bofa ML Obbl. Euro</v>
      </c>
      <c r="B4" s="268" t="e">
        <f>BL!C25</f>
        <v>#DIV/0!</v>
      </c>
      <c r="C4" s="13">
        <f>'Mark opt'!C4</f>
        <v>4.1687909670150132E-2</v>
      </c>
      <c r="D4" s="269">
        <f t="shared" si="0"/>
        <v>9.0909090909090912E-2</v>
      </c>
      <c r="E4" s="9"/>
      <c r="G4" s="85" t="str">
        <f t="shared" si="1"/>
        <v>Bofa ML Obbl. Euro</v>
      </c>
      <c r="H4" s="184">
        <f>'Mark opt'!H4</f>
        <v>8.3378227761587219E-5</v>
      </c>
      <c r="I4" s="184">
        <f>'Mark opt'!I4</f>
        <v>5.2850668755217978E-4</v>
      </c>
      <c r="J4" s="189">
        <f>'Mark opt'!J4</f>
        <v>1.7378818126665969E-3</v>
      </c>
      <c r="K4" s="184">
        <f>'Mark opt'!K4</f>
        <v>1.2112773431940916E-3</v>
      </c>
      <c r="L4" s="184">
        <f>'Mark opt'!L4</f>
        <v>4.3922155169080985E-4</v>
      </c>
      <c r="M4" s="184">
        <f>'Mark opt'!M4</f>
        <v>8.264597837064425E-4</v>
      </c>
      <c r="N4" s="184">
        <f>'Mark opt'!N4</f>
        <v>-3.6330969338229182E-4</v>
      </c>
      <c r="O4" s="184">
        <f>'Mark opt'!O4</f>
        <v>-3.3697726878285927E-4</v>
      </c>
      <c r="P4" s="184">
        <f>'Mark opt'!P4</f>
        <v>-2.3877627810028296E-4</v>
      </c>
      <c r="Q4" s="184">
        <f>'Mark opt'!Q4</f>
        <v>-4.3200990416061765E-4</v>
      </c>
      <c r="R4" s="184">
        <f>'Mark opt'!R4</f>
        <v>-6.683191590757348E-4</v>
      </c>
      <c r="S4" s="9"/>
      <c r="T4" s="96" t="str">
        <f t="shared" si="2"/>
        <v>Bofa ML Obbl. Euro</v>
      </c>
      <c r="U4" s="270">
        <f>'Mark infra optim'!U4</f>
        <v>0</v>
      </c>
      <c r="V4" s="19" t="e">
        <f>'[4]Naive Strategy'!G4</f>
        <v>#REF!</v>
      </c>
      <c r="W4" s="270">
        <f>'Mark infra optim'!W4</f>
        <v>0</v>
      </c>
      <c r="X4" s="9"/>
      <c r="Y4" s="9"/>
      <c r="Z4" s="5">
        <f t="shared" si="3"/>
        <v>0.16666666666666666</v>
      </c>
      <c r="AA4" s="9"/>
    </row>
    <row r="5" spans="1:34" ht="15.5">
      <c r="A5" s="267" t="str">
        <f>'Mark opt'!A5</f>
        <v>Bofa ML Obbl. Globale</v>
      </c>
      <c r="B5" s="268" t="e">
        <f>BL!C26</f>
        <v>#DIV/0!</v>
      </c>
      <c r="C5" s="13">
        <f>'Mark opt'!C5</f>
        <v>6.9174632105611367E-2</v>
      </c>
      <c r="D5" s="269">
        <f t="shared" si="0"/>
        <v>9.0909090909090912E-2</v>
      </c>
      <c r="E5" s="9"/>
      <c r="G5" s="85" t="str">
        <f t="shared" si="1"/>
        <v>Bofa ML Obbl. Globale</v>
      </c>
      <c r="H5" s="184">
        <f>'Mark opt'!H5</f>
        <v>7.1342984811048989E-5</v>
      </c>
      <c r="I5" s="184">
        <f>'Mark opt'!I5</f>
        <v>3.01066000602934E-4</v>
      </c>
      <c r="J5" s="184">
        <f>'Mark opt'!J5</f>
        <v>1.2112773431940916E-3</v>
      </c>
      <c r="K5" s="189">
        <f>'Mark opt'!K5</f>
        <v>4.785129726946679E-3</v>
      </c>
      <c r="L5" s="184">
        <f>'Mark opt'!L5</f>
        <v>2.3664839029573343E-3</v>
      </c>
      <c r="M5" s="184">
        <f>'Mark opt'!M5</f>
        <v>2.5755328331092484E-3</v>
      </c>
      <c r="N5" s="184">
        <f>'Mark opt'!N5</f>
        <v>-2.3069931421341996E-3</v>
      </c>
      <c r="O5" s="184">
        <f>'Mark opt'!O5</f>
        <v>8.906134966288168E-4</v>
      </c>
      <c r="P5" s="184">
        <f>'Mark opt'!P5</f>
        <v>2.8093601501943477E-4</v>
      </c>
      <c r="Q5" s="184">
        <f>'Mark opt'!Q5</f>
        <v>-1.945600832064914E-3</v>
      </c>
      <c r="R5" s="184">
        <f>'Mark opt'!R5</f>
        <v>-5.5598841386380465E-4</v>
      </c>
      <c r="S5" s="9"/>
      <c r="T5" s="96" t="str">
        <f t="shared" si="2"/>
        <v>Bofa ML Obbl. Globale</v>
      </c>
      <c r="U5" s="270">
        <f>'Mark infra optim'!U5</f>
        <v>0</v>
      </c>
      <c r="V5" s="19" t="e">
        <f>'[4]Naive Strategy'!G5</f>
        <v>#REF!</v>
      </c>
      <c r="W5" s="270">
        <f>'Mark infra optim'!W5</f>
        <v>0</v>
      </c>
      <c r="X5" s="9"/>
      <c r="Y5" s="9"/>
      <c r="Z5" s="5">
        <f t="shared" si="3"/>
        <v>0.16666666666666666</v>
      </c>
      <c r="AA5" s="9"/>
    </row>
    <row r="6" spans="1:34" ht="15.5">
      <c r="A6" s="267" t="str">
        <f>'Mark opt'!A6</f>
        <v>ML Global HY</v>
      </c>
      <c r="B6" s="268" t="e">
        <f>BL!C27</f>
        <v>#DIV/0!</v>
      </c>
      <c r="C6" s="13">
        <f>'Mark opt'!C6</f>
        <v>0.11065840623996889</v>
      </c>
      <c r="D6" s="269">
        <f t="shared" si="0"/>
        <v>9.0909090909090912E-2</v>
      </c>
      <c r="E6" s="9"/>
      <c r="G6" s="85" t="str">
        <f t="shared" si="1"/>
        <v>ML Global HY</v>
      </c>
      <c r="H6" s="184">
        <f>'Mark opt'!H6</f>
        <v>-1.7397430539505484E-4</v>
      </c>
      <c r="I6" s="184">
        <f>'Mark opt'!I6</f>
        <v>-1.9639821666575289E-6</v>
      </c>
      <c r="J6" s="184">
        <f>'Mark opt'!J6</f>
        <v>4.3922155169080985E-4</v>
      </c>
      <c r="K6" s="184">
        <f>'Mark opt'!K6</f>
        <v>2.3664839029573343E-3</v>
      </c>
      <c r="L6" s="189">
        <f>'Mark opt'!L6</f>
        <v>1.2245282871569986E-2</v>
      </c>
      <c r="M6" s="184">
        <f>'Mark opt'!M6</f>
        <v>9.8359200393650717E-3</v>
      </c>
      <c r="N6" s="184">
        <f>'Mark opt'!N6</f>
        <v>1.0775571097061967E-2</v>
      </c>
      <c r="O6" s="184">
        <f>'Mark opt'!O6</f>
        <v>1.2850415910903659E-2</v>
      </c>
      <c r="P6" s="184">
        <f>'Mark opt'!P6</f>
        <v>1.094485755960278E-2</v>
      </c>
      <c r="Q6" s="184">
        <f>'Mark opt'!Q6</f>
        <v>1.4937819936021265E-2</v>
      </c>
      <c r="R6" s="184">
        <f>'Mark opt'!R6</f>
        <v>1.1378504663431628E-2</v>
      </c>
      <c r="S6" s="9"/>
      <c r="T6" s="96" t="str">
        <f t="shared" si="2"/>
        <v>ML Global HY</v>
      </c>
      <c r="U6" s="270">
        <f>'Mark infra optim'!U6</f>
        <v>0</v>
      </c>
      <c r="V6" s="19" t="e">
        <f>'[4]Naive Strategy'!G6</f>
        <v>#REF!</v>
      </c>
      <c r="W6" s="270">
        <f>'Mark infra optim'!W6</f>
        <v>0</v>
      </c>
      <c r="X6" s="9"/>
      <c r="Y6" s="9"/>
      <c r="Z6" s="5">
        <f t="shared" si="3"/>
        <v>0.16666666666666666</v>
      </c>
      <c r="AA6" s="9"/>
    </row>
    <row r="7" spans="1:34" ht="15.5">
      <c r="A7" s="267" t="str">
        <f>'Mark opt'!A7</f>
        <v>Bofa ML Obbl Emergente</v>
      </c>
      <c r="B7" s="268" t="e">
        <f>BL!C28</f>
        <v>#DIV/0!</v>
      </c>
      <c r="C7" s="13">
        <f>'Mark opt'!C7</f>
        <v>0.12718801650172173</v>
      </c>
      <c r="D7" s="269">
        <f t="shared" si="0"/>
        <v>9.0909090909090912E-2</v>
      </c>
      <c r="E7" s="9"/>
      <c r="G7" s="85" t="str">
        <f t="shared" si="1"/>
        <v>Bofa ML Obbl Emergente</v>
      </c>
      <c r="H7" s="184">
        <f>'Mark opt'!H7</f>
        <v>-6.1542754415924508E-5</v>
      </c>
      <c r="I7" s="184">
        <f>'Mark opt'!I7</f>
        <v>7.8226155743988811E-5</v>
      </c>
      <c r="J7" s="184">
        <f>'Mark opt'!J7</f>
        <v>8.264597837064425E-4</v>
      </c>
      <c r="K7" s="184">
        <f>'Mark opt'!K7</f>
        <v>2.5755328331092484E-3</v>
      </c>
      <c r="L7" s="184">
        <f>'Mark opt'!L7</f>
        <v>9.8359200393650717E-3</v>
      </c>
      <c r="M7" s="189">
        <f>'Mark opt'!M7</f>
        <v>1.6176791541642241E-2</v>
      </c>
      <c r="N7" s="184">
        <f>'Mark opt'!N7</f>
        <v>1.0983251729850228E-2</v>
      </c>
      <c r="O7" s="184">
        <f>'Mark opt'!O7</f>
        <v>1.3100393081417432E-2</v>
      </c>
      <c r="P7" s="184">
        <f>'Mark opt'!P7</f>
        <v>1.2511455247571617E-2</v>
      </c>
      <c r="Q7" s="184">
        <f>'Mark opt'!Q7</f>
        <v>1.917919563628943E-2</v>
      </c>
      <c r="R7" s="184">
        <f>'Mark opt'!R7</f>
        <v>1.1104224062434411E-2</v>
      </c>
      <c r="S7" s="9"/>
      <c r="T7" s="96" t="str">
        <f t="shared" si="2"/>
        <v>Bofa ML Obbl Emergente</v>
      </c>
      <c r="U7" s="270">
        <f>'Mark infra optim'!U7</f>
        <v>0</v>
      </c>
      <c r="V7" s="19" t="e">
        <f>'[4]Naive Strategy'!G7</f>
        <v>#REF!</v>
      </c>
      <c r="W7" s="270">
        <f>'Mark infra optim'!W7</f>
        <v>0</v>
      </c>
      <c r="X7" s="9"/>
      <c r="Y7" s="9"/>
      <c r="Z7" s="5">
        <f t="shared" si="3"/>
        <v>0.16666666666666666</v>
      </c>
      <c r="AA7" s="9"/>
    </row>
    <row r="8" spans="1:34" ht="15.5">
      <c r="A8" s="271" t="str">
        <f>'Mark opt'!A8</f>
        <v>MSCI Europe</v>
      </c>
      <c r="B8" s="268" t="e">
        <f>BL!C29</f>
        <v>#DIV/0!</v>
      </c>
      <c r="C8" s="13">
        <f>'Mark opt'!C8</f>
        <v>0.17527256607355868</v>
      </c>
      <c r="D8" s="272">
        <f t="shared" si="0"/>
        <v>9.0909090909090912E-2</v>
      </c>
      <c r="E8" s="9"/>
      <c r="G8" s="85" t="str">
        <f t="shared" si="1"/>
        <v>MSCI Europe</v>
      </c>
      <c r="H8" s="184">
        <f>'Mark opt'!H8</f>
        <v>-3.320709539120861E-4</v>
      </c>
      <c r="I8" s="184">
        <f>'Mark opt'!I8</f>
        <v>-4.4277804605657772E-4</v>
      </c>
      <c r="J8" s="184">
        <f>'Mark opt'!J8</f>
        <v>-3.6330969338229182E-4</v>
      </c>
      <c r="K8" s="184">
        <f>'Mark opt'!K8</f>
        <v>-2.3069931421341996E-3</v>
      </c>
      <c r="L8" s="184">
        <f>'Mark opt'!L8</f>
        <v>1.0775571097061967E-2</v>
      </c>
      <c r="M8" s="184">
        <f>'Mark opt'!M8</f>
        <v>1.0983251729850228E-2</v>
      </c>
      <c r="N8" s="189">
        <f>'Mark opt'!N8</f>
        <v>3.0720472418009993E-2</v>
      </c>
      <c r="O8" s="184">
        <f>'Mark opt'!O8</f>
        <v>2.4597741561789316E-2</v>
      </c>
      <c r="P8" s="184">
        <f>'Mark opt'!P8</f>
        <v>2.2749367235346356E-2</v>
      </c>
      <c r="Q8" s="184">
        <f>'Mark opt'!Q8</f>
        <v>3.0464165948787418E-2</v>
      </c>
      <c r="R8" s="184">
        <f>'Mark opt'!R8</f>
        <v>2.2943713385354617E-2</v>
      </c>
      <c r="S8" s="9"/>
      <c r="T8" s="122" t="str">
        <f t="shared" si="2"/>
        <v>MSCI Europe</v>
      </c>
      <c r="U8" s="273">
        <f>'Mark infra optim'!U8</f>
        <v>0</v>
      </c>
      <c r="V8" s="124" t="e">
        <f>'[4]Naive Strategy'!G8</f>
        <v>#REF!</v>
      </c>
      <c r="W8" s="273">
        <f>'Mark infra optim'!W8</f>
        <v>0</v>
      </c>
      <c r="X8" s="9"/>
      <c r="Y8" s="9"/>
      <c r="Z8" s="123">
        <f>D8/SUM($D$8:$D$12)</f>
        <v>0.19999999999999998</v>
      </c>
      <c r="AA8" s="9"/>
      <c r="AG8" s="21"/>
      <c r="AH8" s="20"/>
    </row>
    <row r="9" spans="1:34" ht="15.5">
      <c r="A9" s="271" t="str">
        <f>'Mark opt'!A9</f>
        <v>MSCI North America</v>
      </c>
      <c r="B9" s="268" t="e">
        <f>BL!C30</f>
        <v>#DIV/0!</v>
      </c>
      <c r="C9" s="13">
        <f>'Mark opt'!C9</f>
        <v>0.17799999999999999</v>
      </c>
      <c r="D9" s="272">
        <f t="shared" ref="D9:D12" si="4">1/11</f>
        <v>9.0909090909090912E-2</v>
      </c>
      <c r="E9" s="9"/>
      <c r="G9" s="85" t="str">
        <f t="shared" si="1"/>
        <v>MSCI North America</v>
      </c>
      <c r="H9" s="184">
        <f>'Mark opt'!H9</f>
        <v>-3.9257830681723089E-4</v>
      </c>
      <c r="I9" s="184">
        <f>'Mark opt'!I9</f>
        <v>-5.7545911297979539E-4</v>
      </c>
      <c r="J9" s="184">
        <f>'Mark opt'!J9</f>
        <v>-3.3697726878285927E-4</v>
      </c>
      <c r="K9" s="184">
        <f>'Mark opt'!K9</f>
        <v>8.906134966288168E-4</v>
      </c>
      <c r="L9" s="184">
        <f>'Mark opt'!L9</f>
        <v>1.2850415910903659E-2</v>
      </c>
      <c r="M9" s="184">
        <f>'Mark opt'!M9</f>
        <v>1.3100393081417432E-2</v>
      </c>
      <c r="N9" s="184">
        <f>'Mark opt'!N9</f>
        <v>2.4597741561789316E-2</v>
      </c>
      <c r="O9" s="189">
        <f>'Mark opt'!O9</f>
        <v>3.1683999999999997E-2</v>
      </c>
      <c r="P9" s="184">
        <f>'Mark opt'!P9</f>
        <v>2.2144246119366447E-2</v>
      </c>
      <c r="Q9" s="184">
        <f>'Mark opt'!Q9</f>
        <v>2.8532455096904802E-2</v>
      </c>
      <c r="R9" s="184">
        <f>'Mark opt'!R9</f>
        <v>2.3753384206700121E-2</v>
      </c>
      <c r="S9" s="9"/>
      <c r="T9" s="122" t="str">
        <f t="shared" si="2"/>
        <v>MSCI North America</v>
      </c>
      <c r="U9" s="273">
        <f>'Mark infra optim'!U9</f>
        <v>0</v>
      </c>
      <c r="V9" s="124" t="e">
        <f>'[4]Naive Strategy'!G9</f>
        <v>#REF!</v>
      </c>
      <c r="W9" s="273">
        <f>'Mark infra optim'!W9</f>
        <v>0</v>
      </c>
      <c r="X9" s="9"/>
      <c r="Y9" s="9"/>
      <c r="Z9" s="123">
        <f>D9/SUM($D$8:$D$12)</f>
        <v>0.19999999999999998</v>
      </c>
      <c r="AA9" s="9"/>
      <c r="AG9" s="21"/>
      <c r="AH9" s="20"/>
    </row>
    <row r="10" spans="1:34" ht="15.5">
      <c r="A10" s="271" t="str">
        <f>'Mark opt'!A10</f>
        <v>MSCI Pacific</v>
      </c>
      <c r="B10" s="268" t="e">
        <f>BL!C31</f>
        <v>#DIV/0!</v>
      </c>
      <c r="C10" s="13">
        <f>'Mark opt'!C10</f>
        <v>0.18555431278396339</v>
      </c>
      <c r="D10" s="272">
        <f t="shared" si="4"/>
        <v>9.0909090909090912E-2</v>
      </c>
      <c r="E10" s="9"/>
      <c r="G10" s="85" t="str">
        <f t="shared" si="1"/>
        <v>MSCI Pacific</v>
      </c>
      <c r="H10" s="184">
        <f>'Mark opt'!H10</f>
        <v>-3.4189093623460018E-4</v>
      </c>
      <c r="I10" s="184">
        <f>'Mark opt'!I10</f>
        <v>-2.6389479667858002E-4</v>
      </c>
      <c r="J10" s="184">
        <f>'Mark opt'!J10</f>
        <v>-2.3877627810028296E-4</v>
      </c>
      <c r="K10" s="184">
        <f>'Mark opt'!K10</f>
        <v>2.8093601501943477E-4</v>
      </c>
      <c r="L10" s="184">
        <f>'Mark opt'!L10</f>
        <v>1.094485755960278E-2</v>
      </c>
      <c r="M10" s="184">
        <f>'Mark opt'!M10</f>
        <v>1.2511455247571617E-2</v>
      </c>
      <c r="N10" s="184">
        <f>'Mark opt'!N10</f>
        <v>2.2749367235346356E-2</v>
      </c>
      <c r="O10" s="184">
        <f>'Mark opt'!O10</f>
        <v>2.2144246119366447E-2</v>
      </c>
      <c r="P10" s="189">
        <f>'Mark opt'!P10</f>
        <v>3.4430402992728919E-2</v>
      </c>
      <c r="Q10" s="184">
        <f>'Mark opt'!Q10</f>
        <v>3.4107686374334353E-2</v>
      </c>
      <c r="R10" s="184">
        <f>'Mark opt'!R10</f>
        <v>2.1696130281675507E-2</v>
      </c>
      <c r="S10" s="9"/>
      <c r="T10" s="122" t="str">
        <f t="shared" si="2"/>
        <v>MSCI Pacific</v>
      </c>
      <c r="U10" s="273">
        <f>'Mark infra optim'!U10</f>
        <v>0</v>
      </c>
      <c r="V10" s="124" t="e">
        <f>'[4]Naive Strategy'!G10</f>
        <v>#REF!</v>
      </c>
      <c r="W10" s="273">
        <f>'Mark infra optim'!W10</f>
        <v>0</v>
      </c>
      <c r="X10" s="9"/>
      <c r="Y10" s="9"/>
      <c r="Z10" s="123">
        <f>D10/SUM($D$8:$D$12)</f>
        <v>0.19999999999999998</v>
      </c>
      <c r="AA10" s="9"/>
      <c r="AG10" s="21"/>
      <c r="AH10" s="20"/>
    </row>
    <row r="11" spans="1:34" ht="15.5">
      <c r="A11" s="271" t="str">
        <f>'Mark opt'!A11</f>
        <v>MSCI Emerging Markets</v>
      </c>
      <c r="B11" s="268" t="e">
        <f>BL!C32</f>
        <v>#DIV/0!</v>
      </c>
      <c r="C11" s="13">
        <f>'Mark opt'!C11</f>
        <v>0.23692682926992498</v>
      </c>
      <c r="D11" s="272">
        <f t="shared" si="4"/>
        <v>9.0909090909090912E-2</v>
      </c>
      <c r="G11" s="85" t="str">
        <f t="shared" si="1"/>
        <v>MSCI Emerging Markets</v>
      </c>
      <c r="H11" s="184">
        <f>'Mark opt'!H11</f>
        <v>-3.3686116151572867E-4</v>
      </c>
      <c r="I11" s="184">
        <f>'Mark opt'!I11</f>
        <v>-5.1360835774285382E-4</v>
      </c>
      <c r="J11" s="184">
        <f>'Mark opt'!J11</f>
        <v>-4.3200990416061765E-4</v>
      </c>
      <c r="K11" s="184">
        <f>'Mark opt'!K11</f>
        <v>-1.945600832064914E-3</v>
      </c>
      <c r="L11" s="184">
        <f>'Mark opt'!L11</f>
        <v>1.4937819936021265E-2</v>
      </c>
      <c r="M11" s="184">
        <f>'Mark opt'!M11</f>
        <v>1.917919563628943E-2</v>
      </c>
      <c r="N11" s="184">
        <f>'Mark opt'!N11</f>
        <v>3.0464165948787418E-2</v>
      </c>
      <c r="O11" s="184">
        <f>'Mark opt'!O11</f>
        <v>2.8532455096904802E-2</v>
      </c>
      <c r="P11" s="184">
        <f>'Mark opt'!P11</f>
        <v>3.4107686374334353E-2</v>
      </c>
      <c r="Q11" s="189">
        <f>'Mark opt'!Q11</f>
        <v>5.6134322427900181E-2</v>
      </c>
      <c r="R11" s="184">
        <f>'Mark opt'!R11</f>
        <v>2.8302038321144467E-2</v>
      </c>
      <c r="T11" s="122" t="str">
        <f t="shared" si="2"/>
        <v>MSCI Emerging Markets</v>
      </c>
      <c r="U11" s="273">
        <f>'Mark infra optim'!U11</f>
        <v>0</v>
      </c>
      <c r="V11" s="124" t="e">
        <f>'[4]Naive Strategy'!G11</f>
        <v>#REF!</v>
      </c>
      <c r="W11" s="273">
        <f>'Mark infra optim'!W11</f>
        <v>0</v>
      </c>
      <c r="X11" s="9"/>
      <c r="Y11" s="9"/>
      <c r="Z11" s="123">
        <f>D11/SUM($D$8:$D$12)</f>
        <v>0.19999999999999998</v>
      </c>
      <c r="AG11" s="21"/>
      <c r="AH11" s="20"/>
    </row>
    <row r="12" spans="1:34" ht="15.5">
      <c r="A12" s="271" t="str">
        <f>'Mark opt'!A12</f>
        <v>Opportunities</v>
      </c>
      <c r="B12" s="268" t="e">
        <f>BL!C33</f>
        <v>#DIV/0!</v>
      </c>
      <c r="C12" s="13">
        <f>'Mark opt'!C12</f>
        <v>0.15358286759823325</v>
      </c>
      <c r="D12" s="272">
        <f t="shared" si="4"/>
        <v>9.0909090909090912E-2</v>
      </c>
      <c r="G12" s="85" t="str">
        <f t="shared" si="1"/>
        <v>Opportunities</v>
      </c>
      <c r="H12" s="184">
        <f>'Mark opt'!H12</f>
        <v>-2.6083403824869684E-4</v>
      </c>
      <c r="I12" s="184">
        <f>'Mark opt'!I12</f>
        <v>-5.485201342118151E-4</v>
      </c>
      <c r="J12" s="184">
        <f>'Mark opt'!J12</f>
        <v>-6.683191590757348E-4</v>
      </c>
      <c r="K12" s="184">
        <f>'Mark opt'!K12</f>
        <v>-5.5598841386380465E-4</v>
      </c>
      <c r="L12" s="184">
        <f>'Mark opt'!L12</f>
        <v>1.1378504663431628E-2</v>
      </c>
      <c r="M12" s="184">
        <f>'Mark opt'!M12</f>
        <v>1.1104224062434411E-2</v>
      </c>
      <c r="N12" s="184">
        <f>'Mark opt'!N12</f>
        <v>2.2943713385354617E-2</v>
      </c>
      <c r="O12" s="184">
        <f>'Mark opt'!O12</f>
        <v>2.3753384206700121E-2</v>
      </c>
      <c r="P12" s="184">
        <f>'Mark opt'!P12</f>
        <v>2.1696130281675507E-2</v>
      </c>
      <c r="Q12" s="184">
        <f>'Mark opt'!Q12</f>
        <v>2.8302038321144467E-2</v>
      </c>
      <c r="R12" s="189">
        <f>'Mark opt'!R12</f>
        <v>2.3587697219696446E-2</v>
      </c>
      <c r="T12" s="122" t="str">
        <f t="shared" si="2"/>
        <v>Opportunities</v>
      </c>
      <c r="U12" s="273">
        <f>'Mark infra optim'!U12</f>
        <v>0</v>
      </c>
      <c r="V12" s="124" t="e">
        <f>'[4]Naive Strategy'!G12</f>
        <v>#REF!</v>
      </c>
      <c r="W12" s="273">
        <f>'Mark infra optim'!W12</f>
        <v>0</v>
      </c>
      <c r="X12" s="9"/>
      <c r="Y12" s="9"/>
      <c r="Z12" s="123">
        <f>D12/SUM($D$8:$D$12)</f>
        <v>0.19999999999999998</v>
      </c>
      <c r="AG12" s="21"/>
      <c r="AH12" s="20"/>
    </row>
    <row r="13" spans="1:34" ht="13">
      <c r="A13" s="116" t="s">
        <v>12</v>
      </c>
      <c r="B13" s="23" t="e">
        <f t="array" ref="B13">MMULT(TRANSPOSE(D2:D12),B2:B12)</f>
        <v>#DIV/0!</v>
      </c>
      <c r="C13" s="23">
        <f t="array" ref="C13">SQRT(MMULT(MMULT(TRANSPOSE(D2:D12),H2:R12),D2:D12))</f>
        <v>9.1042358603842188E-2</v>
      </c>
      <c r="D13" s="206">
        <f>SUM(D2:D12)</f>
        <v>1.0000000000000002</v>
      </c>
    </row>
    <row r="14" spans="1:34" ht="13" thickBot="1"/>
    <row r="15" spans="1:34" ht="13">
      <c r="A15" s="209">
        <v>0.05</v>
      </c>
    </row>
    <row r="16" spans="1:34" ht="13.5" thickBot="1">
      <c r="A16" s="210" t="s">
        <v>10044</v>
      </c>
    </row>
    <row r="19" spans="1:32" ht="13">
      <c r="H19" s="309" t="s">
        <v>11</v>
      </c>
      <c r="I19" s="310"/>
      <c r="J19" s="310"/>
      <c r="K19" s="310"/>
      <c r="L19" s="310"/>
      <c r="M19" s="310"/>
      <c r="N19" s="310"/>
      <c r="O19" s="310"/>
      <c r="P19" s="310"/>
      <c r="Q19" s="310"/>
      <c r="R19" s="311"/>
    </row>
    <row r="20" spans="1:32" ht="13">
      <c r="A20" s="16" t="s">
        <v>10</v>
      </c>
      <c r="B20" s="15" t="s">
        <v>9</v>
      </c>
      <c r="H20" s="250" t="str">
        <f t="array" ref="H20:R20">TRANSPOSE(A2:A12)</f>
        <v>Bofa ML Euro 0-1 anni</v>
      </c>
      <c r="I20" s="250" t="str">
        <v>Bofa ML Bond Euro 1-3 Y</v>
      </c>
      <c r="J20" s="250" t="str">
        <v>Bofa ML Obbl. Euro</v>
      </c>
      <c r="K20" s="250" t="str">
        <v>Bofa ML Obbl. Globale</v>
      </c>
      <c r="L20" s="250" t="str">
        <v>ML Global HY</v>
      </c>
      <c r="M20" s="250" t="str">
        <v>Bofa ML Obbl Emergente</v>
      </c>
      <c r="N20" s="250" t="str">
        <v>MSCI Europe</v>
      </c>
      <c r="O20" s="250" t="str">
        <v>MSCI North America</v>
      </c>
      <c r="P20" s="250" t="str">
        <v>MSCI Pacific</v>
      </c>
      <c r="Q20" s="250" t="str">
        <v>MSCI Emerging Markets</v>
      </c>
      <c r="R20" s="250" t="str">
        <v>Opportunities</v>
      </c>
    </row>
    <row r="21" spans="1:32">
      <c r="A21" s="13"/>
      <c r="B21" s="223"/>
      <c r="H21" s="167"/>
      <c r="I21" s="167"/>
      <c r="J21" s="167"/>
      <c r="K21" s="167"/>
      <c r="L21" s="167"/>
      <c r="M21" s="167"/>
      <c r="N21" s="167"/>
      <c r="O21" s="167"/>
      <c r="P21" s="167"/>
      <c r="Q21" s="167"/>
      <c r="R21" s="167"/>
    </row>
    <row r="22" spans="1:32">
      <c r="A22" s="13"/>
      <c r="B22" s="223"/>
      <c r="H22" s="167"/>
      <c r="I22" s="167"/>
      <c r="J22" s="167"/>
      <c r="K22" s="167"/>
      <c r="L22" s="167"/>
      <c r="M22" s="167"/>
      <c r="N22" s="167"/>
      <c r="O22" s="167"/>
      <c r="P22" s="167"/>
      <c r="Q22" s="167"/>
      <c r="R22" s="167"/>
    </row>
    <row r="23" spans="1:32">
      <c r="A23" s="13"/>
      <c r="B23" s="223"/>
      <c r="H23" s="167"/>
      <c r="I23" s="167"/>
      <c r="J23" s="167"/>
      <c r="K23" s="167"/>
      <c r="L23" s="167"/>
      <c r="M23" s="167"/>
      <c r="N23" s="167"/>
      <c r="O23" s="167"/>
      <c r="P23" s="167"/>
      <c r="Q23" s="167"/>
      <c r="R23" s="167"/>
    </row>
    <row r="24" spans="1:32">
      <c r="A24" s="13"/>
      <c r="B24" s="223"/>
      <c r="H24" s="167"/>
      <c r="I24" s="167"/>
      <c r="J24" s="167"/>
      <c r="K24" s="167"/>
      <c r="L24" s="167"/>
      <c r="M24" s="167"/>
      <c r="N24" s="167"/>
      <c r="O24" s="167"/>
      <c r="P24" s="167"/>
      <c r="Q24" s="167"/>
      <c r="R24" s="167"/>
      <c r="S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</row>
    <row r="25" spans="1:32">
      <c r="A25" s="13"/>
      <c r="B25" s="223"/>
      <c r="H25" s="167"/>
      <c r="I25" s="167"/>
      <c r="J25" s="167"/>
      <c r="K25" s="167"/>
      <c r="L25" s="167"/>
      <c r="M25" s="167"/>
      <c r="N25" s="167"/>
      <c r="O25" s="167"/>
      <c r="P25" s="167"/>
      <c r="Q25" s="167"/>
      <c r="R25" s="167"/>
      <c r="S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</row>
    <row r="26" spans="1:32">
      <c r="A26" s="13"/>
      <c r="B26" s="223"/>
      <c r="H26" s="167"/>
      <c r="I26" s="167"/>
      <c r="J26" s="167"/>
      <c r="K26" s="167"/>
      <c r="L26" s="167"/>
      <c r="M26" s="167"/>
      <c r="N26" s="167"/>
      <c r="O26" s="167"/>
      <c r="P26" s="167"/>
      <c r="Q26" s="167"/>
      <c r="R26" s="167"/>
      <c r="S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</row>
    <row r="27" spans="1:32">
      <c r="A27" s="13"/>
      <c r="B27" s="223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</row>
    <row r="28" spans="1:32">
      <c r="A28" s="13"/>
      <c r="B28" s="223"/>
      <c r="H28" s="167"/>
      <c r="I28" s="167"/>
      <c r="J28" s="167"/>
      <c r="K28" s="167"/>
      <c r="L28" s="167"/>
      <c r="M28" s="167"/>
      <c r="N28" s="167"/>
      <c r="O28" s="167"/>
      <c r="P28" s="167"/>
      <c r="Q28" s="167"/>
      <c r="R28" s="167"/>
      <c r="S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</row>
    <row r="29" spans="1:32">
      <c r="A29" s="13"/>
      <c r="B29" s="223"/>
      <c r="H29" s="167"/>
      <c r="I29" s="167"/>
      <c r="J29" s="167"/>
      <c r="K29" s="167"/>
      <c r="L29" s="167"/>
      <c r="M29" s="167"/>
      <c r="N29" s="167"/>
      <c r="O29" s="167"/>
      <c r="P29" s="167"/>
      <c r="Q29" s="167"/>
      <c r="R29" s="167"/>
      <c r="S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</row>
    <row r="30" spans="1:32">
      <c r="A30" s="13"/>
      <c r="B30" s="223"/>
      <c r="H30" s="167"/>
      <c r="I30" s="167"/>
      <c r="J30" s="167"/>
      <c r="K30" s="167"/>
      <c r="L30" s="167"/>
      <c r="M30" s="167"/>
      <c r="N30" s="167"/>
      <c r="O30" s="167"/>
      <c r="P30" s="167"/>
      <c r="Q30" s="167"/>
      <c r="R30" s="167"/>
      <c r="S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</row>
    <row r="31" spans="1:32">
      <c r="Q31" s="22"/>
      <c r="R31" s="22"/>
      <c r="S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</row>
    <row r="32" spans="1:32">
      <c r="Q32" s="22"/>
      <c r="R32" s="22"/>
      <c r="S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</row>
    <row r="33" spans="17:32">
      <c r="Q33" s="22"/>
      <c r="R33" s="22"/>
      <c r="S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</row>
    <row r="34" spans="17:32">
      <c r="Q34" s="22"/>
      <c r="R34" s="22"/>
      <c r="S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</row>
    <row r="35" spans="17:32">
      <c r="Q35" s="22"/>
      <c r="R35" s="22"/>
      <c r="S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17:32">
      <c r="Q36" s="22"/>
      <c r="R36" s="22"/>
      <c r="S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</row>
    <row r="37" spans="17:32">
      <c r="Q37" s="22"/>
      <c r="R37" s="22"/>
      <c r="S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</row>
    <row r="38" spans="17:32">
      <c r="Q38" s="22"/>
      <c r="R38" s="22"/>
      <c r="S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</row>
  </sheetData>
  <mergeCells count="1">
    <mergeCell ref="H19:R19"/>
  </mergeCells>
  <pageMargins left="0.7" right="0.7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F9F61-4BBA-4E1B-8572-0AFE19411CDE}">
  <sheetPr>
    <tabColor theme="6" tint="0.39997558519241921"/>
  </sheetPr>
  <dimension ref="A1:G302"/>
  <sheetViews>
    <sheetView zoomScale="150" zoomScaleNormal="150" workbookViewId="0">
      <selection activeCell="A2" sqref="A2"/>
    </sheetView>
  </sheetViews>
  <sheetFormatPr defaultRowHeight="12.5"/>
  <cols>
    <col min="1" max="1" width="13.1796875" style="295" bestFit="1" customWidth="1"/>
    <col min="2" max="2" width="11.1796875" style="295" bestFit="1" customWidth="1"/>
    <col min="3" max="3" width="8.7265625" style="7"/>
    <col min="4" max="4" width="17.36328125" style="7" bestFit="1" customWidth="1"/>
    <col min="5" max="8" width="10.1796875" style="7" bestFit="1" customWidth="1"/>
    <col min="9" max="16384" width="8.7265625" style="7"/>
  </cols>
  <sheetData>
    <row r="1" spans="1:7" ht="13">
      <c r="A1" s="7"/>
      <c r="B1" s="274" t="s">
        <v>20</v>
      </c>
    </row>
    <row r="2" spans="1:7">
      <c r="A2" s="275">
        <v>36798</v>
      </c>
      <c r="B2" s="276">
        <v>-3.9164314010412538E-2</v>
      </c>
    </row>
    <row r="3" spans="1:7">
      <c r="A3" s="275">
        <v>36830</v>
      </c>
      <c r="B3" s="276">
        <v>3.3949053176212995E-2</v>
      </c>
    </row>
    <row r="4" spans="1:7">
      <c r="A4" s="275">
        <v>36860</v>
      </c>
      <c r="B4" s="276">
        <v>-0.10727781144660653</v>
      </c>
      <c r="D4" s="277" t="s">
        <v>10050</v>
      </c>
      <c r="E4" s="278" t="s">
        <v>10045</v>
      </c>
      <c r="F4" s="279" t="s">
        <v>10045</v>
      </c>
      <c r="G4" s="280" t="s">
        <v>10045</v>
      </c>
    </row>
    <row r="5" spans="1:7">
      <c r="A5" s="275">
        <v>36889</v>
      </c>
      <c r="B5" s="276">
        <v>-6.8175837155263652E-2</v>
      </c>
      <c r="D5" s="277" t="s">
        <v>10051</v>
      </c>
      <c r="E5" s="281"/>
      <c r="F5" s="282"/>
      <c r="G5" s="283"/>
    </row>
    <row r="6" spans="1:7">
      <c r="A6" s="275">
        <v>36922</v>
      </c>
      <c r="B6" s="276">
        <v>3.7905877766664764E-2</v>
      </c>
      <c r="D6" s="18" t="s">
        <v>10052</v>
      </c>
      <c r="E6" s="284"/>
      <c r="F6" s="285"/>
      <c r="G6" s="286"/>
    </row>
    <row r="7" spans="1:7">
      <c r="A7" s="275">
        <v>36950</v>
      </c>
      <c r="B7" s="276">
        <v>-8.4929462709752213E-2</v>
      </c>
      <c r="D7" s="277" t="s">
        <v>10053</v>
      </c>
      <c r="E7" s="287">
        <v>0.99</v>
      </c>
      <c r="F7" s="288">
        <v>0.98</v>
      </c>
      <c r="G7" s="289">
        <v>0.95</v>
      </c>
    </row>
    <row r="8" spans="1:7">
      <c r="A8" s="275">
        <v>36980</v>
      </c>
      <c r="B8" s="276">
        <v>-1.965090448302409E-2</v>
      </c>
    </row>
    <row r="9" spans="1:7">
      <c r="A9" s="275">
        <v>37011</v>
      </c>
      <c r="B9" s="276">
        <v>7.2569669428038663E-2</v>
      </c>
      <c r="D9" s="277" t="s">
        <v>10050</v>
      </c>
      <c r="E9" s="278" t="s">
        <v>10045</v>
      </c>
      <c r="F9" s="279" t="s">
        <v>10045</v>
      </c>
      <c r="G9" s="280" t="s">
        <v>10045</v>
      </c>
    </row>
    <row r="10" spans="1:7">
      <c r="A10" s="275">
        <v>37042</v>
      </c>
      <c r="B10" s="276">
        <v>5.2997116528508359E-2</v>
      </c>
      <c r="D10" s="277" t="s">
        <v>10046</v>
      </c>
      <c r="E10" s="281"/>
      <c r="F10" s="282"/>
      <c r="G10" s="283"/>
    </row>
    <row r="11" spans="1:7">
      <c r="A11" s="275">
        <v>37071</v>
      </c>
      <c r="B11" s="276">
        <v>-2.2884934450773997E-2</v>
      </c>
      <c r="D11" s="277" t="s">
        <v>10053</v>
      </c>
      <c r="E11" s="287">
        <v>0.99</v>
      </c>
      <c r="F11" s="288">
        <v>0.98</v>
      </c>
      <c r="G11" s="289">
        <v>0.95</v>
      </c>
    </row>
    <row r="12" spans="1:7">
      <c r="A12" s="275">
        <v>37103</v>
      </c>
      <c r="B12" s="276">
        <v>-4.0443369749849523E-2</v>
      </c>
      <c r="D12" s="277" t="s">
        <v>10047</v>
      </c>
      <c r="E12" s="290"/>
      <c r="F12" s="291"/>
      <c r="G12" s="292"/>
    </row>
    <row r="13" spans="1:7">
      <c r="A13" s="275">
        <v>37134</v>
      </c>
      <c r="B13" s="276">
        <v>-0.10749228275500688</v>
      </c>
    </row>
    <row r="14" spans="1:7">
      <c r="A14" s="275">
        <v>37162</v>
      </c>
      <c r="B14" s="276">
        <v>-7.3718508958205975E-2</v>
      </c>
      <c r="D14" s="293" t="s">
        <v>10054</v>
      </c>
      <c r="E14" s="294"/>
    </row>
    <row r="15" spans="1:7">
      <c r="A15" s="275">
        <v>37195</v>
      </c>
      <c r="B15" s="276">
        <v>2.4629323669169034E-2</v>
      </c>
      <c r="D15" s="293" t="s">
        <v>10055</v>
      </c>
      <c r="E15" s="294"/>
    </row>
    <row r="16" spans="1:7">
      <c r="A16" s="275">
        <v>37225</v>
      </c>
      <c r="B16" s="276">
        <v>9.4501700821496337E-2</v>
      </c>
    </row>
    <row r="17" spans="1:2">
      <c r="A17" s="275">
        <v>37256</v>
      </c>
      <c r="B17" s="276">
        <v>1.6060751055952061E-2</v>
      </c>
    </row>
    <row r="18" spans="1:2">
      <c r="A18" s="275">
        <v>37287</v>
      </c>
      <c r="B18" s="276">
        <v>5.9881764129192661E-3</v>
      </c>
    </row>
    <row r="19" spans="1:2">
      <c r="A19" s="275">
        <v>37315</v>
      </c>
      <c r="B19" s="276">
        <v>-2.1112625085639714E-2</v>
      </c>
    </row>
    <row r="20" spans="1:2">
      <c r="A20" s="275">
        <v>37344</v>
      </c>
      <c r="B20" s="276">
        <v>2.8608983043135749E-2</v>
      </c>
    </row>
    <row r="21" spans="1:2">
      <c r="A21" s="275">
        <v>37376</v>
      </c>
      <c r="B21" s="276">
        <v>-9.4340084328233709E-2</v>
      </c>
    </row>
    <row r="22" spans="1:2">
      <c r="A22" s="275">
        <v>37407</v>
      </c>
      <c r="B22" s="276">
        <v>-4.7512767748190576E-2</v>
      </c>
    </row>
    <row r="23" spans="1:2">
      <c r="A23" s="275">
        <v>37435</v>
      </c>
      <c r="B23" s="276">
        <v>-0.13066404575108359</v>
      </c>
    </row>
    <row r="24" spans="1:2">
      <c r="A24" s="275">
        <v>37468</v>
      </c>
      <c r="B24" s="276">
        <v>-5.3673179366561796E-2</v>
      </c>
    </row>
    <row r="25" spans="1:2">
      <c r="A25" s="275">
        <v>37498</v>
      </c>
      <c r="B25" s="276">
        <v>-3.4866527086885313E-4</v>
      </c>
    </row>
    <row r="26" spans="1:2">
      <c r="A26" s="275">
        <v>37529</v>
      </c>
      <c r="B26" s="276">
        <v>-0.11527083594278853</v>
      </c>
    </row>
    <row r="27" spans="1:2">
      <c r="A27" s="275">
        <v>37560</v>
      </c>
      <c r="B27" s="276">
        <v>9.0395160256930396E-2</v>
      </c>
    </row>
    <row r="28" spans="1:2">
      <c r="A28" s="275">
        <v>37590</v>
      </c>
      <c r="B28" s="276">
        <v>5.3465835316518717E-2</v>
      </c>
    </row>
    <row r="29" spans="1:2">
      <c r="A29" s="275">
        <v>37621</v>
      </c>
      <c r="B29" s="276">
        <v>-0.11056437378412776</v>
      </c>
    </row>
    <row r="30" spans="1:2">
      <c r="A30" s="275">
        <v>37652</v>
      </c>
      <c r="B30" s="276">
        <v>-5.3832543697290847E-2</v>
      </c>
    </row>
    <row r="31" spans="1:2">
      <c r="A31" s="275">
        <v>37680</v>
      </c>
      <c r="B31" s="276">
        <v>-1.2114779446206092E-2</v>
      </c>
    </row>
    <row r="32" spans="1:2">
      <c r="A32" s="275">
        <v>37711</v>
      </c>
      <c r="B32" s="276">
        <v>-1.1559336147330956E-3</v>
      </c>
    </row>
    <row r="33" spans="1:2">
      <c r="A33" s="275">
        <v>37741</v>
      </c>
      <c r="B33" s="276">
        <v>6.0575224538233829E-2</v>
      </c>
    </row>
    <row r="34" spans="1:2">
      <c r="A34" s="275">
        <v>37771</v>
      </c>
      <c r="B34" s="276">
        <v>-7.9307095989604726E-3</v>
      </c>
    </row>
    <row r="35" spans="1:2">
      <c r="A35" s="275">
        <v>37802</v>
      </c>
      <c r="B35" s="276">
        <v>4.7390148996606651E-2</v>
      </c>
    </row>
    <row r="36" spans="1:2">
      <c r="A36" s="275">
        <v>37833</v>
      </c>
      <c r="B36" s="276">
        <v>2.8379419407719153E-2</v>
      </c>
    </row>
    <row r="37" spans="1:2">
      <c r="A37" s="275">
        <v>37862</v>
      </c>
      <c r="B37" s="276">
        <v>5.5218257313250696E-2</v>
      </c>
    </row>
    <row r="38" spans="1:2">
      <c r="A38" s="275">
        <v>37894</v>
      </c>
      <c r="B38" s="276">
        <v>-7.3046553930680491E-2</v>
      </c>
    </row>
    <row r="39" spans="1:2">
      <c r="A39" s="275">
        <v>37925</v>
      </c>
      <c r="B39" s="276">
        <v>5.9811402970104233E-2</v>
      </c>
    </row>
    <row r="40" spans="1:2">
      <c r="A40" s="275">
        <v>37953</v>
      </c>
      <c r="B40" s="276">
        <v>-2.1634148900314898E-2</v>
      </c>
    </row>
    <row r="41" spans="1:2">
      <c r="A41" s="275">
        <v>37986</v>
      </c>
      <c r="B41" s="276">
        <v>-1.0097861061212354E-3</v>
      </c>
    </row>
    <row r="42" spans="1:2">
      <c r="A42" s="275">
        <v>38016</v>
      </c>
      <c r="B42" s="276">
        <v>3.8341267060617579E-2</v>
      </c>
    </row>
    <row r="43" spans="1:2">
      <c r="A43" s="275">
        <v>38044</v>
      </c>
      <c r="B43" s="276">
        <v>9.3622873494840775E-3</v>
      </c>
    </row>
    <row r="44" spans="1:2">
      <c r="A44" s="275">
        <v>38077</v>
      </c>
      <c r="B44" s="276">
        <v>-2.6398430355789593E-4</v>
      </c>
    </row>
    <row r="45" spans="1:2">
      <c r="A45" s="275">
        <v>38107</v>
      </c>
      <c r="B45" s="276">
        <v>7.4761426425631328E-3</v>
      </c>
    </row>
    <row r="46" spans="1:2">
      <c r="A46" s="275">
        <v>38138</v>
      </c>
      <c r="B46" s="276">
        <v>-7.5489024399311155E-3</v>
      </c>
    </row>
    <row r="47" spans="1:2">
      <c r="A47" s="275">
        <v>38168</v>
      </c>
      <c r="B47" s="276">
        <v>2.249576620682614E-2</v>
      </c>
    </row>
    <row r="48" spans="1:2">
      <c r="A48" s="275">
        <v>38198</v>
      </c>
      <c r="B48" s="276">
        <v>-2.4741335761936267E-2</v>
      </c>
    </row>
    <row r="49" spans="1:2">
      <c r="A49" s="275">
        <v>38230</v>
      </c>
      <c r="B49" s="276">
        <v>-8.5522841246454817E-4</v>
      </c>
    </row>
    <row r="50" spans="1:2">
      <c r="A50" s="275">
        <v>38260</v>
      </c>
      <c r="B50" s="276">
        <v>-1.3298150475778314E-2</v>
      </c>
    </row>
    <row r="51" spans="1:2">
      <c r="A51" s="275">
        <v>38289</v>
      </c>
      <c r="B51" s="276">
        <v>-1.0852949364944298E-2</v>
      </c>
    </row>
    <row r="52" spans="1:2">
      <c r="A52" s="275">
        <v>38321</v>
      </c>
      <c r="B52" s="276">
        <v>-2.5747148719521551E-3</v>
      </c>
    </row>
    <row r="53" spans="1:2">
      <c r="A53" s="275">
        <v>38352</v>
      </c>
      <c r="B53" s="276">
        <v>1.0281145393048252E-2</v>
      </c>
    </row>
    <row r="54" spans="1:2">
      <c r="A54" s="275">
        <v>38383</v>
      </c>
      <c r="B54" s="276">
        <v>1.9086296163934202E-2</v>
      </c>
    </row>
    <row r="55" spans="1:2">
      <c r="A55" s="275">
        <v>38411</v>
      </c>
      <c r="B55" s="276">
        <v>3.7602038234898494E-3</v>
      </c>
    </row>
    <row r="56" spans="1:2">
      <c r="A56" s="275">
        <v>38442</v>
      </c>
      <c r="B56" s="276">
        <v>6.2687138912211893E-3</v>
      </c>
    </row>
    <row r="57" spans="1:2">
      <c r="A57" s="275">
        <v>38471</v>
      </c>
      <c r="B57" s="276">
        <v>-1.7537173628708547E-2</v>
      </c>
    </row>
    <row r="58" spans="1:2">
      <c r="A58" s="275">
        <v>38503</v>
      </c>
      <c r="B58" s="276">
        <v>8.5117013806754072E-2</v>
      </c>
    </row>
    <row r="59" spans="1:2">
      <c r="A59" s="275">
        <v>38533</v>
      </c>
      <c r="B59" s="276">
        <v>2.232073509076149E-2</v>
      </c>
    </row>
    <row r="60" spans="1:2">
      <c r="A60" s="275">
        <v>38562</v>
      </c>
      <c r="B60" s="276">
        <v>3.7488159881822414E-2</v>
      </c>
    </row>
    <row r="61" spans="1:2">
      <c r="A61" s="275">
        <v>38595</v>
      </c>
      <c r="B61" s="276">
        <v>-1.7813669878517624E-2</v>
      </c>
    </row>
    <row r="62" spans="1:2">
      <c r="A62" s="275">
        <v>38625</v>
      </c>
      <c r="B62" s="276">
        <v>2.1634404197260038E-2</v>
      </c>
    </row>
    <row r="63" spans="1:2">
      <c r="A63" s="275">
        <v>38656</v>
      </c>
      <c r="B63" s="276">
        <v>-1.4850626258316901E-2</v>
      </c>
    </row>
    <row r="64" spans="1:2">
      <c r="A64" s="275">
        <v>38686</v>
      </c>
      <c r="B64" s="276">
        <v>6.2861343993356522E-2</v>
      </c>
    </row>
    <row r="65" spans="1:2">
      <c r="A65" s="275">
        <v>38716</v>
      </c>
      <c r="B65" s="276">
        <v>-1.8133646965677874E-3</v>
      </c>
    </row>
    <row r="66" spans="1:2">
      <c r="A66" s="275">
        <v>38748</v>
      </c>
      <c r="B66" s="276">
        <v>8.2243672412829483E-5</v>
      </c>
    </row>
    <row r="67" spans="1:2">
      <c r="A67" s="275">
        <v>38776</v>
      </c>
      <c r="B67" s="276">
        <v>2.1498631091029674E-2</v>
      </c>
    </row>
    <row r="68" spans="1:2">
      <c r="A68" s="275">
        <v>38807</v>
      </c>
      <c r="B68" s="276">
        <v>-6.3364207298745034E-3</v>
      </c>
    </row>
    <row r="69" spans="1:2">
      <c r="A69" s="275">
        <v>38835</v>
      </c>
      <c r="B69" s="276">
        <v>-2.1810769091974436E-2</v>
      </c>
    </row>
    <row r="70" spans="1:2">
      <c r="A70" s="275">
        <v>38868</v>
      </c>
      <c r="B70" s="276">
        <v>-5.4551855109383096E-2</v>
      </c>
    </row>
    <row r="71" spans="1:2">
      <c r="A71" s="275">
        <v>38898</v>
      </c>
      <c r="B71" s="276">
        <v>1.3327607796725705E-2</v>
      </c>
    </row>
    <row r="72" spans="1:2">
      <c r="A72" s="275">
        <v>38929</v>
      </c>
      <c r="B72" s="276">
        <v>-9.0470860611002735E-4</v>
      </c>
    </row>
    <row r="73" spans="1:2">
      <c r="A73" s="275">
        <v>38960</v>
      </c>
      <c r="B73" s="276">
        <v>1.746244899267424E-2</v>
      </c>
    </row>
    <row r="74" spans="1:2">
      <c r="A74" s="275">
        <v>38989</v>
      </c>
      <c r="B74" s="276">
        <v>4.0928387334883798E-2</v>
      </c>
    </row>
    <row r="75" spans="1:2">
      <c r="A75" s="275">
        <v>39021</v>
      </c>
      <c r="B75" s="276">
        <v>3.1241543562025909E-2</v>
      </c>
    </row>
    <row r="76" spans="1:2">
      <c r="A76" s="275">
        <v>39051</v>
      </c>
      <c r="B76" s="276">
        <v>-1.9095396304994683E-2</v>
      </c>
    </row>
    <row r="77" spans="1:2">
      <c r="A77" s="275">
        <v>39080</v>
      </c>
      <c r="B77" s="276">
        <v>1.4450573472160499E-2</v>
      </c>
    </row>
    <row r="78" spans="1:2">
      <c r="A78" s="275">
        <v>39113</v>
      </c>
      <c r="B78" s="276">
        <v>3.5098898884379892E-2</v>
      </c>
    </row>
    <row r="79" spans="1:2">
      <c r="A79" s="275">
        <v>39141</v>
      </c>
      <c r="B79" s="276">
        <v>-3.7387160055596169E-2</v>
      </c>
    </row>
    <row r="80" spans="1:2">
      <c r="A80" s="275">
        <v>39171</v>
      </c>
      <c r="B80" s="276">
        <v>2.694128201277346E-3</v>
      </c>
    </row>
    <row r="81" spans="1:2">
      <c r="A81" s="275">
        <v>39202</v>
      </c>
      <c r="B81" s="276">
        <v>2.0866607304113716E-2</v>
      </c>
    </row>
    <row r="82" spans="1:2">
      <c r="A82" s="275">
        <v>39233</v>
      </c>
      <c r="B82" s="276">
        <v>4.671406175419146E-2</v>
      </c>
    </row>
    <row r="83" spans="1:2">
      <c r="A83" s="275">
        <v>39262</v>
      </c>
      <c r="B83" s="276">
        <v>-2.0506549877658764E-2</v>
      </c>
    </row>
    <row r="84" spans="1:2">
      <c r="A84" s="275">
        <v>39294</v>
      </c>
      <c r="B84" s="276">
        <v>-4.5234026547081085E-2</v>
      </c>
    </row>
    <row r="85" spans="1:2">
      <c r="A85" s="275">
        <v>39325</v>
      </c>
      <c r="B85" s="276">
        <v>1.5332915892403598E-2</v>
      </c>
    </row>
    <row r="86" spans="1:2">
      <c r="A86" s="275">
        <v>39353</v>
      </c>
      <c r="B86" s="276">
        <v>3.2594295377281757E-3</v>
      </c>
    </row>
    <row r="87" spans="1:2">
      <c r="A87" s="275">
        <v>39386</v>
      </c>
      <c r="B87" s="276">
        <v>-2.0108979613816524E-3</v>
      </c>
    </row>
    <row r="88" spans="1:2">
      <c r="A88" s="275">
        <v>39416</v>
      </c>
      <c r="B88" s="276">
        <v>-6.2585324697027933E-2</v>
      </c>
    </row>
    <row r="89" spans="1:2">
      <c r="A89" s="275">
        <v>39447</v>
      </c>
      <c r="B89" s="276">
        <v>-3.008231970029529E-3</v>
      </c>
    </row>
    <row r="90" spans="1:2">
      <c r="A90" s="275">
        <v>39478</v>
      </c>
      <c r="B90" s="276">
        <v>-7.0102167342844135E-2</v>
      </c>
    </row>
    <row r="91" spans="1:2">
      <c r="A91" s="275">
        <v>39507</v>
      </c>
      <c r="B91" s="276">
        <v>-5.0062668061474858E-2</v>
      </c>
    </row>
    <row r="92" spans="1:2">
      <c r="A92" s="275">
        <v>39538</v>
      </c>
      <c r="B92" s="276">
        <v>-4.4325043529738539E-2</v>
      </c>
    </row>
    <row r="93" spans="1:2">
      <c r="A93" s="275">
        <v>39568</v>
      </c>
      <c r="B93" s="276">
        <v>6.7867094726175026E-2</v>
      </c>
    </row>
    <row r="94" spans="1:2">
      <c r="A94" s="275">
        <v>39598</v>
      </c>
      <c r="B94" s="276">
        <v>1.8053023240414356E-2</v>
      </c>
    </row>
    <row r="95" spans="1:2">
      <c r="A95" s="275">
        <v>39629</v>
      </c>
      <c r="B95" s="276">
        <v>-9.6422128239670113E-2</v>
      </c>
    </row>
    <row r="96" spans="1:2">
      <c r="A96" s="275">
        <v>39660</v>
      </c>
      <c r="B96" s="276">
        <v>-1.7479316222147601E-3</v>
      </c>
    </row>
    <row r="97" spans="1:2">
      <c r="A97" s="275">
        <v>39689</v>
      </c>
      <c r="B97" s="276">
        <v>7.396135737351206E-2</v>
      </c>
    </row>
    <row r="98" spans="1:2">
      <c r="A98" s="275">
        <v>39721</v>
      </c>
      <c r="B98" s="276">
        <v>-6.4292592850138885E-2</v>
      </c>
    </row>
    <row r="99" spans="1:2">
      <c r="A99" s="275">
        <v>39752</v>
      </c>
      <c r="B99" s="276">
        <v>-7.0552880727616007E-2</v>
      </c>
    </row>
    <row r="100" spans="1:2">
      <c r="A100" s="275">
        <v>39780</v>
      </c>
      <c r="B100" s="276">
        <v>-7.1601910471722707E-2</v>
      </c>
    </row>
    <row r="101" spans="1:2">
      <c r="A101" s="275">
        <v>39813</v>
      </c>
      <c r="B101" s="276">
        <v>-7.3649127952221116E-2</v>
      </c>
    </row>
    <row r="102" spans="1:2">
      <c r="A102" s="275">
        <v>39843</v>
      </c>
      <c r="B102" s="276">
        <v>-2.5570345514376314E-3</v>
      </c>
    </row>
    <row r="103" spans="1:2">
      <c r="A103" s="275">
        <v>39871</v>
      </c>
      <c r="B103" s="276">
        <v>-9.0281058080659338E-2</v>
      </c>
    </row>
    <row r="104" spans="1:2">
      <c r="A104" s="275">
        <v>39903</v>
      </c>
      <c r="B104" s="276">
        <v>3.1518716786076428E-2</v>
      </c>
    </row>
    <row r="105" spans="1:2">
      <c r="A105" s="275">
        <v>39933</v>
      </c>
      <c r="B105" s="276">
        <v>9.8742586232201113E-2</v>
      </c>
    </row>
    <row r="106" spans="1:2">
      <c r="A106" s="275">
        <v>39962</v>
      </c>
      <c r="B106" s="276">
        <v>-6.5699514986484742E-3</v>
      </c>
    </row>
    <row r="107" spans="1:2">
      <c r="A107" s="275">
        <v>39994</v>
      </c>
      <c r="B107" s="276">
        <v>-2.8960337256678237E-4</v>
      </c>
    </row>
    <row r="108" spans="1:2">
      <c r="A108" s="275">
        <v>40025</v>
      </c>
      <c r="B108" s="276">
        <v>7.5072566802263596E-2</v>
      </c>
    </row>
    <row r="109" spans="1:2">
      <c r="A109" s="275">
        <v>40056</v>
      </c>
      <c r="B109" s="276">
        <v>2.5064220106826962E-2</v>
      </c>
    </row>
    <row r="110" spans="1:2">
      <c r="A110" s="275">
        <v>40086</v>
      </c>
      <c r="B110" s="276">
        <v>1.2470258439747806E-2</v>
      </c>
    </row>
    <row r="111" spans="1:2">
      <c r="A111" s="275">
        <v>40116</v>
      </c>
      <c r="B111" s="276">
        <v>-2.9772635075173137E-2</v>
      </c>
    </row>
    <row r="112" spans="1:2">
      <c r="A112" s="275">
        <v>40147</v>
      </c>
      <c r="B112" s="276">
        <v>4.3766480405318831E-2</v>
      </c>
    </row>
    <row r="113" spans="1:2">
      <c r="A113" s="275">
        <v>40178</v>
      </c>
      <c r="B113" s="276">
        <v>6.4311216357850309E-2</v>
      </c>
    </row>
    <row r="114" spans="1:2">
      <c r="A114" s="275">
        <v>40207</v>
      </c>
      <c r="B114" s="276">
        <v>-4.6801133858864752E-3</v>
      </c>
    </row>
    <row r="115" spans="1:2">
      <c r="A115" s="275">
        <v>40235</v>
      </c>
      <c r="B115" s="276">
        <v>6.0944580129322468E-2</v>
      </c>
    </row>
    <row r="116" spans="1:2">
      <c r="A116" s="275">
        <v>40268</v>
      </c>
      <c r="B116" s="276">
        <v>6.7041028342901487E-2</v>
      </c>
    </row>
    <row r="117" spans="1:2">
      <c r="A117" s="275">
        <v>40298</v>
      </c>
      <c r="B117" s="276">
        <v>2.8537492737365389E-2</v>
      </c>
    </row>
    <row r="118" spans="1:2">
      <c r="A118" s="275">
        <v>40329</v>
      </c>
      <c r="B118" s="276">
        <v>-5.3263013718173324E-3</v>
      </c>
    </row>
    <row r="119" spans="1:2">
      <c r="A119" s="275">
        <v>40359</v>
      </c>
      <c r="B119" s="276">
        <v>-5.0398258479357749E-2</v>
      </c>
    </row>
    <row r="120" spans="1:2">
      <c r="A120" s="275">
        <v>40389</v>
      </c>
      <c r="B120" s="276">
        <v>7.7230758347728301E-3</v>
      </c>
    </row>
    <row r="121" spans="1:2">
      <c r="A121" s="275">
        <v>40421</v>
      </c>
      <c r="B121" s="276">
        <v>-1.8193567113152453E-2</v>
      </c>
    </row>
    <row r="122" spans="1:2">
      <c r="A122" s="275">
        <v>40451</v>
      </c>
      <c r="B122" s="276">
        <v>1.3542125610019662E-2</v>
      </c>
    </row>
    <row r="123" spans="1:2">
      <c r="A123" s="275">
        <v>40480</v>
      </c>
      <c r="B123" s="276">
        <v>2.3702911617167866E-2</v>
      </c>
    </row>
    <row r="124" spans="1:2">
      <c r="A124" s="275">
        <v>40512</v>
      </c>
      <c r="B124" s="276">
        <v>6.7276029269470961E-2</v>
      </c>
    </row>
    <row r="125" spans="1:2">
      <c r="A125" s="275">
        <v>40543</v>
      </c>
      <c r="B125" s="276">
        <v>3.7813421087282695E-2</v>
      </c>
    </row>
    <row r="126" spans="1:2">
      <c r="A126" s="275">
        <v>40574</v>
      </c>
      <c r="B126" s="276">
        <v>-7.0324850606706679E-4</v>
      </c>
    </row>
    <row r="127" spans="1:2">
      <c r="A127" s="275">
        <v>40602</v>
      </c>
      <c r="B127" s="276">
        <v>2.2918457460956221E-2</v>
      </c>
    </row>
    <row r="128" spans="1:2">
      <c r="A128" s="275">
        <v>40633</v>
      </c>
      <c r="B128" s="276">
        <v>-2.5095814353848778E-2</v>
      </c>
    </row>
    <row r="129" spans="1:2">
      <c r="A129" s="275">
        <v>40662</v>
      </c>
      <c r="B129" s="276">
        <v>-1.4688253668382334E-2</v>
      </c>
    </row>
    <row r="130" spans="1:2">
      <c r="A130" s="275">
        <v>40694</v>
      </c>
      <c r="B130" s="276">
        <v>2.1822262399599612E-2</v>
      </c>
    </row>
    <row r="131" spans="1:2">
      <c r="A131" s="275">
        <v>40724</v>
      </c>
      <c r="B131" s="276">
        <v>-2.1580511582587225E-2</v>
      </c>
    </row>
    <row r="132" spans="1:2">
      <c r="A132" s="275">
        <v>40753</v>
      </c>
      <c r="B132" s="276">
        <v>-6.2068284287560838E-3</v>
      </c>
    </row>
    <row r="133" spans="1:2">
      <c r="A133" s="275">
        <v>40786</v>
      </c>
      <c r="B133" s="276">
        <v>-6.7733396121371414E-2</v>
      </c>
    </row>
    <row r="134" spans="1:2">
      <c r="A134" s="275">
        <v>40816</v>
      </c>
      <c r="B134" s="276">
        <v>-6.8352797293669276E-3</v>
      </c>
    </row>
    <row r="135" spans="1:2">
      <c r="A135" s="275">
        <v>40847</v>
      </c>
      <c r="B135" s="276">
        <v>7.038907086449786E-2</v>
      </c>
    </row>
    <row r="136" spans="1:2">
      <c r="A136" s="275">
        <v>40877</v>
      </c>
      <c r="B136" s="276">
        <v>4.0588298893903474E-2</v>
      </c>
    </row>
    <row r="137" spans="1:2">
      <c r="A137" s="275">
        <v>40907</v>
      </c>
      <c r="B137" s="276">
        <v>4.6837399574683358E-2</v>
      </c>
    </row>
    <row r="138" spans="1:2">
      <c r="A138" s="275">
        <v>40939</v>
      </c>
      <c r="B138" s="276">
        <v>2.8259956429523392E-2</v>
      </c>
    </row>
    <row r="139" spans="1:2">
      <c r="A139" s="275">
        <v>40968</v>
      </c>
      <c r="B139" s="276">
        <v>2.3322267500549998E-2</v>
      </c>
    </row>
    <row r="140" spans="1:2">
      <c r="A140" s="275">
        <v>40998</v>
      </c>
      <c r="B140" s="276">
        <v>3.8745054580896721E-2</v>
      </c>
    </row>
    <row r="141" spans="1:2">
      <c r="A141" s="275">
        <v>41029</v>
      </c>
      <c r="B141" s="276">
        <v>4.6535952254851409E-3</v>
      </c>
    </row>
    <row r="142" spans="1:2">
      <c r="A142" s="275">
        <v>41060</v>
      </c>
      <c r="B142" s="276">
        <v>-6.8412248463212144E-5</v>
      </c>
    </row>
    <row r="143" spans="1:2">
      <c r="A143" s="275">
        <v>41089</v>
      </c>
      <c r="B143" s="276">
        <v>2.410165119633767E-2</v>
      </c>
    </row>
    <row r="144" spans="1:2">
      <c r="A144" s="275">
        <v>41121</v>
      </c>
      <c r="B144" s="276">
        <v>3.8804870498318378E-2</v>
      </c>
    </row>
    <row r="145" spans="1:2">
      <c r="A145" s="275">
        <v>41152</v>
      </c>
      <c r="B145" s="276">
        <v>-3.0672227078054615E-3</v>
      </c>
    </row>
    <row r="146" spans="1:2">
      <c r="A146" s="275">
        <v>41180</v>
      </c>
      <c r="B146" s="276">
        <v>1.990986275479667E-4</v>
      </c>
    </row>
    <row r="147" spans="1:2">
      <c r="A147" s="275">
        <v>41213</v>
      </c>
      <c r="B147" s="276">
        <v>-2.2807248773547228E-2</v>
      </c>
    </row>
    <row r="148" spans="1:2">
      <c r="A148" s="275">
        <v>41243</v>
      </c>
      <c r="B148" s="276">
        <v>7.0554399551991942E-3</v>
      </c>
    </row>
    <row r="149" spans="1:2">
      <c r="A149" s="275">
        <v>41274</v>
      </c>
      <c r="B149" s="276">
        <v>-6.4087298905163292E-3</v>
      </c>
    </row>
    <row r="150" spans="1:2">
      <c r="A150" s="275">
        <v>41305</v>
      </c>
      <c r="B150" s="276">
        <v>2.5253944424760144E-2</v>
      </c>
    </row>
    <row r="151" spans="1:2">
      <c r="A151" s="275">
        <v>41333</v>
      </c>
      <c r="B151" s="276">
        <v>4.5328042838172156E-2</v>
      </c>
    </row>
    <row r="152" spans="1:2">
      <c r="A152" s="275">
        <v>41362</v>
      </c>
      <c r="B152" s="276">
        <v>6.38698764851795E-2</v>
      </c>
    </row>
    <row r="153" spans="1:2">
      <c r="A153" s="275">
        <v>41394</v>
      </c>
      <c r="B153" s="276">
        <v>-1.0517809917809373E-3</v>
      </c>
    </row>
    <row r="154" spans="1:2">
      <c r="A154" s="275">
        <v>41425</v>
      </c>
      <c r="B154" s="276">
        <v>2.625367222519559E-2</v>
      </c>
    </row>
    <row r="155" spans="1:2">
      <c r="A155" s="275">
        <v>41453</v>
      </c>
      <c r="B155" s="276">
        <v>-1.8914702553849638E-2</v>
      </c>
    </row>
    <row r="156" spans="1:2">
      <c r="A156" s="275">
        <v>41486</v>
      </c>
      <c r="B156" s="276">
        <v>3.7152277183553073E-2</v>
      </c>
    </row>
    <row r="157" spans="1:2">
      <c r="A157" s="275">
        <v>41516</v>
      </c>
      <c r="B157" s="276">
        <v>-2.4648266557496301E-2</v>
      </c>
    </row>
    <row r="158" spans="1:2">
      <c r="A158" s="275">
        <v>41547</v>
      </c>
      <c r="B158" s="276">
        <v>1.246739457762569E-2</v>
      </c>
    </row>
    <row r="159" spans="1:2">
      <c r="A159" s="275">
        <v>41578</v>
      </c>
      <c r="B159" s="276">
        <v>2.9056648107059546E-2</v>
      </c>
    </row>
    <row r="160" spans="1:2">
      <c r="A160" s="275">
        <v>41607</v>
      </c>
      <c r="B160" s="276">
        <v>3.0788900662369612E-2</v>
      </c>
    </row>
    <row r="161" spans="1:2">
      <c r="A161" s="275">
        <v>41639</v>
      </c>
      <c r="B161" s="276">
        <v>1.3453884435831842E-2</v>
      </c>
    </row>
    <row r="162" spans="1:2">
      <c r="A162" s="275">
        <v>41670</v>
      </c>
      <c r="B162" s="276">
        <v>-1.4293500779011925E-2</v>
      </c>
    </row>
    <row r="163" spans="1:2">
      <c r="A163" s="275">
        <v>41698</v>
      </c>
      <c r="B163" s="276">
        <v>2.4507582726537525E-2</v>
      </c>
    </row>
    <row r="164" spans="1:2">
      <c r="A164" s="275">
        <v>41729</v>
      </c>
      <c r="B164" s="276">
        <v>8.6934431525345079E-3</v>
      </c>
    </row>
    <row r="165" spans="1:2">
      <c r="A165" s="275">
        <v>41759</v>
      </c>
      <c r="B165" s="276">
        <v>1.5056277521987571E-3</v>
      </c>
    </row>
    <row r="166" spans="1:2">
      <c r="A166" s="275">
        <v>41789</v>
      </c>
      <c r="B166" s="276">
        <v>4.2150117924992125E-2</v>
      </c>
    </row>
    <row r="167" spans="1:2">
      <c r="A167" s="275">
        <v>41820</v>
      </c>
      <c r="B167" s="276">
        <v>1.7610679944454199E-2</v>
      </c>
    </row>
    <row r="168" spans="1:2">
      <c r="A168" s="275">
        <v>41851</v>
      </c>
      <c r="B168" s="276">
        <v>6.4922801342650605E-3</v>
      </c>
    </row>
    <row r="169" spans="1:2">
      <c r="A169" s="275">
        <v>41880</v>
      </c>
      <c r="B169" s="276">
        <v>5.5200320580537365E-2</v>
      </c>
    </row>
    <row r="170" spans="1:2">
      <c r="A170" s="275">
        <v>41912</v>
      </c>
      <c r="B170" s="276">
        <v>3.1707494230093891E-2</v>
      </c>
    </row>
    <row r="171" spans="1:2">
      <c r="A171" s="275">
        <v>41943</v>
      </c>
      <c r="B171" s="276">
        <v>2.8957462237070297E-2</v>
      </c>
    </row>
    <row r="172" spans="1:2">
      <c r="A172" s="275">
        <v>41971</v>
      </c>
      <c r="B172" s="276">
        <v>2.9891017672824205E-2</v>
      </c>
    </row>
    <row r="173" spans="1:2">
      <c r="A173" s="275">
        <v>42004</v>
      </c>
      <c r="B173" s="276">
        <v>2.5032240677818063E-2</v>
      </c>
    </row>
    <row r="174" spans="1:2">
      <c r="A174" s="275">
        <v>42034</v>
      </c>
      <c r="B174" s="276">
        <v>4.3632640686840141E-2</v>
      </c>
    </row>
    <row r="175" spans="1:2">
      <c r="A175" s="275">
        <v>42062</v>
      </c>
      <c r="B175" s="276">
        <v>6.4623324246777969E-2</v>
      </c>
    </row>
    <row r="176" spans="1:2">
      <c r="A176" s="275">
        <v>42094</v>
      </c>
      <c r="B176" s="276">
        <v>2.9625942885451284E-2</v>
      </c>
    </row>
    <row r="177" spans="1:2">
      <c r="A177" s="275">
        <v>42124</v>
      </c>
      <c r="B177" s="276">
        <v>-3.1887476296881601E-2</v>
      </c>
    </row>
    <row r="178" spans="1:2">
      <c r="A178" s="275">
        <v>42153</v>
      </c>
      <c r="B178" s="276">
        <v>3.5957397246103584E-2</v>
      </c>
    </row>
    <row r="179" spans="1:2">
      <c r="A179" s="275">
        <v>42185</v>
      </c>
      <c r="B179" s="276">
        <v>-3.8142103475846234E-2</v>
      </c>
    </row>
    <row r="180" spans="1:2">
      <c r="A180" s="275">
        <v>42216</v>
      </c>
      <c r="B180" s="276">
        <v>4.0631456514449882E-2</v>
      </c>
    </row>
    <row r="181" spans="1:2">
      <c r="A181" s="275">
        <v>42247</v>
      </c>
      <c r="B181" s="276">
        <v>-8.1435675149682085E-2</v>
      </c>
    </row>
    <row r="182" spans="1:2">
      <c r="A182" s="275">
        <v>42277</v>
      </c>
      <c r="B182" s="276">
        <v>-2.5440222204143659E-2</v>
      </c>
    </row>
    <row r="183" spans="1:2">
      <c r="A183" s="275">
        <v>42307</v>
      </c>
      <c r="B183" s="276">
        <v>0.10078984373329836</v>
      </c>
    </row>
    <row r="184" spans="1:2">
      <c r="A184" s="275">
        <v>42338</v>
      </c>
      <c r="B184" s="276">
        <v>4.5035336957681915E-2</v>
      </c>
    </row>
    <row r="185" spans="1:2">
      <c r="A185" s="275">
        <v>42369</v>
      </c>
      <c r="B185" s="276">
        <v>-4.4617136208577435E-2</v>
      </c>
    </row>
    <row r="186" spans="1:2">
      <c r="A186" s="275">
        <v>42398</v>
      </c>
      <c r="B186" s="276">
        <v>-5.6012956351685461E-2</v>
      </c>
    </row>
    <row r="187" spans="1:2">
      <c r="A187" s="275">
        <v>42429</v>
      </c>
      <c r="B187" s="276">
        <v>8.2465980478163559E-4</v>
      </c>
    </row>
    <row r="188" spans="1:2">
      <c r="A188" s="275">
        <v>42460</v>
      </c>
      <c r="B188" s="276">
        <v>2.1843811931274493E-2</v>
      </c>
    </row>
    <row r="189" spans="1:2">
      <c r="A189" s="275">
        <v>42489</v>
      </c>
      <c r="B189" s="276">
        <v>3.3548617334335784E-3</v>
      </c>
    </row>
    <row r="190" spans="1:2">
      <c r="A190" s="275">
        <v>42521</v>
      </c>
      <c r="B190" s="276">
        <v>4.1024741997943037E-2</v>
      </c>
    </row>
    <row r="191" spans="1:2">
      <c r="A191" s="275">
        <v>42551</v>
      </c>
      <c r="B191" s="276">
        <v>7.2829314757312247E-3</v>
      </c>
    </row>
    <row r="192" spans="1:2">
      <c r="A192" s="275">
        <v>42580</v>
      </c>
      <c r="B192" s="276">
        <v>3.6923270859072321E-2</v>
      </c>
    </row>
    <row r="193" spans="1:2">
      <c r="A193" s="275">
        <v>42613</v>
      </c>
      <c r="B193" s="276">
        <v>-1.9639215318800751E-4</v>
      </c>
    </row>
    <row r="194" spans="1:2">
      <c r="A194" s="275">
        <v>42643</v>
      </c>
      <c r="B194" s="276">
        <v>-1.5196055893895721E-3</v>
      </c>
    </row>
    <row r="195" spans="1:2">
      <c r="A195" s="275">
        <v>42674</v>
      </c>
      <c r="B195" s="276">
        <v>4.0018785041535443E-2</v>
      </c>
    </row>
    <row r="196" spans="1:2">
      <c r="A196" s="275">
        <v>42704</v>
      </c>
      <c r="B196" s="276">
        <v>-3.3194842943268466E-2</v>
      </c>
    </row>
    <row r="197" spans="1:2">
      <c r="A197" s="275">
        <v>42734</v>
      </c>
      <c r="B197" s="276">
        <v>2.7742635387236536E-2</v>
      </c>
    </row>
    <row r="198" spans="1:2">
      <c r="A198" s="275">
        <v>42766</v>
      </c>
      <c r="B198" s="276">
        <v>4.0448285348282376E-4</v>
      </c>
    </row>
    <row r="199" spans="1:2">
      <c r="A199" s="275">
        <v>42794</v>
      </c>
      <c r="B199" s="276">
        <v>5.4813584786360448E-2</v>
      </c>
    </row>
    <row r="200" spans="1:2">
      <c r="A200" s="275">
        <v>42825</v>
      </c>
      <c r="B200" s="276">
        <v>-7.3935386148539228E-3</v>
      </c>
    </row>
    <row r="201" spans="1:2">
      <c r="A201" s="275">
        <v>42853</v>
      </c>
      <c r="B201" s="276">
        <v>-1.1293029740899407E-2</v>
      </c>
    </row>
    <row r="202" spans="1:2">
      <c r="A202" s="275">
        <v>42886</v>
      </c>
      <c r="B202" s="276">
        <v>-1.2649218563531517E-2</v>
      </c>
    </row>
    <row r="203" spans="1:2">
      <c r="A203" s="275">
        <v>42916</v>
      </c>
      <c r="B203" s="276">
        <v>-1.0576232120743101E-2</v>
      </c>
    </row>
    <row r="204" spans="1:2">
      <c r="A204" s="275">
        <v>42947</v>
      </c>
      <c r="B204" s="276">
        <v>-7.035371904961174E-3</v>
      </c>
    </row>
    <row r="205" spans="1:2">
      <c r="A205" s="275">
        <v>42978</v>
      </c>
      <c r="B205" s="276">
        <v>-5.0358878312531941E-3</v>
      </c>
    </row>
    <row r="206" spans="1:2">
      <c r="A206" s="275">
        <v>43007</v>
      </c>
      <c r="B206" s="276">
        <v>2.2035361627894545E-2</v>
      </c>
    </row>
    <row r="207" spans="1:2">
      <c r="A207" s="275">
        <v>43039</v>
      </c>
      <c r="B207" s="276">
        <v>3.7664958704095364E-2</v>
      </c>
    </row>
    <row r="208" spans="1:2">
      <c r="A208" s="275">
        <v>43069</v>
      </c>
      <c r="B208" s="276">
        <v>1.2091009243098583E-2</v>
      </c>
    </row>
    <row r="209" spans="1:2">
      <c r="A209" s="275">
        <v>43098</v>
      </c>
      <c r="B209" s="276">
        <v>-1.2969998695557816E-3</v>
      </c>
    </row>
    <row r="210" spans="1:2">
      <c r="A210" s="275">
        <v>43131</v>
      </c>
      <c r="B210" s="276">
        <v>-1.8008138240663496E-2</v>
      </c>
    </row>
    <row r="211" spans="1:2">
      <c r="A211" s="275">
        <v>43159</v>
      </c>
      <c r="B211" s="276">
        <v>-1.7529981009797191E-2</v>
      </c>
    </row>
    <row r="212" spans="1:2">
      <c r="A212" s="275">
        <v>43189</v>
      </c>
      <c r="B212" s="276">
        <v>-3.2873904341802263E-2</v>
      </c>
    </row>
    <row r="213" spans="1:2">
      <c r="A213" s="275">
        <v>43220</v>
      </c>
      <c r="B213" s="276">
        <v>2.4131729938107416E-2</v>
      </c>
    </row>
    <row r="214" spans="1:2">
      <c r="A214" s="275">
        <v>43251</v>
      </c>
      <c r="B214" s="276">
        <v>5.7657603412212932E-2</v>
      </c>
    </row>
    <row r="215" spans="1:2">
      <c r="A215" s="275">
        <v>43280</v>
      </c>
      <c r="B215" s="276">
        <v>1.0331664822015307E-2</v>
      </c>
    </row>
    <row r="216" spans="1:2">
      <c r="A216" s="275">
        <v>43312</v>
      </c>
      <c r="B216" s="276">
        <v>2.9014170069911582E-2</v>
      </c>
    </row>
    <row r="217" spans="1:2">
      <c r="A217" s="275">
        <v>43343</v>
      </c>
      <c r="B217" s="276">
        <v>4.0651455298302386E-2</v>
      </c>
    </row>
    <row r="218" spans="1:2">
      <c r="A218" s="275">
        <v>43371</v>
      </c>
      <c r="B218" s="276">
        <v>1.1081268638868602E-2</v>
      </c>
    </row>
    <row r="219" spans="1:2">
      <c r="A219" s="275">
        <v>43404</v>
      </c>
      <c r="B219" s="276">
        <v>-4.8212764202256619E-2</v>
      </c>
    </row>
    <row r="220" spans="1:2">
      <c r="A220" s="275">
        <v>43434</v>
      </c>
      <c r="B220" s="276">
        <v>1.5803061565375698E-2</v>
      </c>
    </row>
    <row r="221" spans="1:2">
      <c r="A221" s="275">
        <v>43465</v>
      </c>
      <c r="B221" s="276">
        <v>-9.7310743282594148E-2</v>
      </c>
    </row>
    <row r="222" spans="1:2">
      <c r="A222" s="275">
        <v>43496</v>
      </c>
      <c r="B222" s="276">
        <v>7.865838275767767E-2</v>
      </c>
    </row>
    <row r="223" spans="1:2">
      <c r="A223" s="275">
        <v>43524</v>
      </c>
      <c r="B223" s="276">
        <v>3.9995260705287583E-2</v>
      </c>
    </row>
    <row r="224" spans="1:2">
      <c r="A224" s="275">
        <v>43553</v>
      </c>
      <c r="B224" s="276">
        <v>3.4896905056546412E-2</v>
      </c>
    </row>
    <row r="225" spans="1:2">
      <c r="A225" s="275">
        <v>43585</v>
      </c>
      <c r="B225" s="276">
        <v>4.1675473353195214E-2</v>
      </c>
    </row>
    <row r="226" spans="1:2">
      <c r="A226" s="275">
        <v>43616</v>
      </c>
      <c r="B226" s="276">
        <v>-5.7596693127545562E-2</v>
      </c>
    </row>
    <row r="227" spans="1:2">
      <c r="A227" s="275">
        <v>43644</v>
      </c>
      <c r="B227" s="276">
        <v>4.8699959221822686E-2</v>
      </c>
    </row>
    <row r="228" spans="1:2">
      <c r="A228" s="275">
        <v>43677</v>
      </c>
      <c r="B228" s="276">
        <v>3.6302161564882196E-2</v>
      </c>
    </row>
    <row r="229" spans="1:2">
      <c r="A229" s="275">
        <v>43707</v>
      </c>
      <c r="B229" s="276">
        <v>-7.1513814426508171E-3</v>
      </c>
    </row>
    <row r="230" spans="1:2">
      <c r="A230" s="275">
        <v>43738</v>
      </c>
      <c r="B230" s="276">
        <v>3.152806356276594E-2</v>
      </c>
    </row>
    <row r="231" spans="1:2">
      <c r="A231" s="275">
        <v>43769</v>
      </c>
      <c r="B231" s="276">
        <v>-2.5053703572998076E-3</v>
      </c>
    </row>
    <row r="232" spans="1:2">
      <c r="A232" s="275">
        <v>43798</v>
      </c>
      <c r="B232" s="276">
        <v>5.3844525734761284E-2</v>
      </c>
    </row>
    <row r="233" spans="1:2">
      <c r="A233" s="275">
        <v>43830</v>
      </c>
      <c r="B233" s="276">
        <v>6.2291796835987068E-3</v>
      </c>
    </row>
    <row r="234" spans="1:2">
      <c r="A234" s="275">
        <v>43861</v>
      </c>
      <c r="B234" s="276">
        <v>1.845747262270403E-2</v>
      </c>
    </row>
    <row r="235" spans="1:2">
      <c r="A235" s="275">
        <v>43889</v>
      </c>
      <c r="B235" s="276">
        <v>-7.5269730545395208E-2</v>
      </c>
    </row>
    <row r="236" spans="1:2">
      <c r="A236" s="275">
        <v>43921</v>
      </c>
      <c r="B236" s="276">
        <v>-0.12516198855567595</v>
      </c>
    </row>
    <row r="237" spans="1:2">
      <c r="A237" s="275">
        <v>43951</v>
      </c>
      <c r="B237" s="276">
        <v>0.13986235326808982</v>
      </c>
    </row>
    <row r="238" spans="1:2">
      <c r="A238" s="275">
        <v>43980</v>
      </c>
      <c r="B238" s="276">
        <v>2.7455016750948857E-2</v>
      </c>
    </row>
    <row r="239" spans="1:2">
      <c r="A239" s="275">
        <v>44012</v>
      </c>
      <c r="B239" s="276">
        <v>1.7155512384060323E-2</v>
      </c>
    </row>
    <row r="240" spans="1:2">
      <c r="A240" s="275">
        <v>44043</v>
      </c>
      <c r="B240" s="276">
        <v>1.2436652956444583E-3</v>
      </c>
    </row>
    <row r="241" spans="1:2">
      <c r="A241" s="275">
        <v>44074</v>
      </c>
      <c r="B241" s="276">
        <v>6.6797024787250248E-2</v>
      </c>
    </row>
    <row r="242" spans="1:2">
      <c r="A242" s="275">
        <v>44104</v>
      </c>
      <c r="B242" s="276">
        <v>-1.8230115247576895E-2</v>
      </c>
    </row>
    <row r="243" spans="1:2">
      <c r="A243" s="275">
        <v>44134</v>
      </c>
      <c r="B243" s="276">
        <v>-2.5187132042329141E-2</v>
      </c>
    </row>
    <row r="244" spans="1:2">
      <c r="A244" s="275">
        <v>44165</v>
      </c>
      <c r="B244" s="276">
        <v>8.9433586725788716E-2</v>
      </c>
    </row>
    <row r="245" spans="1:2">
      <c r="A245" s="275">
        <v>44196</v>
      </c>
      <c r="B245" s="276">
        <v>1.6548203853807841E-2</v>
      </c>
    </row>
    <row r="246" spans="1:2">
      <c r="A246" s="275">
        <v>44225</v>
      </c>
      <c r="B246" s="276">
        <v>1.744724443424106E-3</v>
      </c>
    </row>
    <row r="247" spans="1:2">
      <c r="A247" s="275">
        <v>44253</v>
      </c>
      <c r="B247" s="276">
        <v>2.738570731562584E-2</v>
      </c>
    </row>
    <row r="248" spans="1:2">
      <c r="A248" s="275">
        <v>44286</v>
      </c>
      <c r="B248" s="276">
        <v>7.2664919115620785E-2</v>
      </c>
    </row>
    <row r="249" spans="1:2">
      <c r="A249" s="275">
        <v>44316</v>
      </c>
      <c r="B249" s="276">
        <v>2.3268963380340013E-2</v>
      </c>
    </row>
    <row r="250" spans="1:2">
      <c r="A250" s="275">
        <v>44347</v>
      </c>
      <c r="B250" s="276">
        <v>-4.9924793100283305E-3</v>
      </c>
    </row>
    <row r="251" spans="1:2">
      <c r="A251" s="275">
        <v>44377</v>
      </c>
      <c r="B251" s="276">
        <v>5.5258784672242989E-2</v>
      </c>
    </row>
    <row r="252" spans="1:2">
      <c r="A252" s="275">
        <v>44407</v>
      </c>
      <c r="B252" s="276">
        <v>2.304346368620025E-2</v>
      </c>
    </row>
    <row r="253" spans="1:2">
      <c r="A253" s="275">
        <v>44439</v>
      </c>
      <c r="B253" s="276">
        <v>3.447021651319826E-2</v>
      </c>
    </row>
    <row r="254" spans="1:2">
      <c r="A254" s="275">
        <v>44469</v>
      </c>
      <c r="B254" s="276">
        <v>-3.0594725820297267E-2</v>
      </c>
    </row>
    <row r="255" spans="1:2">
      <c r="A255" s="275">
        <v>44498</v>
      </c>
      <c r="B255" s="276">
        <v>7.0421979125245712E-2</v>
      </c>
    </row>
    <row r="256" spans="1:2">
      <c r="A256" s="275">
        <v>44530</v>
      </c>
      <c r="B256" s="276">
        <v>1.6387309583151027E-2</v>
      </c>
    </row>
    <row r="257" spans="1:2">
      <c r="A257" s="275">
        <v>44561</v>
      </c>
      <c r="B257" s="276">
        <v>2.7728095141815852E-2</v>
      </c>
    </row>
    <row r="258" spans="1:2">
      <c r="A258" s="275">
        <v>44592</v>
      </c>
      <c r="B258" s="276">
        <v>-4.3790465573208079E-2</v>
      </c>
    </row>
    <row r="259" spans="1:2">
      <c r="A259" s="275">
        <v>44620</v>
      </c>
      <c r="B259" s="276">
        <v>-3.2586246462174055E-2</v>
      </c>
    </row>
    <row r="260" spans="1:2">
      <c r="A260" s="275">
        <v>44651</v>
      </c>
      <c r="B260" s="276">
        <v>4.3603089733697288E-2</v>
      </c>
    </row>
    <row r="261" spans="1:2">
      <c r="A261" s="275">
        <v>44680</v>
      </c>
      <c r="B261" s="276">
        <v>-4.1702917009575291E-2</v>
      </c>
    </row>
    <row r="262" spans="1:2">
      <c r="A262" s="275">
        <v>44712</v>
      </c>
      <c r="B262" s="276">
        <v>-1.9073428336963849E-2</v>
      </c>
    </row>
    <row r="263" spans="1:2">
      <c r="A263" s="275">
        <v>44742</v>
      </c>
      <c r="B263" s="276">
        <v>-6.1562492183092225E-2</v>
      </c>
    </row>
    <row r="264" spans="1:2">
      <c r="A264" s="275">
        <v>44771</v>
      </c>
      <c r="B264" s="276">
        <v>0.11977301738205887</v>
      </c>
    </row>
    <row r="265" spans="1:2">
      <c r="A265" s="275">
        <v>44804</v>
      </c>
      <c r="B265" s="276">
        <v>-2.7353420367745181E-2</v>
      </c>
    </row>
    <row r="266" spans="1:2">
      <c r="A266" s="275">
        <v>44834</v>
      </c>
      <c r="B266" s="276">
        <v>-6.83E-2</v>
      </c>
    </row>
    <row r="267" spans="1:2">
      <c r="A267" s="275">
        <v>44865</v>
      </c>
      <c r="B267" s="276">
        <v>6.8094464883974179E-2</v>
      </c>
    </row>
    <row r="268" spans="1:2">
      <c r="A268" s="275">
        <v>44895</v>
      </c>
      <c r="B268" s="276">
        <v>1.0410653119347205E-2</v>
      </c>
    </row>
    <row r="269" spans="1:2">
      <c r="A269" s="275">
        <v>44925</v>
      </c>
      <c r="B269" s="276">
        <v>-9.2863808635039152E-2</v>
      </c>
    </row>
    <row r="270" spans="1:2">
      <c r="A270" s="275">
        <v>44957</v>
      </c>
      <c r="B270" s="276">
        <v>4.7415098810198723E-2</v>
      </c>
    </row>
    <row r="271" spans="1:2">
      <c r="A271" s="275">
        <v>44985</v>
      </c>
      <c r="B271" s="276">
        <v>-3.0553280683569017E-3</v>
      </c>
    </row>
    <row r="272" spans="1:2">
      <c r="A272" s="275">
        <v>45016</v>
      </c>
      <c r="B272" s="276">
        <v>9.1890683527830301E-3</v>
      </c>
    </row>
    <row r="273" spans="1:2">
      <c r="A273" s="275">
        <v>45044</v>
      </c>
      <c r="B273" s="276">
        <v>-2.59330962135868E-3</v>
      </c>
    </row>
    <row r="274" spans="1:2">
      <c r="A274" s="275">
        <v>45077</v>
      </c>
      <c r="B274" s="276">
        <v>3.932398638583693E-2</v>
      </c>
    </row>
    <row r="275" spans="1:2">
      <c r="A275" s="275">
        <v>45107</v>
      </c>
      <c r="B275" s="276">
        <v>4.2316552411859241E-2</v>
      </c>
    </row>
    <row r="276" spans="1:2">
      <c r="A276" s="275">
        <v>45138</v>
      </c>
      <c r="B276" s="276">
        <v>2.3527764629015999E-2</v>
      </c>
    </row>
    <row r="277" spans="1:2">
      <c r="A277" s="275">
        <v>45169</v>
      </c>
      <c r="B277" s="276">
        <v>-2.3677388257056821E-3</v>
      </c>
    </row>
    <row r="278" spans="1:2">
      <c r="A278" s="275">
        <v>45198</v>
      </c>
      <c r="B278" s="276">
        <v>-2.2943052183524677E-2</v>
      </c>
    </row>
    <row r="279" spans="1:2">
      <c r="A279" s="275">
        <v>45230</v>
      </c>
      <c r="B279" s="276">
        <v>-2.1394636886071839E-2</v>
      </c>
    </row>
    <row r="280" spans="1:2">
      <c r="A280" s="275">
        <v>45260</v>
      </c>
      <c r="B280" s="276">
        <v>6.0093781270384262E-2</v>
      </c>
    </row>
    <row r="281" spans="1:2">
      <c r="A281" s="275">
        <v>45289</v>
      </c>
      <c r="B281" s="276">
        <v>3.4269744366231362E-2</v>
      </c>
    </row>
    <row r="282" spans="1:2">
      <c r="A282" s="275">
        <v>45322</v>
      </c>
      <c r="B282" s="276">
        <v>3.2779149178068186E-2</v>
      </c>
    </row>
    <row r="283" spans="1:2">
      <c r="A283" s="275">
        <v>45351</v>
      </c>
      <c r="B283" s="276">
        <v>5.7652171814963099E-2</v>
      </c>
    </row>
    <row r="284" spans="1:2">
      <c r="A284" s="275">
        <v>45380</v>
      </c>
      <c r="B284" s="276">
        <v>3.3861210243482917E-2</v>
      </c>
    </row>
    <row r="285" spans="1:2">
      <c r="A285" s="275">
        <v>45412</v>
      </c>
      <c r="B285" s="276">
        <v>-3.1639250212380995E-2</v>
      </c>
    </row>
    <row r="286" spans="1:2">
      <c r="A286" s="275">
        <v>45443</v>
      </c>
      <c r="B286" s="276">
        <v>3.1983707649144918E-2</v>
      </c>
    </row>
    <row r="287" spans="1:2">
      <c r="A287" s="275">
        <v>45471</v>
      </c>
      <c r="B287" s="276">
        <v>4.9146596598530476E-2</v>
      </c>
    </row>
    <row r="288" spans="1:2">
      <c r="A288" s="275">
        <v>45504</v>
      </c>
      <c r="B288" s="276">
        <v>2.0396104974756569E-3</v>
      </c>
    </row>
    <row r="289" spans="1:2">
      <c r="A289" s="275">
        <v>45534</v>
      </c>
      <c r="B289" s="276">
        <v>-1.930538389385072E-4</v>
      </c>
    </row>
    <row r="290" spans="1:2">
      <c r="A290" s="275">
        <v>45565</v>
      </c>
      <c r="B290" s="276">
        <v>1.3140070796553039E-2</v>
      </c>
    </row>
    <row r="291" spans="1:2">
      <c r="A291" s="275">
        <v>45596</v>
      </c>
      <c r="B291" s="276">
        <v>2.0410063309471583E-2</v>
      </c>
    </row>
    <row r="292" spans="1:2">
      <c r="A292" s="275">
        <v>45625</v>
      </c>
      <c r="B292" s="276">
        <v>9.2216978741091374E-2</v>
      </c>
    </row>
    <row r="293" spans="1:2">
      <c r="A293" s="275">
        <v>45657</v>
      </c>
      <c r="B293" s="276">
        <v>-5.9670564648526443E-3</v>
      </c>
    </row>
    <row r="294" spans="1:2">
      <c r="A294" s="275">
        <v>45688</v>
      </c>
      <c r="B294" s="276">
        <v>2.6429928707823472E-2</v>
      </c>
    </row>
    <row r="295" spans="1:2">
      <c r="A295" s="275">
        <v>45716</v>
      </c>
      <c r="B295" s="276">
        <v>-1.6178075960882391E-2</v>
      </c>
    </row>
    <row r="296" spans="1:2">
      <c r="A296" s="275">
        <v>45747</v>
      </c>
      <c r="B296" s="276">
        <v>-9.3544296920962652E-2</v>
      </c>
    </row>
    <row r="297" spans="1:2">
      <c r="A297" s="275">
        <v>45777</v>
      </c>
      <c r="B297" s="276">
        <v>-5.4614589137777822E-2</v>
      </c>
    </row>
    <row r="298" spans="1:2">
      <c r="A298" s="275">
        <v>45807</v>
      </c>
      <c r="B298" s="276">
        <v>6.5951362943580547E-2</v>
      </c>
    </row>
    <row r="299" spans="1:2">
      <c r="A299" s="275">
        <v>45838</v>
      </c>
      <c r="B299" s="276">
        <v>1.686939379253884E-2</v>
      </c>
    </row>
    <row r="300" spans="1:2">
      <c r="A300" s="275">
        <v>45869</v>
      </c>
      <c r="B300" s="276">
        <v>4.9069296039639651E-2</v>
      </c>
    </row>
    <row r="301" spans="1:2">
      <c r="A301" s="275">
        <v>45898</v>
      </c>
      <c r="B301" s="276">
        <v>-2.9724590871727263E-3</v>
      </c>
    </row>
    <row r="302" spans="1:2">
      <c r="B302" s="7"/>
    </row>
  </sheetData>
  <sortState xmlns:xlrd2="http://schemas.microsoft.com/office/spreadsheetml/2017/richdata2" ref="A2:B6531">
    <sortCondition ref="A2:A6531"/>
  </sortState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B95B2-66D2-4EB7-AAF0-4F59D2F550B2}">
  <sheetPr>
    <tabColor theme="0" tint="-0.499984740745262"/>
  </sheetPr>
  <dimension ref="A1:AH20"/>
  <sheetViews>
    <sheetView zoomScale="130" zoomScaleNormal="130" workbookViewId="0">
      <selection activeCell="B13" sqref="B13"/>
    </sheetView>
  </sheetViews>
  <sheetFormatPr defaultColWidth="9.1796875" defaultRowHeight="12.5"/>
  <cols>
    <col min="1" max="1" width="21.81640625" style="7" bestFit="1" customWidth="1"/>
    <col min="2" max="2" width="10.54296875" style="7" bestFit="1" customWidth="1"/>
    <col min="3" max="3" width="10.26953125" style="7" bestFit="1" customWidth="1"/>
    <col min="4" max="19" width="9.1796875" style="7"/>
    <col min="20" max="20" width="23" style="7" bestFit="1" customWidth="1"/>
    <col min="21" max="21" width="11.453125" style="7" customWidth="1"/>
    <col min="22" max="22" width="14.54296875" style="7" bestFit="1" customWidth="1"/>
    <col min="23" max="16384" width="9.1796875" style="7"/>
  </cols>
  <sheetData>
    <row r="1" spans="1:34" ht="13">
      <c r="A1" s="211" t="s">
        <v>7532</v>
      </c>
      <c r="B1" s="266" t="s">
        <v>10042</v>
      </c>
      <c r="C1" s="16" t="s">
        <v>10</v>
      </c>
      <c r="D1" s="174" t="s">
        <v>11</v>
      </c>
      <c r="G1" s="204" t="s">
        <v>7556</v>
      </c>
      <c r="H1" s="225" t="s">
        <v>7554</v>
      </c>
      <c r="I1" s="225" t="s">
        <v>7562</v>
      </c>
      <c r="J1" s="225" t="s">
        <v>7557</v>
      </c>
      <c r="K1" s="225" t="s">
        <v>7558</v>
      </c>
      <c r="L1" s="225" t="s">
        <v>1</v>
      </c>
      <c r="M1" s="225" t="s">
        <v>7555</v>
      </c>
      <c r="N1" s="225" t="s">
        <v>2</v>
      </c>
      <c r="O1" s="225" t="s">
        <v>3</v>
      </c>
      <c r="P1" s="225" t="s">
        <v>4</v>
      </c>
      <c r="Q1" s="225" t="s">
        <v>0</v>
      </c>
      <c r="R1" s="225" t="s">
        <v>7571</v>
      </c>
      <c r="T1" s="7" t="s">
        <v>5</v>
      </c>
      <c r="U1" s="115" t="s">
        <v>7559</v>
      </c>
      <c r="V1" s="190" t="s">
        <v>10043</v>
      </c>
      <c r="W1" s="115" t="s">
        <v>7560</v>
      </c>
    </row>
    <row r="2" spans="1:34" ht="15.5">
      <c r="A2" s="267" t="str">
        <f>'BL + Infra Optim'!A2</f>
        <v>Bofa ML Euro 0-1 anni</v>
      </c>
      <c r="B2" s="268" t="e">
        <f>'BL + Infra Optim'!B2</f>
        <v>#DIV/0!</v>
      </c>
      <c r="C2" s="13">
        <f>'BL + Infra Optim'!C2</f>
        <v>8.6802841878564838E-3</v>
      </c>
      <c r="D2" s="269">
        <f>1/11</f>
        <v>9.0909090909090912E-2</v>
      </c>
      <c r="E2" s="9"/>
      <c r="G2" s="85" t="str">
        <f t="shared" ref="G2:G12" si="0">A2</f>
        <v>Bofa ML Euro 0-1 anni</v>
      </c>
      <c r="H2" s="189">
        <f>'BL + Infra Optim'!H2</f>
        <v>7.5347333581951296E-5</v>
      </c>
      <c r="I2" s="184">
        <f>'BL + Infra Optim'!I2</f>
        <v>8.4124644276232838E-5</v>
      </c>
      <c r="J2" s="184">
        <f>'BL + Infra Optim'!J2</f>
        <v>8.3378227761587219E-5</v>
      </c>
      <c r="K2" s="184">
        <f>'BL + Infra Optim'!K2</f>
        <v>7.1342984811048989E-5</v>
      </c>
      <c r="L2" s="184">
        <f>'BL + Infra Optim'!L2</f>
        <v>-1.7397430539505484E-4</v>
      </c>
      <c r="M2" s="184">
        <f>'BL + Infra Optim'!M2</f>
        <v>-6.1542754415924508E-5</v>
      </c>
      <c r="N2" s="184">
        <f>'BL + Infra Optim'!N2</f>
        <v>-3.320709539120861E-4</v>
      </c>
      <c r="O2" s="184">
        <f>'BL + Infra Optim'!O2</f>
        <v>-3.9257830681723089E-4</v>
      </c>
      <c r="P2" s="184">
        <f>'BL + Infra Optim'!P2</f>
        <v>-3.4189093623460018E-4</v>
      </c>
      <c r="Q2" s="184">
        <f>'BL + Infra Optim'!Q2</f>
        <v>-3.3686116151572867E-4</v>
      </c>
      <c r="R2" s="184">
        <f>'BL + Infra Optim'!R2</f>
        <v>-2.6083403824869684E-4</v>
      </c>
      <c r="S2" s="9"/>
      <c r="T2" s="96" t="str">
        <f t="shared" ref="T2:T12" si="1">A2</f>
        <v>Bofa ML Euro 0-1 anni</v>
      </c>
      <c r="U2" s="270">
        <f>'BL + Infra Optim'!U2</f>
        <v>0</v>
      </c>
      <c r="V2" s="19" t="e">
        <f>'BL + Infra Optim'!V2</f>
        <v>#REF!</v>
      </c>
      <c r="W2" s="270">
        <f>'BL + Infra Optim'!W2</f>
        <v>0</v>
      </c>
      <c r="X2" s="9"/>
      <c r="Y2" s="9"/>
      <c r="Z2" s="5">
        <f t="shared" ref="Z2:Z7" si="2">D2/SUM($D$2:$D$7)</f>
        <v>0.16666666666666666</v>
      </c>
      <c r="AA2" s="9"/>
    </row>
    <row r="3" spans="1:34" ht="15.5">
      <c r="A3" s="267" t="str">
        <f>'BL + Infra Optim'!A3</f>
        <v>Bofa ML Bond Euro 1-3 Y</v>
      </c>
      <c r="B3" s="268" t="e">
        <f>'BL + Infra Optim'!B3</f>
        <v>#DIV/0!</v>
      </c>
      <c r="C3" s="13">
        <f>'BL + Infra Optim'!C3</f>
        <v>1.6887831256428492E-2</v>
      </c>
      <c r="D3" s="269">
        <f t="shared" ref="D3:D7" si="3">1/11</f>
        <v>9.0909090909090912E-2</v>
      </c>
      <c r="E3" s="9"/>
      <c r="G3" s="85" t="str">
        <f t="shared" si="0"/>
        <v>Bofa ML Bond Euro 1-3 Y</v>
      </c>
      <c r="H3" s="184">
        <f>'BL + Infra Optim'!H3</f>
        <v>8.4124644276232838E-5</v>
      </c>
      <c r="I3" s="189">
        <f>'BL + Infra Optim'!I3</f>
        <v>2.8519884454560312E-4</v>
      </c>
      <c r="J3" s="184">
        <f>'BL + Infra Optim'!J3</f>
        <v>5.2850668755217978E-4</v>
      </c>
      <c r="K3" s="184">
        <f>'BL + Infra Optim'!K3</f>
        <v>3.01066000602934E-4</v>
      </c>
      <c r="L3" s="184">
        <f>'BL + Infra Optim'!L3</f>
        <v>-1.9639821666575289E-6</v>
      </c>
      <c r="M3" s="184">
        <f>'BL + Infra Optim'!M3</f>
        <v>7.8226155743988811E-5</v>
      </c>
      <c r="N3" s="184">
        <f>'BL + Infra Optim'!N3</f>
        <v>-4.4277804605657772E-4</v>
      </c>
      <c r="O3" s="184">
        <f>'BL + Infra Optim'!O3</f>
        <v>-5.7545911297979539E-4</v>
      </c>
      <c r="P3" s="184">
        <f>'BL + Infra Optim'!P3</f>
        <v>-2.6389479667858002E-4</v>
      </c>
      <c r="Q3" s="184">
        <f>'BL + Infra Optim'!Q3</f>
        <v>-5.1360835774285382E-4</v>
      </c>
      <c r="R3" s="184">
        <f>'BL + Infra Optim'!R3</f>
        <v>-5.485201342118151E-4</v>
      </c>
      <c r="S3" s="9"/>
      <c r="T3" s="96" t="str">
        <f t="shared" si="1"/>
        <v>Bofa ML Bond Euro 1-3 Y</v>
      </c>
      <c r="U3" s="270">
        <f>'BL + Infra Optim'!U3</f>
        <v>0</v>
      </c>
      <c r="V3" s="19" t="e">
        <f>'BL + Infra Optim'!V3</f>
        <v>#REF!</v>
      </c>
      <c r="W3" s="270">
        <f>'BL + Infra Optim'!W3</f>
        <v>0</v>
      </c>
      <c r="X3" s="9"/>
      <c r="Y3" s="9"/>
      <c r="Z3" s="5">
        <f t="shared" si="2"/>
        <v>0.16666666666666666</v>
      </c>
      <c r="AA3" s="9"/>
    </row>
    <row r="4" spans="1:34" ht="15.5">
      <c r="A4" s="267" t="str">
        <f>'BL + Infra Optim'!A4</f>
        <v>Bofa ML Obbl. Euro</v>
      </c>
      <c r="B4" s="268" t="e">
        <f>'BL + Infra Optim'!B4</f>
        <v>#DIV/0!</v>
      </c>
      <c r="C4" s="13">
        <f>'BL + Infra Optim'!C4</f>
        <v>4.1687909670150132E-2</v>
      </c>
      <c r="D4" s="269">
        <f t="shared" si="3"/>
        <v>9.0909090909090912E-2</v>
      </c>
      <c r="E4" s="9"/>
      <c r="G4" s="85" t="str">
        <f t="shared" si="0"/>
        <v>Bofa ML Obbl. Euro</v>
      </c>
      <c r="H4" s="184">
        <f>'BL + Infra Optim'!H4</f>
        <v>8.3378227761587219E-5</v>
      </c>
      <c r="I4" s="184">
        <f>'BL + Infra Optim'!I4</f>
        <v>5.2850668755217978E-4</v>
      </c>
      <c r="J4" s="189">
        <f>'BL + Infra Optim'!J4</f>
        <v>1.7378818126665969E-3</v>
      </c>
      <c r="K4" s="184">
        <f>'BL + Infra Optim'!K4</f>
        <v>1.2112773431940916E-3</v>
      </c>
      <c r="L4" s="184">
        <f>'BL + Infra Optim'!L4</f>
        <v>4.3922155169080985E-4</v>
      </c>
      <c r="M4" s="184">
        <f>'BL + Infra Optim'!M4</f>
        <v>8.264597837064425E-4</v>
      </c>
      <c r="N4" s="184">
        <f>'BL + Infra Optim'!N4</f>
        <v>-3.6330969338229182E-4</v>
      </c>
      <c r="O4" s="184">
        <f>'BL + Infra Optim'!O4</f>
        <v>-3.3697726878285927E-4</v>
      </c>
      <c r="P4" s="184">
        <f>'BL + Infra Optim'!P4</f>
        <v>-2.3877627810028296E-4</v>
      </c>
      <c r="Q4" s="184">
        <f>'BL + Infra Optim'!Q4</f>
        <v>-4.3200990416061765E-4</v>
      </c>
      <c r="R4" s="184">
        <f>'BL + Infra Optim'!R4</f>
        <v>-6.683191590757348E-4</v>
      </c>
      <c r="S4" s="9"/>
      <c r="T4" s="96" t="str">
        <f t="shared" si="1"/>
        <v>Bofa ML Obbl. Euro</v>
      </c>
      <c r="U4" s="270">
        <f>'BL + Infra Optim'!U4</f>
        <v>0</v>
      </c>
      <c r="V4" s="19" t="e">
        <f>'BL + Infra Optim'!V4</f>
        <v>#REF!</v>
      </c>
      <c r="W4" s="270">
        <f>'BL + Infra Optim'!W4</f>
        <v>0</v>
      </c>
      <c r="X4" s="9"/>
      <c r="Y4" s="9"/>
      <c r="Z4" s="5">
        <f t="shared" si="2"/>
        <v>0.16666666666666666</v>
      </c>
      <c r="AA4" s="9"/>
    </row>
    <row r="5" spans="1:34" ht="15.5">
      <c r="A5" s="267" t="str">
        <f>'BL + Infra Optim'!A5</f>
        <v>Bofa ML Obbl. Globale</v>
      </c>
      <c r="B5" s="268" t="e">
        <f>'BL + Infra Optim'!B5</f>
        <v>#DIV/0!</v>
      </c>
      <c r="C5" s="13">
        <f>'BL + Infra Optim'!C5</f>
        <v>6.9174632105611367E-2</v>
      </c>
      <c r="D5" s="269">
        <f t="shared" si="3"/>
        <v>9.0909090909090912E-2</v>
      </c>
      <c r="E5" s="9"/>
      <c r="G5" s="85" t="str">
        <f t="shared" si="0"/>
        <v>Bofa ML Obbl. Globale</v>
      </c>
      <c r="H5" s="184">
        <f>'BL + Infra Optim'!H5</f>
        <v>7.1342984811048989E-5</v>
      </c>
      <c r="I5" s="184">
        <f>'BL + Infra Optim'!I5</f>
        <v>3.01066000602934E-4</v>
      </c>
      <c r="J5" s="184">
        <f>'BL + Infra Optim'!J5</f>
        <v>1.2112773431940916E-3</v>
      </c>
      <c r="K5" s="189">
        <f>'BL + Infra Optim'!K5</f>
        <v>4.785129726946679E-3</v>
      </c>
      <c r="L5" s="184">
        <f>'BL + Infra Optim'!L5</f>
        <v>2.3664839029573343E-3</v>
      </c>
      <c r="M5" s="184">
        <f>'BL + Infra Optim'!M5</f>
        <v>2.5755328331092484E-3</v>
      </c>
      <c r="N5" s="184">
        <f>'BL + Infra Optim'!N5</f>
        <v>-2.3069931421341996E-3</v>
      </c>
      <c r="O5" s="184">
        <f>'BL + Infra Optim'!O5</f>
        <v>8.906134966288168E-4</v>
      </c>
      <c r="P5" s="184">
        <f>'BL + Infra Optim'!P5</f>
        <v>2.8093601501943477E-4</v>
      </c>
      <c r="Q5" s="184">
        <f>'BL + Infra Optim'!Q5</f>
        <v>-1.945600832064914E-3</v>
      </c>
      <c r="R5" s="184">
        <f>'BL + Infra Optim'!R5</f>
        <v>-5.5598841386380465E-4</v>
      </c>
      <c r="S5" s="9"/>
      <c r="T5" s="96" t="str">
        <f t="shared" si="1"/>
        <v>Bofa ML Obbl. Globale</v>
      </c>
      <c r="U5" s="270">
        <f>'BL + Infra Optim'!U5</f>
        <v>0</v>
      </c>
      <c r="V5" s="19" t="e">
        <f>'BL + Infra Optim'!V5</f>
        <v>#REF!</v>
      </c>
      <c r="W5" s="270">
        <f>'BL + Infra Optim'!W5</f>
        <v>0</v>
      </c>
      <c r="X5" s="9"/>
      <c r="Y5" s="9"/>
      <c r="Z5" s="5">
        <f t="shared" si="2"/>
        <v>0.16666666666666666</v>
      </c>
      <c r="AA5" s="9"/>
    </row>
    <row r="6" spans="1:34" ht="15.5">
      <c r="A6" s="267" t="str">
        <f>'BL + Infra Optim'!A6</f>
        <v>ML Global HY</v>
      </c>
      <c r="B6" s="268" t="e">
        <f>'BL + Infra Optim'!B6</f>
        <v>#DIV/0!</v>
      </c>
      <c r="C6" s="13">
        <f>'BL + Infra Optim'!C6</f>
        <v>0.11065840623996889</v>
      </c>
      <c r="D6" s="269">
        <f t="shared" si="3"/>
        <v>9.0909090909090912E-2</v>
      </c>
      <c r="E6" s="9"/>
      <c r="G6" s="85" t="str">
        <f t="shared" si="0"/>
        <v>ML Global HY</v>
      </c>
      <c r="H6" s="184">
        <f>'BL + Infra Optim'!H6</f>
        <v>-1.7397430539505484E-4</v>
      </c>
      <c r="I6" s="184">
        <f>'BL + Infra Optim'!I6</f>
        <v>-1.9639821666575289E-6</v>
      </c>
      <c r="J6" s="184">
        <f>'BL + Infra Optim'!J6</f>
        <v>4.3922155169080985E-4</v>
      </c>
      <c r="K6" s="184">
        <f>'BL + Infra Optim'!K6</f>
        <v>2.3664839029573343E-3</v>
      </c>
      <c r="L6" s="189">
        <f>'BL + Infra Optim'!L6</f>
        <v>1.2245282871569986E-2</v>
      </c>
      <c r="M6" s="184">
        <f>'BL + Infra Optim'!M6</f>
        <v>9.8359200393650717E-3</v>
      </c>
      <c r="N6" s="184">
        <f>'BL + Infra Optim'!N6</f>
        <v>1.0775571097061967E-2</v>
      </c>
      <c r="O6" s="184">
        <f>'BL + Infra Optim'!O6</f>
        <v>1.2850415910903659E-2</v>
      </c>
      <c r="P6" s="184">
        <f>'BL + Infra Optim'!P6</f>
        <v>1.094485755960278E-2</v>
      </c>
      <c r="Q6" s="184">
        <f>'BL + Infra Optim'!Q6</f>
        <v>1.4937819936021265E-2</v>
      </c>
      <c r="R6" s="184">
        <f>'BL + Infra Optim'!R6</f>
        <v>1.1378504663431628E-2</v>
      </c>
      <c r="S6" s="9"/>
      <c r="T6" s="96" t="str">
        <f t="shared" si="1"/>
        <v>ML Global HY</v>
      </c>
      <c r="U6" s="270">
        <f>'BL + Infra Optim'!U6</f>
        <v>0</v>
      </c>
      <c r="V6" s="19" t="e">
        <f>'BL + Infra Optim'!V6</f>
        <v>#REF!</v>
      </c>
      <c r="W6" s="270">
        <f>'BL + Infra Optim'!W6</f>
        <v>0</v>
      </c>
      <c r="X6" s="9"/>
      <c r="Y6" s="9"/>
      <c r="Z6" s="5">
        <f t="shared" si="2"/>
        <v>0.16666666666666666</v>
      </c>
      <c r="AA6" s="9"/>
    </row>
    <row r="7" spans="1:34" ht="15.5">
      <c r="A7" s="267" t="str">
        <f>'BL + Infra Optim'!A7</f>
        <v>Bofa ML Obbl Emergente</v>
      </c>
      <c r="B7" s="268" t="e">
        <f>'BL + Infra Optim'!B7</f>
        <v>#DIV/0!</v>
      </c>
      <c r="C7" s="13">
        <f>'BL + Infra Optim'!C7</f>
        <v>0.12718801650172173</v>
      </c>
      <c r="D7" s="269">
        <f t="shared" si="3"/>
        <v>9.0909090909090912E-2</v>
      </c>
      <c r="E7" s="9"/>
      <c r="G7" s="85" t="str">
        <f t="shared" si="0"/>
        <v>Bofa ML Obbl Emergente</v>
      </c>
      <c r="H7" s="184">
        <f>'BL + Infra Optim'!H7</f>
        <v>-6.1542754415924508E-5</v>
      </c>
      <c r="I7" s="184">
        <f>'BL + Infra Optim'!I7</f>
        <v>7.8226155743988811E-5</v>
      </c>
      <c r="J7" s="184">
        <f>'BL + Infra Optim'!J7</f>
        <v>8.264597837064425E-4</v>
      </c>
      <c r="K7" s="184">
        <f>'BL + Infra Optim'!K7</f>
        <v>2.5755328331092484E-3</v>
      </c>
      <c r="L7" s="184">
        <f>'BL + Infra Optim'!L7</f>
        <v>9.8359200393650717E-3</v>
      </c>
      <c r="M7" s="189">
        <f>'BL + Infra Optim'!M7</f>
        <v>1.6176791541642241E-2</v>
      </c>
      <c r="N7" s="184">
        <f>'BL + Infra Optim'!N7</f>
        <v>1.0983251729850228E-2</v>
      </c>
      <c r="O7" s="184">
        <f>'BL + Infra Optim'!O7</f>
        <v>1.3100393081417432E-2</v>
      </c>
      <c r="P7" s="184">
        <f>'BL + Infra Optim'!P7</f>
        <v>1.2511455247571617E-2</v>
      </c>
      <c r="Q7" s="184">
        <f>'BL + Infra Optim'!Q7</f>
        <v>1.917919563628943E-2</v>
      </c>
      <c r="R7" s="184">
        <f>'BL + Infra Optim'!R7</f>
        <v>1.1104224062434411E-2</v>
      </c>
      <c r="S7" s="9"/>
      <c r="T7" s="96" t="str">
        <f t="shared" si="1"/>
        <v>Bofa ML Obbl Emergente</v>
      </c>
      <c r="U7" s="270">
        <f>'BL + Infra Optim'!U7</f>
        <v>0</v>
      </c>
      <c r="V7" s="19" t="e">
        <f>'BL + Infra Optim'!V7</f>
        <v>#REF!</v>
      </c>
      <c r="W7" s="270">
        <f>'BL + Infra Optim'!W7</f>
        <v>0</v>
      </c>
      <c r="X7" s="9"/>
      <c r="Y7" s="9"/>
      <c r="Z7" s="5">
        <f t="shared" si="2"/>
        <v>0.16666666666666666</v>
      </c>
      <c r="AA7" s="9"/>
    </row>
    <row r="8" spans="1:34" ht="15.5">
      <c r="A8" s="271" t="str">
        <f>'BL + Infra Optim'!A8</f>
        <v>MSCI Europe</v>
      </c>
      <c r="B8" s="268" t="e">
        <f>'BL + Infra Optim'!B8</f>
        <v>#DIV/0!</v>
      </c>
      <c r="C8" s="13">
        <f>'BL + Infra Optim'!C8</f>
        <v>0.17527256607355868</v>
      </c>
      <c r="D8" s="272">
        <f>1/11</f>
        <v>9.0909090909090912E-2</v>
      </c>
      <c r="E8" s="9"/>
      <c r="G8" s="85" t="str">
        <f t="shared" si="0"/>
        <v>MSCI Europe</v>
      </c>
      <c r="H8" s="184">
        <f>'BL + Infra Optim'!H8</f>
        <v>-3.320709539120861E-4</v>
      </c>
      <c r="I8" s="184">
        <f>'BL + Infra Optim'!I8</f>
        <v>-4.4277804605657772E-4</v>
      </c>
      <c r="J8" s="184">
        <f>'BL + Infra Optim'!J8</f>
        <v>-3.6330969338229182E-4</v>
      </c>
      <c r="K8" s="184">
        <f>'BL + Infra Optim'!K8</f>
        <v>-2.3069931421341996E-3</v>
      </c>
      <c r="L8" s="184">
        <f>'BL + Infra Optim'!L8</f>
        <v>1.0775571097061967E-2</v>
      </c>
      <c r="M8" s="184">
        <f>'BL + Infra Optim'!M8</f>
        <v>1.0983251729850228E-2</v>
      </c>
      <c r="N8" s="189">
        <f>'BL + Infra Optim'!N8</f>
        <v>3.0720472418009993E-2</v>
      </c>
      <c r="O8" s="184">
        <f>'BL + Infra Optim'!O8</f>
        <v>2.4597741561789316E-2</v>
      </c>
      <c r="P8" s="184">
        <f>'BL + Infra Optim'!P8</f>
        <v>2.2749367235346356E-2</v>
      </c>
      <c r="Q8" s="184">
        <f>'BL + Infra Optim'!Q8</f>
        <v>3.0464165948787418E-2</v>
      </c>
      <c r="R8" s="184">
        <f>'BL + Infra Optim'!R8</f>
        <v>2.2943713385354617E-2</v>
      </c>
      <c r="S8" s="9"/>
      <c r="T8" s="122" t="str">
        <f t="shared" si="1"/>
        <v>MSCI Europe</v>
      </c>
      <c r="U8" s="273">
        <f>'BL + Infra Optim'!U8</f>
        <v>0</v>
      </c>
      <c r="V8" s="124" t="e">
        <f>'BL + Infra Optim'!V8</f>
        <v>#REF!</v>
      </c>
      <c r="W8" s="273">
        <f>'BL + Infra Optim'!W8</f>
        <v>0</v>
      </c>
      <c r="X8" s="9"/>
      <c r="Y8" s="9"/>
      <c r="Z8" s="123">
        <f>D8/SUM($D$8:$D$12)</f>
        <v>0.19999999999999998</v>
      </c>
      <c r="AA8" s="9"/>
      <c r="AG8" s="21"/>
      <c r="AH8" s="20"/>
    </row>
    <row r="9" spans="1:34" ht="15.5">
      <c r="A9" s="271" t="str">
        <f>'BL + Infra Optim'!A9</f>
        <v>MSCI North America</v>
      </c>
      <c r="B9" s="268" t="e">
        <f>'BL + Infra Optim'!B9</f>
        <v>#DIV/0!</v>
      </c>
      <c r="C9" s="13">
        <f>'BL + Infra Optim'!C9</f>
        <v>0.17799999999999999</v>
      </c>
      <c r="D9" s="272">
        <f t="shared" ref="D9:D12" si="4">1/11</f>
        <v>9.0909090909090912E-2</v>
      </c>
      <c r="E9" s="9"/>
      <c r="G9" s="85" t="str">
        <f t="shared" si="0"/>
        <v>MSCI North America</v>
      </c>
      <c r="H9" s="184">
        <f>'BL + Infra Optim'!H9</f>
        <v>-3.9257830681723089E-4</v>
      </c>
      <c r="I9" s="184">
        <f>'BL + Infra Optim'!I9</f>
        <v>-5.7545911297979539E-4</v>
      </c>
      <c r="J9" s="184">
        <f>'BL + Infra Optim'!J9</f>
        <v>-3.3697726878285927E-4</v>
      </c>
      <c r="K9" s="184">
        <f>'BL + Infra Optim'!K9</f>
        <v>8.906134966288168E-4</v>
      </c>
      <c r="L9" s="184">
        <f>'BL + Infra Optim'!L9</f>
        <v>1.2850415910903659E-2</v>
      </c>
      <c r="M9" s="184">
        <f>'BL + Infra Optim'!M9</f>
        <v>1.3100393081417432E-2</v>
      </c>
      <c r="N9" s="184">
        <f>'BL + Infra Optim'!N9</f>
        <v>2.4597741561789316E-2</v>
      </c>
      <c r="O9" s="189">
        <f>'BL + Infra Optim'!O9</f>
        <v>3.1683999999999997E-2</v>
      </c>
      <c r="P9" s="184">
        <f>'BL + Infra Optim'!P9</f>
        <v>2.2144246119366447E-2</v>
      </c>
      <c r="Q9" s="184">
        <f>'BL + Infra Optim'!Q9</f>
        <v>2.8532455096904802E-2</v>
      </c>
      <c r="R9" s="184">
        <f>'BL + Infra Optim'!R9</f>
        <v>2.3753384206700121E-2</v>
      </c>
      <c r="S9" s="9"/>
      <c r="T9" s="122" t="str">
        <f t="shared" si="1"/>
        <v>MSCI North America</v>
      </c>
      <c r="U9" s="273">
        <f>'BL + Infra Optim'!U9</f>
        <v>0</v>
      </c>
      <c r="V9" s="124" t="e">
        <f>'BL + Infra Optim'!V9</f>
        <v>#REF!</v>
      </c>
      <c r="W9" s="273">
        <f>'BL + Infra Optim'!W9</f>
        <v>0</v>
      </c>
      <c r="X9" s="9"/>
      <c r="Y9" s="9"/>
      <c r="Z9" s="123">
        <f>D9/SUM($D$8:$D$12)</f>
        <v>0.19999999999999998</v>
      </c>
      <c r="AA9" s="9"/>
      <c r="AG9" s="21"/>
      <c r="AH9" s="20"/>
    </row>
    <row r="10" spans="1:34" ht="15.5">
      <c r="A10" s="271" t="str">
        <f>'BL + Infra Optim'!A10</f>
        <v>MSCI Pacific</v>
      </c>
      <c r="B10" s="268" t="e">
        <f>'BL + Infra Optim'!B10</f>
        <v>#DIV/0!</v>
      </c>
      <c r="C10" s="13">
        <f>'BL + Infra Optim'!C10</f>
        <v>0.18555431278396339</v>
      </c>
      <c r="D10" s="272">
        <f t="shared" si="4"/>
        <v>9.0909090909090912E-2</v>
      </c>
      <c r="E10" s="9"/>
      <c r="G10" s="85" t="str">
        <f t="shared" si="0"/>
        <v>MSCI Pacific</v>
      </c>
      <c r="H10" s="184">
        <f>'BL + Infra Optim'!H10</f>
        <v>-3.4189093623460018E-4</v>
      </c>
      <c r="I10" s="184">
        <f>'BL + Infra Optim'!I10</f>
        <v>-2.6389479667858002E-4</v>
      </c>
      <c r="J10" s="184">
        <f>'BL + Infra Optim'!J10</f>
        <v>-2.3877627810028296E-4</v>
      </c>
      <c r="K10" s="184">
        <f>'BL + Infra Optim'!K10</f>
        <v>2.8093601501943477E-4</v>
      </c>
      <c r="L10" s="184">
        <f>'BL + Infra Optim'!L10</f>
        <v>1.094485755960278E-2</v>
      </c>
      <c r="M10" s="184">
        <f>'BL + Infra Optim'!M10</f>
        <v>1.2511455247571617E-2</v>
      </c>
      <c r="N10" s="184">
        <f>'BL + Infra Optim'!N10</f>
        <v>2.2749367235346356E-2</v>
      </c>
      <c r="O10" s="184">
        <f>'BL + Infra Optim'!O10</f>
        <v>2.2144246119366447E-2</v>
      </c>
      <c r="P10" s="189">
        <f>'BL + Infra Optim'!P10</f>
        <v>3.4430402992728919E-2</v>
      </c>
      <c r="Q10" s="184">
        <f>'BL + Infra Optim'!Q10</f>
        <v>3.4107686374334353E-2</v>
      </c>
      <c r="R10" s="184">
        <f>'BL + Infra Optim'!R10</f>
        <v>2.1696130281675507E-2</v>
      </c>
      <c r="S10" s="9"/>
      <c r="T10" s="122" t="str">
        <f t="shared" si="1"/>
        <v>MSCI Pacific</v>
      </c>
      <c r="U10" s="273">
        <f>'BL + Infra Optim'!U10</f>
        <v>0</v>
      </c>
      <c r="V10" s="124" t="e">
        <f>'BL + Infra Optim'!V10</f>
        <v>#REF!</v>
      </c>
      <c r="W10" s="273">
        <f>'BL + Infra Optim'!W10</f>
        <v>0</v>
      </c>
      <c r="X10" s="9"/>
      <c r="Y10" s="9"/>
      <c r="Z10" s="123">
        <f>D10/SUM($D$8:$D$12)</f>
        <v>0.19999999999999998</v>
      </c>
      <c r="AA10" s="9"/>
      <c r="AG10" s="21"/>
      <c r="AH10" s="20"/>
    </row>
    <row r="11" spans="1:34" ht="15.5">
      <c r="A11" s="271" t="str">
        <f>'BL + Infra Optim'!A11</f>
        <v>MSCI Emerging Markets</v>
      </c>
      <c r="B11" s="268" t="e">
        <f>'BL + Infra Optim'!B11</f>
        <v>#DIV/0!</v>
      </c>
      <c r="C11" s="13">
        <f>'BL + Infra Optim'!C11</f>
        <v>0.23692682926992498</v>
      </c>
      <c r="D11" s="272">
        <f t="shared" si="4"/>
        <v>9.0909090909090912E-2</v>
      </c>
      <c r="G11" s="85" t="str">
        <f t="shared" si="0"/>
        <v>MSCI Emerging Markets</v>
      </c>
      <c r="H11" s="184">
        <f>'BL + Infra Optim'!H11</f>
        <v>-3.3686116151572867E-4</v>
      </c>
      <c r="I11" s="184">
        <f>'BL + Infra Optim'!I11</f>
        <v>-5.1360835774285382E-4</v>
      </c>
      <c r="J11" s="184">
        <f>'BL + Infra Optim'!J11</f>
        <v>-4.3200990416061765E-4</v>
      </c>
      <c r="K11" s="184">
        <f>'BL + Infra Optim'!K11</f>
        <v>-1.945600832064914E-3</v>
      </c>
      <c r="L11" s="184">
        <f>'BL + Infra Optim'!L11</f>
        <v>1.4937819936021265E-2</v>
      </c>
      <c r="M11" s="184">
        <f>'BL + Infra Optim'!M11</f>
        <v>1.917919563628943E-2</v>
      </c>
      <c r="N11" s="184">
        <f>'BL + Infra Optim'!N11</f>
        <v>3.0464165948787418E-2</v>
      </c>
      <c r="O11" s="184">
        <f>'BL + Infra Optim'!O11</f>
        <v>2.8532455096904802E-2</v>
      </c>
      <c r="P11" s="184">
        <f>'BL + Infra Optim'!P11</f>
        <v>3.4107686374334353E-2</v>
      </c>
      <c r="Q11" s="189">
        <f>'BL + Infra Optim'!Q11</f>
        <v>5.6134322427900181E-2</v>
      </c>
      <c r="R11" s="184">
        <f>'BL + Infra Optim'!R11</f>
        <v>2.8302038321144467E-2</v>
      </c>
      <c r="T11" s="122" t="str">
        <f t="shared" si="1"/>
        <v>MSCI Emerging Markets</v>
      </c>
      <c r="U11" s="273">
        <f>'BL + Infra Optim'!U11</f>
        <v>0</v>
      </c>
      <c r="V11" s="124" t="e">
        <f>'BL + Infra Optim'!V11</f>
        <v>#REF!</v>
      </c>
      <c r="W11" s="273">
        <f>'BL + Infra Optim'!W11</f>
        <v>0</v>
      </c>
      <c r="X11" s="9"/>
      <c r="Y11" s="9"/>
      <c r="Z11" s="123">
        <f>D11/SUM($D$8:$D$12)</f>
        <v>0.19999999999999998</v>
      </c>
      <c r="AG11" s="21"/>
      <c r="AH11" s="20"/>
    </row>
    <row r="12" spans="1:34" ht="15.5">
      <c r="A12" s="271" t="str">
        <f>'BL + Infra Optim'!A12</f>
        <v>Opportunities</v>
      </c>
      <c r="B12" s="268" t="e">
        <f>'BL + Infra Optim'!B12</f>
        <v>#DIV/0!</v>
      </c>
      <c r="C12" s="13">
        <f>'BL + Infra Optim'!C12</f>
        <v>0.15358286759823325</v>
      </c>
      <c r="D12" s="272">
        <f t="shared" si="4"/>
        <v>9.0909090909090912E-2</v>
      </c>
      <c r="G12" s="85" t="str">
        <f t="shared" si="0"/>
        <v>Opportunities</v>
      </c>
      <c r="H12" s="184">
        <f>'BL + Infra Optim'!H12</f>
        <v>-2.6083403824869684E-4</v>
      </c>
      <c r="I12" s="184">
        <f>'BL + Infra Optim'!I12</f>
        <v>-5.485201342118151E-4</v>
      </c>
      <c r="J12" s="184">
        <f>'BL + Infra Optim'!J12</f>
        <v>-6.683191590757348E-4</v>
      </c>
      <c r="K12" s="184">
        <f>'BL + Infra Optim'!K12</f>
        <v>-5.5598841386380465E-4</v>
      </c>
      <c r="L12" s="184">
        <f>'BL + Infra Optim'!L12</f>
        <v>1.1378504663431628E-2</v>
      </c>
      <c r="M12" s="184">
        <f>'BL + Infra Optim'!M12</f>
        <v>1.1104224062434411E-2</v>
      </c>
      <c r="N12" s="184">
        <f>'BL + Infra Optim'!N12</f>
        <v>2.2943713385354617E-2</v>
      </c>
      <c r="O12" s="184">
        <f>'BL + Infra Optim'!O12</f>
        <v>2.3753384206700121E-2</v>
      </c>
      <c r="P12" s="184">
        <f>'BL + Infra Optim'!P12</f>
        <v>2.1696130281675507E-2</v>
      </c>
      <c r="Q12" s="184">
        <f>'BL + Infra Optim'!Q12</f>
        <v>2.8302038321144467E-2</v>
      </c>
      <c r="R12" s="189">
        <f>'BL + Infra Optim'!R12</f>
        <v>2.3587697219696446E-2</v>
      </c>
      <c r="T12" s="122" t="str">
        <f t="shared" si="1"/>
        <v>Opportunities</v>
      </c>
      <c r="U12" s="273">
        <f>'BL + Infra Optim'!U12</f>
        <v>0</v>
      </c>
      <c r="V12" s="124" t="e">
        <f>'BL + Infra Optim'!V12</f>
        <v>#REF!</v>
      </c>
      <c r="W12" s="273">
        <f>'BL + Infra Optim'!W12</f>
        <v>0</v>
      </c>
      <c r="X12" s="9"/>
      <c r="Y12" s="9"/>
      <c r="Z12" s="123">
        <f>D12/SUM($D$8:$D$12)</f>
        <v>0.19999999999999998</v>
      </c>
      <c r="AG12" s="21"/>
      <c r="AH12" s="20"/>
    </row>
    <row r="13" spans="1:34" ht="13">
      <c r="A13" s="116" t="s">
        <v>12</v>
      </c>
      <c r="B13" s="23" t="e">
        <f t="array" ref="B13">MMULT(TRANSPOSE(D2:D12),B2:B12)</f>
        <v>#DIV/0!</v>
      </c>
      <c r="C13" s="23">
        <f t="array" ref="C13">SQRT(MMULT(MMULT(TRANSPOSE(D2:D12),H2:R12),D2:D12))</f>
        <v>9.1042358603842188E-2</v>
      </c>
      <c r="D13" s="206">
        <f>SUM(D2:D12)</f>
        <v>1.0000000000000002</v>
      </c>
    </row>
    <row r="15" spans="1:34" ht="13" thickBot="1"/>
    <row r="16" spans="1:34" ht="13">
      <c r="A16" s="209"/>
    </row>
    <row r="17" spans="1:3" ht="13.5" thickBot="1">
      <c r="A17" s="210" t="s">
        <v>10048</v>
      </c>
    </row>
    <row r="18" spans="1:3" ht="13" thickBot="1"/>
    <row r="19" spans="1:3" ht="13">
      <c r="A19" s="296"/>
      <c r="C19" s="9"/>
    </row>
    <row r="20" spans="1:3" ht="13.5" thickBot="1">
      <c r="A20" s="297" t="s">
        <v>10049</v>
      </c>
    </row>
  </sheetData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00B050"/>
  </sheetPr>
  <dimension ref="A1:R32"/>
  <sheetViews>
    <sheetView zoomScale="160" zoomScaleNormal="160" workbookViewId="0">
      <selection activeCell="K13" sqref="K13"/>
    </sheetView>
  </sheetViews>
  <sheetFormatPr defaultColWidth="9.1796875" defaultRowHeight="12.5"/>
  <cols>
    <col min="1" max="1" width="20.1796875" style="95" bestFit="1" customWidth="1"/>
    <col min="2" max="2" width="17.1796875" style="95" bestFit="1" customWidth="1"/>
    <col min="3" max="3" width="9.81640625" style="95" bestFit="1" customWidth="1"/>
    <col min="4" max="5" width="9.1796875" style="95"/>
    <col min="6" max="6" width="20.7265625" style="95" bestFit="1" customWidth="1"/>
    <col min="7" max="14" width="9.1796875" style="95"/>
    <col min="15" max="15" width="19.6328125" style="95" bestFit="1" customWidth="1"/>
    <col min="16" max="16384" width="9.1796875" style="95"/>
  </cols>
  <sheetData>
    <row r="1" spans="1:18" ht="13">
      <c r="A1" s="182" t="s">
        <v>7532</v>
      </c>
      <c r="B1" s="171" t="s">
        <v>7524</v>
      </c>
      <c r="C1" s="164" t="s">
        <v>7598</v>
      </c>
      <c r="D1" s="173" t="s">
        <v>7526</v>
      </c>
      <c r="E1" s="178" t="s">
        <v>7597</v>
      </c>
      <c r="F1" s="185" t="s">
        <v>7599</v>
      </c>
      <c r="P1" s="99" t="s">
        <v>7525</v>
      </c>
      <c r="Q1" s="99" t="s">
        <v>7526</v>
      </c>
      <c r="R1" s="99" t="s">
        <v>7527</v>
      </c>
    </row>
    <row r="2" spans="1:18">
      <c r="A2" s="169" t="str">
        <f>'Mark infra optim'!A2</f>
        <v>Bofa ML Euro 0-1 anni</v>
      </c>
      <c r="B2" s="212"/>
      <c r="C2" s="212"/>
      <c r="D2" s="101"/>
      <c r="E2" s="102"/>
      <c r="F2" s="172"/>
      <c r="O2" s="100" t="str">
        <f t="shared" ref="O2:O12" si="0">A2</f>
        <v>Bofa ML Euro 0-1 anni</v>
      </c>
      <c r="P2" s="103"/>
      <c r="Q2" s="101"/>
      <c r="R2" s="103"/>
    </row>
    <row r="3" spans="1:18">
      <c r="A3" s="169" t="str">
        <f>'Mark infra optim'!A3</f>
        <v>Bofa ML Bond Euro 1-3 Y</v>
      </c>
      <c r="B3" s="212"/>
      <c r="C3" s="212"/>
      <c r="D3" s="101"/>
      <c r="E3" s="102"/>
      <c r="F3" s="172"/>
      <c r="O3" s="100" t="str">
        <f t="shared" si="0"/>
        <v>Bofa ML Bond Euro 1-3 Y</v>
      </c>
      <c r="P3" s="103"/>
      <c r="Q3" s="101"/>
      <c r="R3" s="103"/>
    </row>
    <row r="4" spans="1:18">
      <c r="A4" s="169" t="str">
        <f>'Mark infra optim'!A4</f>
        <v>Bofa ML Obbl. Euro</v>
      </c>
      <c r="B4" s="212"/>
      <c r="C4" s="212"/>
      <c r="D4" s="101"/>
      <c r="E4" s="102"/>
      <c r="F4" s="172"/>
      <c r="O4" s="100" t="str">
        <f t="shared" si="0"/>
        <v>Bofa ML Obbl. Euro</v>
      </c>
      <c r="P4" s="103"/>
      <c r="Q4" s="101"/>
      <c r="R4" s="103"/>
    </row>
    <row r="5" spans="1:18">
      <c r="A5" s="169" t="str">
        <f>'Mark infra optim'!A5</f>
        <v>Bofa ML Obbl. Globale</v>
      </c>
      <c r="B5" s="212"/>
      <c r="C5" s="212"/>
      <c r="D5" s="101"/>
      <c r="E5" s="102"/>
      <c r="F5" s="172"/>
      <c r="O5" s="100" t="str">
        <f t="shared" si="0"/>
        <v>Bofa ML Obbl. Globale</v>
      </c>
      <c r="P5" s="103"/>
      <c r="Q5" s="101"/>
      <c r="R5" s="103"/>
    </row>
    <row r="6" spans="1:18">
      <c r="A6" s="169" t="str">
        <f>'Mark infra optim'!A6</f>
        <v>ML Global HY</v>
      </c>
      <c r="B6" s="212"/>
      <c r="C6" s="212"/>
      <c r="D6" s="101"/>
      <c r="E6" s="102"/>
      <c r="F6" s="172"/>
      <c r="O6" s="100" t="str">
        <f t="shared" si="0"/>
        <v>ML Global HY</v>
      </c>
      <c r="P6" s="103"/>
      <c r="Q6" s="101"/>
      <c r="R6" s="103"/>
    </row>
    <row r="7" spans="1:18">
      <c r="A7" s="169" t="str">
        <f>'Mark infra optim'!A7</f>
        <v>Bofa ML Obbl Emergente</v>
      </c>
      <c r="B7" s="212"/>
      <c r="C7" s="212"/>
      <c r="D7" s="101"/>
      <c r="E7" s="102"/>
      <c r="F7" s="172"/>
      <c r="O7" s="100" t="str">
        <f t="shared" si="0"/>
        <v>Bofa ML Obbl Emergente</v>
      </c>
      <c r="P7" s="103"/>
      <c r="Q7" s="101"/>
      <c r="R7" s="103"/>
    </row>
    <row r="8" spans="1:18">
      <c r="A8" s="169" t="str">
        <f>'Mark infra optim'!A8</f>
        <v>MSCI Europe</v>
      </c>
      <c r="B8" s="212"/>
      <c r="C8" s="212"/>
      <c r="D8" s="101"/>
      <c r="E8" s="102"/>
      <c r="F8" s="172"/>
      <c r="O8" s="100" t="str">
        <f t="shared" si="0"/>
        <v>MSCI Europe</v>
      </c>
      <c r="P8" s="103"/>
      <c r="Q8" s="101"/>
      <c r="R8" s="103"/>
    </row>
    <row r="9" spans="1:18">
      <c r="A9" s="169" t="str">
        <f>'Mark infra optim'!A9</f>
        <v>MSCI North America</v>
      </c>
      <c r="B9" s="212"/>
      <c r="C9" s="212"/>
      <c r="D9" s="101"/>
      <c r="E9" s="102"/>
      <c r="F9" s="172"/>
      <c r="O9" s="100" t="str">
        <f t="shared" si="0"/>
        <v>MSCI North America</v>
      </c>
      <c r="P9" s="103"/>
      <c r="Q9" s="101"/>
      <c r="R9" s="103"/>
    </row>
    <row r="10" spans="1:18">
      <c r="A10" s="169" t="str">
        <f>'Mark infra optim'!A10</f>
        <v>MSCI Pacific</v>
      </c>
      <c r="B10" s="212"/>
      <c r="C10" s="212"/>
      <c r="D10" s="101"/>
      <c r="E10" s="102"/>
      <c r="F10" s="172"/>
      <c r="O10" s="100" t="str">
        <f t="shared" si="0"/>
        <v>MSCI Pacific</v>
      </c>
      <c r="P10" s="103"/>
      <c r="Q10" s="101"/>
      <c r="R10" s="103"/>
    </row>
    <row r="11" spans="1:18">
      <c r="A11" s="169" t="str">
        <f>'Mark infra optim'!A11</f>
        <v>MSCI Emerging Markets</v>
      </c>
      <c r="B11" s="212"/>
      <c r="C11" s="212"/>
      <c r="D11" s="101"/>
      <c r="E11" s="102"/>
      <c r="F11" s="172"/>
      <c r="O11" s="100" t="str">
        <f t="shared" si="0"/>
        <v>MSCI Emerging Markets</v>
      </c>
      <c r="P11" s="168"/>
      <c r="Q11" s="183"/>
      <c r="R11" s="168"/>
    </row>
    <row r="12" spans="1:18">
      <c r="A12" s="169" t="str">
        <f>'Mark infra optim'!A12</f>
        <v>Opportunities</v>
      </c>
      <c r="B12" s="212"/>
      <c r="C12" s="212"/>
      <c r="D12" s="101"/>
      <c r="E12" s="102"/>
      <c r="F12" s="172"/>
      <c r="O12" s="100" t="str">
        <f t="shared" si="0"/>
        <v>Opportunities</v>
      </c>
      <c r="P12" s="168"/>
      <c r="Q12" s="183"/>
      <c r="R12" s="168"/>
    </row>
    <row r="13" spans="1:18" ht="13" thickBot="1">
      <c r="A13" s="175" t="s">
        <v>7528</v>
      </c>
      <c r="B13" s="177"/>
      <c r="C13" s="177"/>
      <c r="D13" s="166"/>
      <c r="E13" s="170"/>
      <c r="F13" s="188"/>
    </row>
    <row r="14" spans="1:18" ht="13" thickBot="1">
      <c r="O14" s="191" t="s">
        <v>7529</v>
      </c>
      <c r="P14" s="104"/>
      <c r="Q14" s="114">
        <f>SUM(E6:E12)</f>
        <v>0</v>
      </c>
      <c r="R14" s="104"/>
    </row>
    <row r="15" spans="1:18" ht="13" thickBot="1">
      <c r="A15" s="105" t="s">
        <v>7537</v>
      </c>
      <c r="B15" s="106"/>
    </row>
    <row r="17" spans="1:2" ht="13.5">
      <c r="A17" s="112" t="s">
        <v>7552</v>
      </c>
      <c r="B17" s="98" t="s">
        <v>7531</v>
      </c>
    </row>
    <row r="18" spans="1:2">
      <c r="A18" s="113"/>
      <c r="B18" s="113"/>
    </row>
    <row r="21" spans="1:2">
      <c r="B21" s="107"/>
    </row>
    <row r="30" spans="1:2" ht="13" thickBot="1"/>
    <row r="31" spans="1:2" ht="13" thickBot="1">
      <c r="A31" s="108" t="s">
        <v>7530</v>
      </c>
      <c r="B31" s="109"/>
    </row>
    <row r="32" spans="1:2" ht="13" thickBot="1">
      <c r="A32" s="110" t="s">
        <v>7538</v>
      </c>
      <c r="B32" s="111"/>
    </row>
  </sheetData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92D050"/>
  </sheetPr>
  <dimension ref="A1:G24"/>
  <sheetViews>
    <sheetView zoomScale="70" zoomScaleNormal="70" workbookViewId="0">
      <selection activeCell="A4" sqref="A4"/>
    </sheetView>
  </sheetViews>
  <sheetFormatPr defaultColWidth="8.90625" defaultRowHeight="12.5"/>
  <cols>
    <col min="1" max="1" width="50.453125" style="7" bestFit="1" customWidth="1"/>
    <col min="2" max="4" width="21.1796875" style="7" bestFit="1" customWidth="1"/>
    <col min="5" max="5" width="2.36328125" style="7" bestFit="1" customWidth="1"/>
    <col min="6" max="16384" width="8.90625" style="7"/>
  </cols>
  <sheetData>
    <row r="1" spans="1:7" ht="18.5" thickBot="1">
      <c r="A1" s="236" t="s">
        <v>5</v>
      </c>
      <c r="B1" s="237" t="s">
        <v>7616</v>
      </c>
      <c r="C1" s="237" t="s">
        <v>7617</v>
      </c>
      <c r="D1" s="237" t="s">
        <v>7618</v>
      </c>
      <c r="E1" s="327" t="s">
        <v>7619</v>
      </c>
      <c r="F1" s="328"/>
      <c r="G1" s="329"/>
    </row>
    <row r="2" spans="1:7" ht="21.5" thickBot="1">
      <c r="A2" s="238" t="s">
        <v>7620</v>
      </c>
      <c r="B2" s="239" t="s">
        <v>7621</v>
      </c>
      <c r="C2" s="239" t="s">
        <v>7575</v>
      </c>
      <c r="D2" s="239" t="s">
        <v>7621</v>
      </c>
      <c r="E2" s="240" t="s">
        <v>7621</v>
      </c>
      <c r="F2" s="323" t="s">
        <v>7622</v>
      </c>
      <c r="G2" s="324"/>
    </row>
    <row r="3" spans="1:7" ht="21.5" thickBot="1">
      <c r="A3" s="238" t="s">
        <v>7623</v>
      </c>
      <c r="B3" s="239" t="s">
        <v>7621</v>
      </c>
      <c r="C3" s="239" t="s">
        <v>7621</v>
      </c>
      <c r="D3" s="239" t="s">
        <v>7575</v>
      </c>
      <c r="E3" s="240" t="s">
        <v>7621</v>
      </c>
      <c r="F3" s="323" t="s">
        <v>7622</v>
      </c>
      <c r="G3" s="324"/>
    </row>
    <row r="4" spans="1:7" ht="21.5" thickBot="1">
      <c r="A4" s="241" t="s">
        <v>7624</v>
      </c>
      <c r="B4" s="239" t="s">
        <v>7576</v>
      </c>
      <c r="C4" s="239" t="s">
        <v>7576</v>
      </c>
      <c r="D4" s="239" t="s">
        <v>7621</v>
      </c>
      <c r="E4" s="240" t="s">
        <v>7576</v>
      </c>
      <c r="F4" s="325" t="s">
        <v>7625</v>
      </c>
      <c r="G4" s="326"/>
    </row>
    <row r="5" spans="1:7" ht="21.5" thickBot="1">
      <c r="A5" s="238" t="s">
        <v>7626</v>
      </c>
      <c r="B5" s="239" t="s">
        <v>7621</v>
      </c>
      <c r="C5" s="239" t="s">
        <v>7621</v>
      </c>
      <c r="D5" s="239" t="s">
        <v>7621</v>
      </c>
      <c r="E5" s="240" t="s">
        <v>7621</v>
      </c>
      <c r="F5" s="323" t="s">
        <v>7622</v>
      </c>
      <c r="G5" s="324"/>
    </row>
    <row r="6" spans="1:7" ht="21.5" thickBot="1">
      <c r="A6" s="241" t="s">
        <v>7627</v>
      </c>
      <c r="B6" s="239" t="s">
        <v>7576</v>
      </c>
      <c r="C6" s="239" t="s">
        <v>7576</v>
      </c>
      <c r="D6" s="239" t="s">
        <v>7576</v>
      </c>
      <c r="E6" s="240" t="s">
        <v>7576</v>
      </c>
      <c r="F6" s="325" t="s">
        <v>7625</v>
      </c>
      <c r="G6" s="326"/>
    </row>
    <row r="7" spans="1:7" ht="21.5" thickBot="1">
      <c r="A7" s="238" t="s">
        <v>7628</v>
      </c>
      <c r="B7" s="239" t="s">
        <v>7575</v>
      </c>
      <c r="C7" s="239" t="s">
        <v>7621</v>
      </c>
      <c r="D7" s="239" t="s">
        <v>7621</v>
      </c>
      <c r="E7" s="240" t="s">
        <v>7621</v>
      </c>
      <c r="F7" s="323" t="s">
        <v>7622</v>
      </c>
      <c r="G7" s="324"/>
    </row>
    <row r="8" spans="1:7" ht="21.5" thickBot="1">
      <c r="A8" s="242" t="s">
        <v>7629</v>
      </c>
      <c r="B8" s="239" t="s">
        <v>7575</v>
      </c>
      <c r="C8" s="239" t="s">
        <v>7575</v>
      </c>
      <c r="D8" s="239" t="s">
        <v>7621</v>
      </c>
      <c r="E8" s="240" t="s">
        <v>7575</v>
      </c>
      <c r="F8" s="330" t="s">
        <v>7630</v>
      </c>
      <c r="G8" s="331"/>
    </row>
    <row r="9" spans="1:7" ht="21.5" thickBot="1">
      <c r="A9" s="238" t="s">
        <v>7631</v>
      </c>
      <c r="B9" s="239" t="s">
        <v>7576</v>
      </c>
      <c r="C9" s="239" t="s">
        <v>7621</v>
      </c>
      <c r="D9" s="239" t="s">
        <v>7621</v>
      </c>
      <c r="E9" s="240" t="s">
        <v>7621</v>
      </c>
      <c r="F9" s="323" t="s">
        <v>7622</v>
      </c>
      <c r="G9" s="324"/>
    </row>
    <row r="10" spans="1:7" ht="21.5" thickBot="1">
      <c r="A10" s="242" t="s">
        <v>7632</v>
      </c>
      <c r="B10" s="239" t="s">
        <v>7575</v>
      </c>
      <c r="C10" s="239" t="s">
        <v>7575</v>
      </c>
      <c r="D10" s="239" t="s">
        <v>7621</v>
      </c>
      <c r="E10" s="240" t="s">
        <v>7575</v>
      </c>
      <c r="F10" s="330" t="s">
        <v>7630</v>
      </c>
      <c r="G10" s="331"/>
    </row>
    <row r="11" spans="1:7" ht="21.5" thickBot="1">
      <c r="A11" s="241" t="s">
        <v>7633</v>
      </c>
      <c r="B11" s="239" t="s">
        <v>7576</v>
      </c>
      <c r="C11" s="239" t="s">
        <v>7577</v>
      </c>
      <c r="D11" s="239" t="s">
        <v>7621</v>
      </c>
      <c r="E11" s="240" t="s">
        <v>7576</v>
      </c>
      <c r="F11" s="325" t="s">
        <v>7625</v>
      </c>
      <c r="G11" s="326"/>
    </row>
    <row r="12" spans="1:7" ht="21.5" thickBot="1">
      <c r="A12" s="238" t="s">
        <v>7634</v>
      </c>
      <c r="B12" s="239" t="s">
        <v>7621</v>
      </c>
      <c r="C12" s="239" t="s">
        <v>7576</v>
      </c>
      <c r="D12" s="239" t="s">
        <v>7621</v>
      </c>
      <c r="E12" s="240" t="s">
        <v>7621</v>
      </c>
      <c r="F12" s="323" t="s">
        <v>7622</v>
      </c>
      <c r="G12" s="324"/>
    </row>
    <row r="13" spans="1:7" ht="21.5" thickBot="1">
      <c r="A13" s="238" t="s">
        <v>7635</v>
      </c>
      <c r="B13" s="239" t="s">
        <v>7621</v>
      </c>
      <c r="C13" s="239" t="s">
        <v>7576</v>
      </c>
      <c r="D13" s="239" t="s">
        <v>7621</v>
      </c>
      <c r="E13" s="240" t="s">
        <v>7621</v>
      </c>
      <c r="F13" s="323" t="s">
        <v>7622</v>
      </c>
      <c r="G13" s="324"/>
    </row>
    <row r="14" spans="1:7" ht="21.5" thickBot="1">
      <c r="A14" s="238" t="s">
        <v>7636</v>
      </c>
      <c r="B14" s="239" t="s">
        <v>7621</v>
      </c>
      <c r="C14" s="239" t="s">
        <v>7621</v>
      </c>
      <c r="D14" s="239" t="s">
        <v>7621</v>
      </c>
      <c r="E14" s="240" t="s">
        <v>7621</v>
      </c>
      <c r="F14" s="323" t="s">
        <v>7622</v>
      </c>
      <c r="G14" s="324"/>
    </row>
    <row r="15" spans="1:7" ht="21.5" thickBot="1">
      <c r="A15" s="238" t="s">
        <v>7637</v>
      </c>
      <c r="B15" s="239" t="s">
        <v>7621</v>
      </c>
      <c r="C15" s="239" t="s">
        <v>7575</v>
      </c>
      <c r="D15" s="239" t="s">
        <v>7621</v>
      </c>
      <c r="E15" s="240" t="s">
        <v>7621</v>
      </c>
      <c r="F15" s="323" t="s">
        <v>7622</v>
      </c>
      <c r="G15" s="324"/>
    </row>
    <row r="16" spans="1:7" ht="21.5" thickBot="1">
      <c r="A16" s="238" t="s">
        <v>7571</v>
      </c>
      <c r="B16" s="239" t="s">
        <v>7621</v>
      </c>
      <c r="C16" s="239" t="s">
        <v>7621</v>
      </c>
      <c r="D16" s="239" t="s">
        <v>7621</v>
      </c>
      <c r="E16" s="240" t="s">
        <v>7621</v>
      </c>
      <c r="F16" s="323" t="s">
        <v>7622</v>
      </c>
      <c r="G16" s="324"/>
    </row>
    <row r="17" spans="1:7">
      <c r="A17" s="95"/>
      <c r="B17" s="95"/>
      <c r="C17" s="95"/>
      <c r="D17" s="95"/>
      <c r="E17" s="95"/>
      <c r="F17" s="95"/>
      <c r="G17" s="95"/>
    </row>
    <row r="18" spans="1:7">
      <c r="A18" s="95"/>
      <c r="B18" s="95"/>
      <c r="C18" s="95"/>
      <c r="D18" s="95"/>
      <c r="E18" s="95"/>
      <c r="F18" s="95"/>
      <c r="G18" s="95"/>
    </row>
    <row r="19" spans="1:7" ht="18.5" thickBot="1">
      <c r="A19" s="236" t="s">
        <v>7638</v>
      </c>
      <c r="B19" s="237" t="s">
        <v>7616</v>
      </c>
      <c r="C19" s="237" t="s">
        <v>7617</v>
      </c>
      <c r="D19" s="237" t="s">
        <v>7618</v>
      </c>
      <c r="E19" s="327" t="s">
        <v>7619</v>
      </c>
      <c r="F19" s="328"/>
      <c r="G19" s="329"/>
    </row>
    <row r="20" spans="1:7" ht="21.5" thickBot="1">
      <c r="A20" s="242" t="s">
        <v>7639</v>
      </c>
      <c r="B20" s="239" t="s">
        <v>7575</v>
      </c>
      <c r="C20" s="239" t="s">
        <v>7575</v>
      </c>
      <c r="D20" s="239" t="s">
        <v>7621</v>
      </c>
      <c r="E20" s="240" t="s">
        <v>7575</v>
      </c>
      <c r="F20" s="330" t="s">
        <v>7630</v>
      </c>
      <c r="G20" s="331"/>
    </row>
    <row r="21" spans="1:7" ht="21.5" thickBot="1">
      <c r="A21" s="238" t="s">
        <v>7640</v>
      </c>
      <c r="B21" s="239" t="s">
        <v>7621</v>
      </c>
      <c r="C21" s="239" t="s">
        <v>7621</v>
      </c>
      <c r="D21" s="239" t="s">
        <v>7621</v>
      </c>
      <c r="E21" s="240" t="s">
        <v>7621</v>
      </c>
      <c r="F21" s="323" t="s">
        <v>7622</v>
      </c>
      <c r="G21" s="324"/>
    </row>
    <row r="22" spans="1:7" ht="21.5" thickBot="1">
      <c r="A22" s="241" t="s">
        <v>7641</v>
      </c>
      <c r="B22" s="239" t="s">
        <v>7576</v>
      </c>
      <c r="C22" s="239" t="s">
        <v>7576</v>
      </c>
      <c r="D22" s="239" t="s">
        <v>7621</v>
      </c>
      <c r="E22" s="240" t="s">
        <v>7576</v>
      </c>
      <c r="F22" s="325" t="s">
        <v>7625</v>
      </c>
      <c r="G22" s="326"/>
    </row>
    <row r="23" spans="1:7" ht="21.5" thickBot="1">
      <c r="A23" s="238" t="s">
        <v>7642</v>
      </c>
      <c r="B23" s="239" t="s">
        <v>7621</v>
      </c>
      <c r="C23" s="239" t="s">
        <v>7576</v>
      </c>
      <c r="D23" s="239" t="s">
        <v>7621</v>
      </c>
      <c r="E23" s="240" t="s">
        <v>7621</v>
      </c>
      <c r="F23" s="323" t="s">
        <v>7622</v>
      </c>
      <c r="G23" s="324"/>
    </row>
    <row r="24" spans="1:7" ht="21.5" thickBot="1">
      <c r="A24" s="238" t="s">
        <v>7571</v>
      </c>
      <c r="B24" s="239" t="s">
        <v>7621</v>
      </c>
      <c r="C24" s="239" t="s">
        <v>7621</v>
      </c>
      <c r="D24" s="239" t="s">
        <v>7621</v>
      </c>
      <c r="E24" s="240" t="s">
        <v>7621</v>
      </c>
      <c r="F24" s="323" t="s">
        <v>7622</v>
      </c>
      <c r="G24" s="324"/>
    </row>
  </sheetData>
  <mergeCells count="22">
    <mergeCell ref="F12:G12"/>
    <mergeCell ref="E1:G1"/>
    <mergeCell ref="F2:G2"/>
    <mergeCell ref="F3:G3"/>
    <mergeCell ref="F4:G4"/>
    <mergeCell ref="F5:G5"/>
    <mergeCell ref="F6:G6"/>
    <mergeCell ref="F7:G7"/>
    <mergeCell ref="F8:G8"/>
    <mergeCell ref="F9:G9"/>
    <mergeCell ref="F10:G10"/>
    <mergeCell ref="F11:G11"/>
    <mergeCell ref="F21:G21"/>
    <mergeCell ref="F22:G22"/>
    <mergeCell ref="F23:G23"/>
    <mergeCell ref="F24:G24"/>
    <mergeCell ref="F13:G13"/>
    <mergeCell ref="F14:G14"/>
    <mergeCell ref="F15:G15"/>
    <mergeCell ref="F16:G16"/>
    <mergeCell ref="E19:G19"/>
    <mergeCell ref="F20:G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20</vt:i4>
      </vt:variant>
      <vt:variant>
        <vt:lpstr>Grafici</vt:lpstr>
      </vt:variant>
      <vt:variant>
        <vt:i4>2</vt:i4>
      </vt:variant>
    </vt:vector>
  </HeadingPairs>
  <TitlesOfParts>
    <vt:vector size="22" baseType="lpstr">
      <vt:lpstr>Vecchi Constit ACWI</vt:lpstr>
      <vt:lpstr>New ACWI Constit (via ETF)</vt:lpstr>
      <vt:lpstr>Serie Storiche</vt:lpstr>
      <vt:lpstr>Copertura Obbl Globale</vt:lpstr>
      <vt:lpstr>Copertura Az.rio USA</vt:lpstr>
      <vt:lpstr>GRIGLIA1</vt:lpstr>
      <vt:lpstr>Strategia Naive</vt:lpstr>
      <vt:lpstr>ES. di Metaport.</vt:lpstr>
      <vt:lpstr>Mark opt</vt:lpstr>
      <vt:lpstr>Mark abs</vt:lpstr>
      <vt:lpstr>Mark infra optim</vt:lpstr>
      <vt:lpstr>MC Sim</vt:lpstr>
      <vt:lpstr>Sim MC1 n MKT</vt:lpstr>
      <vt:lpstr>Resampling_TM</vt:lpstr>
      <vt:lpstr>BL</vt:lpstr>
      <vt:lpstr>BL + Infra Optim</vt:lpstr>
      <vt:lpstr>VaR</vt:lpstr>
      <vt:lpstr>Optim-VaR</vt:lpstr>
      <vt:lpstr>Tactical Optim</vt:lpstr>
      <vt:lpstr>Tactical Views</vt:lpstr>
      <vt:lpstr>Grafico1</vt:lpstr>
      <vt:lpstr>Grafico2</vt:lpstr>
    </vt:vector>
  </TitlesOfParts>
  <Company>grill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Ugo Pomante</dc:creator>
  <cp:lastModifiedBy>Ugo Pomante</cp:lastModifiedBy>
  <dcterms:created xsi:type="dcterms:W3CDTF">2009-03-30T08:43:16Z</dcterms:created>
  <dcterms:modified xsi:type="dcterms:W3CDTF">2025-09-14T08:48:48Z</dcterms:modified>
</cp:coreProperties>
</file>