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ren\Documents\Dottorato Tor Vergata\Corsi universitari\Tor Vergata\Analisi finanziaria\25 26\"/>
    </mc:Choice>
  </mc:AlternateContent>
  <xr:revisionPtr revIDLastSave="0" documentId="13_ncr:1_{E0A3D470-91C7-4880-8DED-9777EDE3D8D7}" xr6:coauthVersionLast="47" xr6:coauthVersionMax="47" xr10:uidLastSave="{00000000-0000-0000-0000-000000000000}"/>
  <bookViews>
    <workbookView xWindow="28680" yWindow="-120" windowWidth="29040" windowHeight="15720" activeTab="1" xr2:uid="{09CD7707-5076-4DA1-A0A2-2191AF41BE0F}"/>
  </bookViews>
  <sheets>
    <sheet name="ES 1" sheetId="3" r:id="rId1"/>
    <sheet name="ES 1 SOL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L2" i="1"/>
  <c r="I5" i="1"/>
  <c r="I12" i="1"/>
  <c r="K23" i="1"/>
  <c r="L23" i="1" s="1"/>
  <c r="I23" i="1"/>
  <c r="K22" i="1"/>
  <c r="I22" i="1"/>
  <c r="L22" i="1" s="1"/>
  <c r="K21" i="1"/>
  <c r="L21" i="1" s="1"/>
  <c r="I21" i="1"/>
  <c r="K20" i="1"/>
  <c r="I20" i="1"/>
  <c r="L20" i="1" s="1"/>
  <c r="K19" i="1"/>
  <c r="L19" i="1" s="1"/>
  <c r="I19" i="1"/>
  <c r="K18" i="1"/>
  <c r="L18" i="1" s="1"/>
  <c r="I18" i="1"/>
  <c r="K17" i="1"/>
  <c r="I17" i="1"/>
  <c r="K16" i="1"/>
  <c r="I16" i="1"/>
  <c r="L16" i="1" s="1"/>
  <c r="K15" i="1"/>
  <c r="I15" i="1"/>
  <c r="K14" i="1"/>
  <c r="I14" i="1"/>
  <c r="L14" i="1" s="1"/>
  <c r="K13" i="1"/>
  <c r="I13" i="1"/>
  <c r="L13" i="1" s="1"/>
  <c r="K12" i="1"/>
  <c r="K11" i="1"/>
  <c r="L11" i="1" s="1"/>
  <c r="I11" i="1"/>
  <c r="K10" i="1"/>
  <c r="I10" i="1"/>
  <c r="K9" i="1"/>
  <c r="L9" i="1" s="1"/>
  <c r="I9" i="1"/>
  <c r="K8" i="1"/>
  <c r="I8" i="1"/>
  <c r="K7" i="1"/>
  <c r="I7" i="1"/>
  <c r="K6" i="1"/>
  <c r="I6" i="1"/>
  <c r="K5" i="1"/>
  <c r="K4" i="1"/>
  <c r="L4" i="1" s="1"/>
  <c r="I4" i="1"/>
  <c r="K3" i="1"/>
  <c r="I3" i="1"/>
  <c r="K2" i="1"/>
  <c r="I2" i="1"/>
  <c r="L12" i="1"/>
  <c r="L10" i="1"/>
  <c r="L17" i="1"/>
  <c r="L15" i="1"/>
  <c r="L8" i="1"/>
  <c r="L7" i="1" l="1"/>
  <c r="L6" i="1"/>
  <c r="L5" i="1"/>
  <c r="L3" i="1"/>
</calcChain>
</file>

<file path=xl/sharedStrings.xml><?xml version="1.0" encoding="utf-8"?>
<sst xmlns="http://schemas.openxmlformats.org/spreadsheetml/2006/main" count="150" uniqueCount="56">
  <si>
    <t xml:space="preserve"> / </t>
  </si>
  <si>
    <t>-</t>
  </si>
  <si>
    <t>/</t>
  </si>
  <si>
    <t>IMMOBILIZZAZIONI TECNICHE IMMATERIALI (Iti)</t>
  </si>
  <si>
    <t>IMMOBILIZZAZIONI TECNICHE MATERIALI (Itm)</t>
  </si>
  <si>
    <t>IMMOBILIZZAZIONI FINANZIARIE (If)</t>
  </si>
  <si>
    <t>0 </t>
  </si>
  <si>
    <t>IMMOBILIZZAZIONI (AF)</t>
  </si>
  <si>
    <t>LIQUIDITA' DIFFERITE (Ld)</t>
  </si>
  <si>
    <t>LIQUIDITA' IMMEDIATE (Li)</t>
  </si>
  <si>
    <t>Liquidità totali (Ld+Li)</t>
  </si>
  <si>
    <t>ATTIVO CIRCOLANTE (AC)</t>
  </si>
  <si>
    <t>CAPITALE INVESTITO (CI)</t>
  </si>
  <si>
    <t>MEZZI PROPRI o CAPITALE DI RISCHIO (MP)</t>
  </si>
  <si>
    <t>PASSIVITA' CONSOLIDATE (Pl)</t>
  </si>
  <si>
    <t>Fonti permanenti (MP + Pl)</t>
  </si>
  <si>
    <t>PASSIVITA' CORRENTI (Pb)</t>
  </si>
  <si>
    <t>Indebitamento totale (Pl + Pb)</t>
  </si>
  <si>
    <t>CAPITALE DI FINANZIAMENTO (CF)</t>
  </si>
  <si>
    <t>RICAVI OPERATIVI G. CARATTERISTICA*</t>
  </si>
  <si>
    <t>COSTI OPERATIVI G. CARATTERISTICA</t>
  </si>
  <si>
    <t>RISULTATO OPERATIVO G. CARATTERISTICA (ROGC)</t>
  </si>
  <si>
    <t>RICAVI ACCESSORI</t>
  </si>
  <si>
    <t>COSTI ACCESSORI</t>
  </si>
  <si>
    <t>RISULTATO OPERATIVO AZIENDALE (EBIT)</t>
  </si>
  <si>
    <t>ONERI FINANZIARI</t>
  </si>
  <si>
    <t>RISULTATO G. ORDINARIA (RGO)</t>
  </si>
  <si>
    <t>PROVENTI STRAORDINARI</t>
  </si>
  <si>
    <t>ONERI STRAORDINARI</t>
  </si>
  <si>
    <t>RISULTATO ANTE IMPOSTE (EBT)</t>
  </si>
  <si>
    <t>IMPOSTE SUL REDDITO</t>
  </si>
  <si>
    <t>RISULTATO NETTO (RN)</t>
  </si>
  <si>
    <t>Rigidità impieghi</t>
  </si>
  <si>
    <t>Elasticità impieghi</t>
  </si>
  <si>
    <t>Autonomia finanziaria</t>
  </si>
  <si>
    <t>Fonti permanenti</t>
  </si>
  <si>
    <t>Indebitamento totale</t>
  </si>
  <si>
    <t>Indebitamento a lungo termine</t>
  </si>
  <si>
    <t>Indebitamento a breve termine</t>
  </si>
  <si>
    <t>Indice di copertura degli oneri finanziari (interest coverage)</t>
  </si>
  <si>
    <t>Margine di struttura primario</t>
  </si>
  <si>
    <t>Quoziente di struttura primario</t>
  </si>
  <si>
    <t>Margine di struttura secondario</t>
  </si>
  <si>
    <t>Quoziente di struttura secondario</t>
  </si>
  <si>
    <t>C.C.N. (finanziario)</t>
  </si>
  <si>
    <t>Current ratio (quoz. disp.)</t>
  </si>
  <si>
    <t>Margine di tesoreria [1]</t>
  </si>
  <si>
    <t>Margine di tesoreria [2]</t>
  </si>
  <si>
    <t>Indice di liquidità (Quick ratio) [1]</t>
  </si>
  <si>
    <t>R.O.E.</t>
  </si>
  <si>
    <t>R.O.I.</t>
  </si>
  <si>
    <t>R.O.S.</t>
  </si>
  <si>
    <t>Capital turnover</t>
  </si>
  <si>
    <t>Indice di liquidità (Cash ratio) [2]</t>
  </si>
  <si>
    <t>DISPONIBILITA' (M)</t>
  </si>
  <si>
    <t xml:space="preserve">*Di cui vendite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</si>
</sst>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rgb="FF404040"/>
      <name val="Century Gothic"/>
    </font>
    <font>
      <sz val="11"/>
      <color rgb="FF404040"/>
      <name val="Century Gothic"/>
    </font>
    <font>
      <b/>
      <sz val="11"/>
      <color rgb="FF404040"/>
      <name val="Century Gothic"/>
    </font>
    <font>
      <i/>
      <sz val="11"/>
      <color rgb="FF404040"/>
      <name val="Century Gothic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dotted">
        <color rgb="FF000000"/>
      </bottom>
      <diagonal/>
    </border>
    <border>
      <left/>
      <right/>
      <top style="dotted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3" fontId="0" fillId="0" borderId="0" xfId="0" applyNumberFormat="1"/>
    <xf numFmtId="3" fontId="2" fillId="0" borderId="1" xfId="0" applyNumberFormat="1" applyFont="1" applyBorder="1" applyAlignment="1">
      <alignment horizontal="left" vertical="center" wrapText="1" readingOrder="1"/>
    </xf>
    <xf numFmtId="0" fontId="2" fillId="0" borderId="1" xfId="0" applyFont="1" applyBorder="1" applyAlignment="1">
      <alignment horizontal="center" vertical="center" wrapText="1" readingOrder="1"/>
    </xf>
    <xf numFmtId="3" fontId="2" fillId="0" borderId="2" xfId="0" applyNumberFormat="1" applyFont="1" applyBorder="1" applyAlignment="1">
      <alignment horizontal="left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3" fontId="2" fillId="0" borderId="3" xfId="0" applyNumberFormat="1" applyFont="1" applyBorder="1" applyAlignment="1">
      <alignment horizontal="left" vertical="center" wrapText="1" readingOrder="1"/>
    </xf>
    <xf numFmtId="0" fontId="2" fillId="0" borderId="3" xfId="0" applyFont="1" applyBorder="1" applyAlignment="1">
      <alignment horizontal="center" vertical="center" wrapText="1" readingOrder="1"/>
    </xf>
    <xf numFmtId="3" fontId="2" fillId="0" borderId="0" xfId="0" applyNumberFormat="1" applyFont="1" applyAlignment="1">
      <alignment horizontal="left" vertical="center" wrapText="1" readingOrder="1"/>
    </xf>
    <xf numFmtId="0" fontId="2" fillId="0" borderId="0" xfId="0" applyFont="1" applyAlignment="1">
      <alignment horizontal="center" vertical="center" wrapText="1" readingOrder="1"/>
    </xf>
    <xf numFmtId="3" fontId="2" fillId="0" borderId="4" xfId="0" applyNumberFormat="1" applyFont="1" applyBorder="1" applyAlignment="1">
      <alignment horizontal="left" vertical="center" wrapText="1" readingOrder="1"/>
    </xf>
    <xf numFmtId="0" fontId="2" fillId="0" borderId="4" xfId="0" applyFont="1" applyBorder="1" applyAlignment="1">
      <alignment horizontal="center" vertical="center" wrapText="1" readingOrder="1"/>
    </xf>
    <xf numFmtId="3" fontId="2" fillId="0" borderId="5" xfId="0" applyNumberFormat="1" applyFont="1" applyBorder="1" applyAlignment="1">
      <alignment horizontal="left" vertical="center" wrapText="1" readingOrder="1"/>
    </xf>
    <xf numFmtId="0" fontId="2" fillId="0" borderId="5" xfId="0" applyFont="1" applyBorder="1" applyAlignment="1">
      <alignment horizontal="center" vertical="center" wrapText="1" readingOrder="1"/>
    </xf>
    <xf numFmtId="164" fontId="0" fillId="0" borderId="0" xfId="1" applyNumberFormat="1" applyFont="1"/>
    <xf numFmtId="0" fontId="3" fillId="0" borderId="6" xfId="0" applyFont="1" applyBorder="1" applyAlignment="1">
      <alignment horizontal="left" vertical="center" wrapText="1" readingOrder="1"/>
    </xf>
    <xf numFmtId="3" fontId="3" fillId="0" borderId="6" xfId="0" applyNumberFormat="1" applyFont="1" applyBorder="1" applyAlignment="1">
      <alignment horizontal="right" vertical="center" wrapText="1" readingOrder="1"/>
    </xf>
    <xf numFmtId="0" fontId="3" fillId="0" borderId="7" xfId="0" applyFont="1" applyBorder="1" applyAlignment="1">
      <alignment horizontal="left" vertical="center" wrapText="1" readingOrder="1"/>
    </xf>
    <xf numFmtId="3" fontId="3" fillId="0" borderId="7" xfId="0" applyNumberFormat="1" applyFont="1" applyBorder="1" applyAlignment="1">
      <alignment horizontal="right" vertical="center" wrapText="1" readingOrder="1"/>
    </xf>
    <xf numFmtId="0" fontId="3" fillId="0" borderId="8" xfId="0" applyFont="1" applyBorder="1" applyAlignment="1">
      <alignment horizontal="right" vertical="center" wrapText="1" readingOrder="1"/>
    </xf>
    <xf numFmtId="0" fontId="4" fillId="2" borderId="7" xfId="0" applyFont="1" applyFill="1" applyBorder="1" applyAlignment="1">
      <alignment horizontal="left" vertical="center" wrapText="1" readingOrder="1"/>
    </xf>
    <xf numFmtId="3" fontId="4" fillId="2" borderId="6" xfId="0" applyNumberFormat="1" applyFont="1" applyFill="1" applyBorder="1" applyAlignment="1">
      <alignment horizontal="right" vertical="center" wrapText="1" readingOrder="1"/>
    </xf>
    <xf numFmtId="0" fontId="3" fillId="0" borderId="7" xfId="0" applyFont="1" applyBorder="1" applyAlignment="1">
      <alignment horizontal="right" vertical="center" wrapText="1" readingOrder="1"/>
    </xf>
    <xf numFmtId="0" fontId="5" fillId="0" borderId="7" xfId="0" applyFont="1" applyBorder="1" applyAlignment="1">
      <alignment horizontal="left" vertical="center" wrapText="1" readingOrder="1"/>
    </xf>
    <xf numFmtId="3" fontId="5" fillId="0" borderId="8" xfId="0" applyNumberFormat="1" applyFont="1" applyBorder="1" applyAlignment="1">
      <alignment horizontal="right" vertical="center" wrapText="1" readingOrder="1"/>
    </xf>
    <xf numFmtId="0" fontId="4" fillId="2" borderId="8" xfId="0" applyFont="1" applyFill="1" applyBorder="1" applyAlignment="1">
      <alignment horizontal="left" vertical="center" wrapText="1" readingOrder="1"/>
    </xf>
    <xf numFmtId="3" fontId="4" fillId="2" borderId="9" xfId="0" applyNumberFormat="1" applyFont="1" applyFill="1" applyBorder="1" applyAlignment="1">
      <alignment horizontal="right" vertical="center" wrapText="1" readingOrder="1"/>
    </xf>
    <xf numFmtId="0" fontId="4" fillId="3" borderId="9" xfId="0" applyFont="1" applyFill="1" applyBorder="1" applyAlignment="1">
      <alignment horizontal="left" vertical="center" wrapText="1" readingOrder="1"/>
    </xf>
    <xf numFmtId="3" fontId="4" fillId="3" borderId="9" xfId="0" applyNumberFormat="1" applyFont="1" applyFill="1" applyBorder="1" applyAlignment="1">
      <alignment horizontal="right" vertical="center" wrapText="1" readingOrder="1"/>
    </xf>
    <xf numFmtId="0" fontId="3" fillId="0" borderId="10" xfId="0" applyFont="1" applyBorder="1" applyAlignment="1">
      <alignment horizontal="left" vertical="center" wrapText="1" readingOrder="1"/>
    </xf>
    <xf numFmtId="0" fontId="3" fillId="0" borderId="10" xfId="0" applyFont="1" applyBorder="1" applyAlignment="1">
      <alignment horizontal="right" vertical="center" wrapText="1" readingOrder="1"/>
    </xf>
    <xf numFmtId="0" fontId="4" fillId="0" borderId="6" xfId="0" applyFont="1" applyBorder="1" applyAlignment="1">
      <alignment horizontal="left" vertical="center" wrapText="1" readingOrder="1"/>
    </xf>
    <xf numFmtId="3" fontId="4" fillId="0" borderId="6" xfId="0" applyNumberFormat="1" applyFont="1" applyBorder="1" applyAlignment="1">
      <alignment horizontal="right" vertical="center" wrapText="1" readingOrder="1"/>
    </xf>
    <xf numFmtId="0" fontId="4" fillId="0" borderId="7" xfId="0" applyFont="1" applyBorder="1" applyAlignment="1">
      <alignment horizontal="left" vertical="center" wrapText="1" readingOrder="1"/>
    </xf>
    <xf numFmtId="3" fontId="4" fillId="0" borderId="7" xfId="0" applyNumberFormat="1" applyFont="1" applyBorder="1" applyAlignment="1">
      <alignment horizontal="right" vertical="center" wrapText="1" readingOrder="1"/>
    </xf>
    <xf numFmtId="3" fontId="5" fillId="0" borderId="7" xfId="0" applyNumberFormat="1" applyFont="1" applyBorder="1" applyAlignment="1">
      <alignment horizontal="right" vertical="center" wrapText="1" readingOrder="1"/>
    </xf>
    <xf numFmtId="0" fontId="5" fillId="0" borderId="8" xfId="0" applyFont="1" applyBorder="1" applyAlignment="1">
      <alignment horizontal="left" vertical="center" wrapText="1" readingOrder="1"/>
    </xf>
    <xf numFmtId="3" fontId="4" fillId="2" borderId="8" xfId="0" applyNumberFormat="1" applyFont="1" applyFill="1" applyBorder="1" applyAlignment="1">
      <alignment horizontal="right" vertical="center" wrapText="1" readingOrder="1"/>
    </xf>
    <xf numFmtId="0" fontId="4" fillId="3" borderId="8" xfId="0" applyFont="1" applyFill="1" applyBorder="1" applyAlignment="1">
      <alignment horizontal="left" vertical="center" wrapText="1" readingOrder="1"/>
    </xf>
    <xf numFmtId="3" fontId="3" fillId="3" borderId="8" xfId="0" applyNumberFormat="1" applyFont="1" applyFill="1" applyBorder="1" applyAlignment="1">
      <alignment horizontal="right" vertical="center" wrapText="1" readingOrder="1"/>
    </xf>
    <xf numFmtId="2" fontId="0" fillId="0" borderId="0" xfId="1" applyNumberFormat="1" applyFont="1"/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D6ED4-EA9C-4791-A8AA-387D581AFAD0}">
  <dimension ref="A1:M23"/>
  <sheetViews>
    <sheetView topLeftCell="G1" workbookViewId="0">
      <selection activeCell="M20" sqref="M20"/>
    </sheetView>
  </sheetViews>
  <sheetFormatPr defaultRowHeight="15" x14ac:dyDescent="0.25"/>
  <cols>
    <col min="1" max="1" width="42.7109375" bestFit="1" customWidth="1"/>
    <col min="2" max="2" width="11" bestFit="1" customWidth="1"/>
    <col min="5" max="5" width="42.7109375" bestFit="1" customWidth="1"/>
    <col min="6" max="6" width="11" bestFit="1" customWidth="1"/>
    <col min="9" max="9" width="55.85546875" bestFit="1" customWidth="1"/>
    <col min="10" max="10" width="14.28515625" bestFit="1" customWidth="1"/>
    <col min="12" max="12" width="14.28515625" bestFit="1" customWidth="1"/>
    <col min="13" max="13" width="11.7109375" customWidth="1"/>
  </cols>
  <sheetData>
    <row r="1" spans="1:13" ht="15.75" thickBot="1" x14ac:dyDescent="0.3"/>
    <row r="2" spans="1:13" ht="33" x14ac:dyDescent="0.25">
      <c r="A2" s="15" t="s">
        <v>3</v>
      </c>
      <c r="B2" s="16">
        <v>1200000</v>
      </c>
      <c r="E2" s="15" t="s">
        <v>19</v>
      </c>
      <c r="F2" s="16">
        <v>1500000</v>
      </c>
      <c r="I2" t="s">
        <v>32</v>
      </c>
      <c r="J2" s="2"/>
      <c r="K2" s="3" t="s">
        <v>0</v>
      </c>
      <c r="L2" s="2"/>
      <c r="M2" s="14"/>
    </row>
    <row r="3" spans="1:13" ht="33" x14ac:dyDescent="0.25">
      <c r="A3" s="17" t="s">
        <v>4</v>
      </c>
      <c r="B3" s="18">
        <v>4000000</v>
      </c>
      <c r="E3" s="17" t="s">
        <v>20</v>
      </c>
      <c r="F3" s="18">
        <v>920000</v>
      </c>
      <c r="I3" t="s">
        <v>33</v>
      </c>
      <c r="J3" s="4"/>
      <c r="K3" s="5" t="s">
        <v>0</v>
      </c>
      <c r="L3" s="4"/>
      <c r="M3" s="14"/>
    </row>
    <row r="4" spans="1:13" ht="29.25" thickBot="1" x14ac:dyDescent="0.3">
      <c r="A4" s="17" t="s">
        <v>5</v>
      </c>
      <c r="B4" s="19" t="s">
        <v>6</v>
      </c>
      <c r="E4" s="25" t="s">
        <v>21</v>
      </c>
      <c r="F4" s="37">
        <v>580000</v>
      </c>
      <c r="I4" t="s">
        <v>34</v>
      </c>
      <c r="J4" s="6"/>
      <c r="K4" s="7" t="s">
        <v>0</v>
      </c>
      <c r="L4" s="6"/>
      <c r="M4" s="14"/>
    </row>
    <row r="5" spans="1:13" ht="16.5" x14ac:dyDescent="0.25">
      <c r="A5" s="20" t="s">
        <v>7</v>
      </c>
      <c r="B5" s="21">
        <v>5200000</v>
      </c>
      <c r="E5" s="15" t="s">
        <v>22</v>
      </c>
      <c r="F5" s="16">
        <v>150000</v>
      </c>
      <c r="I5" t="s">
        <v>35</v>
      </c>
      <c r="J5" s="8"/>
      <c r="K5" s="9" t="s">
        <v>0</v>
      </c>
      <c r="L5" s="8"/>
      <c r="M5" s="14"/>
    </row>
    <row r="6" spans="1:13" ht="16.5" x14ac:dyDescent="0.25">
      <c r="A6" s="17"/>
      <c r="B6" s="22"/>
      <c r="E6" s="17" t="s">
        <v>23</v>
      </c>
      <c r="F6" s="18">
        <v>130000</v>
      </c>
      <c r="I6" t="s">
        <v>36</v>
      </c>
      <c r="J6" s="8"/>
      <c r="K6" s="9" t="s">
        <v>0</v>
      </c>
      <c r="L6" s="8"/>
      <c r="M6" s="14"/>
    </row>
    <row r="7" spans="1:13" ht="29.25" thickBot="1" x14ac:dyDescent="0.3">
      <c r="A7" s="17" t="s">
        <v>54</v>
      </c>
      <c r="B7" s="18">
        <v>100000</v>
      </c>
      <c r="E7" s="25" t="s">
        <v>24</v>
      </c>
      <c r="F7" s="37">
        <v>600000</v>
      </c>
      <c r="I7" t="s">
        <v>37</v>
      </c>
      <c r="J7" s="8"/>
      <c r="K7" s="9" t="s">
        <v>0</v>
      </c>
      <c r="L7" s="8"/>
      <c r="M7" s="14"/>
    </row>
    <row r="8" spans="1:13" ht="16.5" x14ac:dyDescent="0.25">
      <c r="A8" s="17" t="s">
        <v>8</v>
      </c>
      <c r="B8" s="18">
        <v>3100000</v>
      </c>
      <c r="E8" s="15" t="s">
        <v>25</v>
      </c>
      <c r="F8" s="16">
        <v>390000</v>
      </c>
      <c r="I8" t="s">
        <v>38</v>
      </c>
      <c r="J8" s="8"/>
      <c r="K8" s="9" t="s">
        <v>0</v>
      </c>
      <c r="L8" s="8"/>
      <c r="M8" s="14"/>
    </row>
    <row r="9" spans="1:13" ht="17.25" thickBot="1" x14ac:dyDescent="0.3">
      <c r="A9" s="17" t="s">
        <v>9</v>
      </c>
      <c r="B9" s="18">
        <v>200000</v>
      </c>
      <c r="E9" s="25" t="s">
        <v>26</v>
      </c>
      <c r="F9" s="37">
        <v>210000</v>
      </c>
      <c r="I9" t="s">
        <v>39</v>
      </c>
      <c r="J9" s="10"/>
      <c r="K9" s="11" t="s">
        <v>0</v>
      </c>
      <c r="L9" s="10"/>
      <c r="M9" s="40"/>
    </row>
    <row r="10" spans="1:13" ht="17.25" thickBot="1" x14ac:dyDescent="0.3">
      <c r="A10" s="23" t="s">
        <v>10</v>
      </c>
      <c r="B10" s="24">
        <v>3300000</v>
      </c>
      <c r="E10" s="15" t="s">
        <v>27</v>
      </c>
      <c r="F10" s="16">
        <v>200000</v>
      </c>
      <c r="I10" t="s">
        <v>40</v>
      </c>
      <c r="J10" s="12"/>
      <c r="K10" s="13" t="s">
        <v>1</v>
      </c>
      <c r="L10" s="12"/>
      <c r="M10" s="1"/>
    </row>
    <row r="11" spans="1:13" ht="17.25" thickBot="1" x14ac:dyDescent="0.3">
      <c r="A11" s="25" t="s">
        <v>11</v>
      </c>
      <c r="B11" s="26">
        <v>3400000</v>
      </c>
      <c r="E11" s="17" t="s">
        <v>28</v>
      </c>
      <c r="F11" s="18">
        <v>160000</v>
      </c>
      <c r="I11" t="s">
        <v>41</v>
      </c>
      <c r="J11" s="8"/>
      <c r="K11" s="9" t="s">
        <v>2</v>
      </c>
      <c r="L11" s="8"/>
      <c r="M11" s="14"/>
    </row>
    <row r="12" spans="1:13" ht="15.75" thickBot="1" x14ac:dyDescent="0.3">
      <c r="A12" s="27" t="s">
        <v>12</v>
      </c>
      <c r="B12" s="28">
        <v>8600000</v>
      </c>
      <c r="E12" s="25" t="s">
        <v>29</v>
      </c>
      <c r="F12" s="37">
        <v>250000</v>
      </c>
      <c r="I12" t="s">
        <v>42</v>
      </c>
      <c r="J12" s="8"/>
      <c r="K12" s="9" t="s">
        <v>1</v>
      </c>
      <c r="L12" s="8"/>
      <c r="M12" s="1"/>
    </row>
    <row r="13" spans="1:13" ht="17.25" thickBot="1" x14ac:dyDescent="0.3">
      <c r="A13" s="29"/>
      <c r="B13" s="30"/>
      <c r="E13" s="15" t="s">
        <v>30</v>
      </c>
      <c r="F13" s="16">
        <v>60000</v>
      </c>
      <c r="I13" t="s">
        <v>43</v>
      </c>
      <c r="J13" s="8"/>
      <c r="K13" s="9" t="s">
        <v>2</v>
      </c>
      <c r="L13" s="8"/>
      <c r="M13" s="14"/>
    </row>
    <row r="14" spans="1:13" ht="29.25" thickBot="1" x14ac:dyDescent="0.3">
      <c r="A14" s="31" t="s">
        <v>13</v>
      </c>
      <c r="B14" s="32">
        <v>2800000</v>
      </c>
      <c r="E14" s="38" t="s">
        <v>31</v>
      </c>
      <c r="F14" s="39">
        <v>210000</v>
      </c>
      <c r="I14" t="s">
        <v>44</v>
      </c>
      <c r="J14" s="8"/>
      <c r="K14" s="9" t="s">
        <v>1</v>
      </c>
      <c r="L14" s="8"/>
      <c r="M14" s="1"/>
    </row>
    <row r="15" spans="1:13" x14ac:dyDescent="0.25">
      <c r="A15" s="33" t="s">
        <v>14</v>
      </c>
      <c r="B15" s="34">
        <v>1800000</v>
      </c>
      <c r="I15" t="s">
        <v>45</v>
      </c>
      <c r="J15" s="8"/>
      <c r="K15" s="9" t="s">
        <v>2</v>
      </c>
      <c r="L15" s="8"/>
      <c r="M15" s="40"/>
    </row>
    <row r="16" spans="1:13" x14ac:dyDescent="0.25">
      <c r="A16" s="23" t="s">
        <v>15</v>
      </c>
      <c r="B16" s="35">
        <v>4600000</v>
      </c>
      <c r="E16" t="s">
        <v>55</v>
      </c>
      <c r="F16" s="1">
        <v>1100000</v>
      </c>
      <c r="I16" t="s">
        <v>46</v>
      </c>
      <c r="J16" s="8"/>
      <c r="K16" s="9" t="s">
        <v>1</v>
      </c>
      <c r="L16" s="8"/>
      <c r="M16" s="1"/>
    </row>
    <row r="17" spans="1:13" x14ac:dyDescent="0.25">
      <c r="A17" s="33" t="s">
        <v>16</v>
      </c>
      <c r="B17" s="34">
        <v>4000000</v>
      </c>
      <c r="I17" t="s">
        <v>48</v>
      </c>
      <c r="J17" s="8"/>
      <c r="K17" s="9" t="s">
        <v>2</v>
      </c>
      <c r="L17" s="8"/>
      <c r="M17" s="14"/>
    </row>
    <row r="18" spans="1:13" ht="15.75" thickBot="1" x14ac:dyDescent="0.3">
      <c r="A18" s="36" t="s">
        <v>17</v>
      </c>
      <c r="B18" s="24">
        <v>5800000</v>
      </c>
      <c r="I18" t="s">
        <v>47</v>
      </c>
      <c r="J18" s="8"/>
      <c r="K18" s="9" t="s">
        <v>1</v>
      </c>
      <c r="L18" s="8"/>
      <c r="M18" s="1"/>
    </row>
    <row r="19" spans="1:13" ht="15.75" thickBot="1" x14ac:dyDescent="0.3">
      <c r="A19" s="27" t="s">
        <v>18</v>
      </c>
      <c r="B19" s="28">
        <v>8600000</v>
      </c>
      <c r="I19" t="s">
        <v>53</v>
      </c>
      <c r="J19" s="10"/>
      <c r="K19" s="11" t="s">
        <v>2</v>
      </c>
      <c r="L19" s="10"/>
      <c r="M19" s="14"/>
    </row>
    <row r="20" spans="1:13" x14ac:dyDescent="0.25">
      <c r="I20" t="s">
        <v>49</v>
      </c>
      <c r="J20" s="2"/>
      <c r="K20" s="3" t="s">
        <v>2</v>
      </c>
      <c r="L20" s="2"/>
      <c r="M20" s="14"/>
    </row>
    <row r="21" spans="1:13" x14ac:dyDescent="0.25">
      <c r="I21" t="s">
        <v>50</v>
      </c>
      <c r="J21" s="8"/>
      <c r="K21" s="9" t="s">
        <v>2</v>
      </c>
      <c r="L21" s="8"/>
      <c r="M21" s="14"/>
    </row>
    <row r="22" spans="1:13" x14ac:dyDescent="0.25">
      <c r="I22" t="s">
        <v>51</v>
      </c>
      <c r="J22" s="8"/>
      <c r="K22" s="9" t="s">
        <v>2</v>
      </c>
      <c r="L22" s="8"/>
      <c r="M22" s="14"/>
    </row>
    <row r="23" spans="1:13" ht="15.75" thickBot="1" x14ac:dyDescent="0.3">
      <c r="I23" t="s">
        <v>52</v>
      </c>
      <c r="J23" s="10"/>
      <c r="K23" s="11" t="s">
        <v>2</v>
      </c>
      <c r="L23" s="10"/>
      <c r="M23" s="4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055FD-64C4-4DCD-A1FF-EBDBBD0E5A34}">
  <dimension ref="A1:L23"/>
  <sheetViews>
    <sheetView tabSelected="1" workbookViewId="0">
      <selection activeCell="E22" sqref="E22"/>
    </sheetView>
  </sheetViews>
  <sheetFormatPr defaultRowHeight="15" x14ac:dyDescent="0.25"/>
  <cols>
    <col min="1" max="1" width="42.7109375" bestFit="1" customWidth="1"/>
    <col min="2" max="2" width="11" bestFit="1" customWidth="1"/>
    <col min="5" max="5" width="42.7109375" bestFit="1" customWidth="1"/>
    <col min="6" max="6" width="11" bestFit="1" customWidth="1"/>
    <col min="8" max="8" width="55.85546875" bestFit="1" customWidth="1"/>
    <col min="9" max="9" width="14.28515625" bestFit="1" customWidth="1"/>
    <col min="11" max="11" width="14.28515625" bestFit="1" customWidth="1"/>
    <col min="12" max="12" width="11.7109375" customWidth="1"/>
  </cols>
  <sheetData>
    <row r="1" spans="1:12" ht="15.75" thickBot="1" x14ac:dyDescent="0.3"/>
    <row r="2" spans="1:12" ht="33" x14ac:dyDescent="0.25">
      <c r="A2" s="15" t="s">
        <v>3</v>
      </c>
      <c r="B2" s="16">
        <v>1200000</v>
      </c>
      <c r="E2" s="15" t="s">
        <v>19</v>
      </c>
      <c r="F2" s="16">
        <v>1500000</v>
      </c>
      <c r="H2" t="s">
        <v>32</v>
      </c>
      <c r="I2" s="2">
        <f>B5</f>
        <v>5200000</v>
      </c>
      <c r="J2" s="3" t="s">
        <v>0</v>
      </c>
      <c r="K2" s="2">
        <f>B12</f>
        <v>8600000</v>
      </c>
      <c r="L2" s="14">
        <f>I2/K2</f>
        <v>0.60465116279069764</v>
      </c>
    </row>
    <row r="3" spans="1:12" ht="33" x14ac:dyDescent="0.25">
      <c r="A3" s="17" t="s">
        <v>4</v>
      </c>
      <c r="B3" s="18">
        <v>4000000</v>
      </c>
      <c r="E3" s="17" t="s">
        <v>20</v>
      </c>
      <c r="F3" s="18">
        <v>920000</v>
      </c>
      <c r="H3" t="s">
        <v>33</v>
      </c>
      <c r="I3" s="4">
        <f>B11</f>
        <v>3400000</v>
      </c>
      <c r="J3" s="5" t="s">
        <v>0</v>
      </c>
      <c r="K3" s="4">
        <f>B12</f>
        <v>8600000</v>
      </c>
      <c r="L3" s="14">
        <f t="shared" ref="L3:L23" si="0">I3/K3</f>
        <v>0.39534883720930231</v>
      </c>
    </row>
    <row r="4" spans="1:12" ht="29.25" thickBot="1" x14ac:dyDescent="0.3">
      <c r="A4" s="17" t="s">
        <v>5</v>
      </c>
      <c r="B4" s="19" t="s">
        <v>6</v>
      </c>
      <c r="E4" s="25" t="s">
        <v>21</v>
      </c>
      <c r="F4" s="37">
        <v>580000</v>
      </c>
      <c r="H4" t="s">
        <v>34</v>
      </c>
      <c r="I4" s="6">
        <f>B14</f>
        <v>2800000</v>
      </c>
      <c r="J4" s="7" t="s">
        <v>0</v>
      </c>
      <c r="K4" s="6">
        <f>B19</f>
        <v>8600000</v>
      </c>
      <c r="L4" s="14">
        <f t="shared" si="0"/>
        <v>0.32558139534883723</v>
      </c>
    </row>
    <row r="5" spans="1:12" ht="16.5" x14ac:dyDescent="0.25">
      <c r="A5" s="20" t="s">
        <v>7</v>
      </c>
      <c r="B5" s="21">
        <v>5200000</v>
      </c>
      <c r="E5" s="15" t="s">
        <v>22</v>
      </c>
      <c r="F5" s="16">
        <v>150000</v>
      </c>
      <c r="H5" t="s">
        <v>35</v>
      </c>
      <c r="I5" s="8">
        <f>B14+B15</f>
        <v>4600000</v>
      </c>
      <c r="J5" s="9" t="s">
        <v>0</v>
      </c>
      <c r="K5" s="8">
        <f>B19</f>
        <v>8600000</v>
      </c>
      <c r="L5" s="14">
        <f t="shared" si="0"/>
        <v>0.53488372093023251</v>
      </c>
    </row>
    <row r="6" spans="1:12" ht="16.5" x14ac:dyDescent="0.25">
      <c r="A6" s="17"/>
      <c r="B6" s="22"/>
      <c r="E6" s="17" t="s">
        <v>23</v>
      </c>
      <c r="F6" s="18">
        <v>130000</v>
      </c>
      <c r="H6" t="s">
        <v>36</v>
      </c>
      <c r="I6" s="8">
        <f>B15+B17</f>
        <v>5800000</v>
      </c>
      <c r="J6" s="9" t="s">
        <v>0</v>
      </c>
      <c r="K6" s="8">
        <f>B19</f>
        <v>8600000</v>
      </c>
      <c r="L6" s="14">
        <f t="shared" si="0"/>
        <v>0.67441860465116277</v>
      </c>
    </row>
    <row r="7" spans="1:12" ht="29.25" thickBot="1" x14ac:dyDescent="0.3">
      <c r="A7" s="17" t="s">
        <v>54</v>
      </c>
      <c r="B7" s="18">
        <v>100000</v>
      </c>
      <c r="E7" s="25" t="s">
        <v>24</v>
      </c>
      <c r="F7" s="37">
        <v>600000</v>
      </c>
      <c r="H7" t="s">
        <v>37</v>
      </c>
      <c r="I7" s="8">
        <f>B15</f>
        <v>1800000</v>
      </c>
      <c r="J7" s="9" t="s">
        <v>0</v>
      </c>
      <c r="K7" s="8">
        <f>B19</f>
        <v>8600000</v>
      </c>
      <c r="L7" s="14">
        <f t="shared" si="0"/>
        <v>0.20930232558139536</v>
      </c>
    </row>
    <row r="8" spans="1:12" ht="16.5" x14ac:dyDescent="0.25">
      <c r="A8" s="17" t="s">
        <v>8</v>
      </c>
      <c r="B8" s="18">
        <v>3100000</v>
      </c>
      <c r="E8" s="15" t="s">
        <v>25</v>
      </c>
      <c r="F8" s="16">
        <v>390000</v>
      </c>
      <c r="H8" t="s">
        <v>38</v>
      </c>
      <c r="I8" s="8">
        <f>B17</f>
        <v>4000000</v>
      </c>
      <c r="J8" s="9" t="s">
        <v>0</v>
      </c>
      <c r="K8" s="8">
        <f>B19</f>
        <v>8600000</v>
      </c>
      <c r="L8" s="14">
        <f t="shared" si="0"/>
        <v>0.46511627906976744</v>
      </c>
    </row>
    <row r="9" spans="1:12" ht="17.25" thickBot="1" x14ac:dyDescent="0.3">
      <c r="A9" s="17" t="s">
        <v>9</v>
      </c>
      <c r="B9" s="18">
        <v>200000</v>
      </c>
      <c r="E9" s="25" t="s">
        <v>26</v>
      </c>
      <c r="F9" s="37">
        <v>210000</v>
      </c>
      <c r="H9" t="s">
        <v>39</v>
      </c>
      <c r="I9" s="10">
        <f>F7</f>
        <v>600000</v>
      </c>
      <c r="J9" s="11" t="s">
        <v>0</v>
      </c>
      <c r="K9" s="10">
        <f>F8</f>
        <v>390000</v>
      </c>
      <c r="L9" s="40">
        <f t="shared" si="0"/>
        <v>1.5384615384615385</v>
      </c>
    </row>
    <row r="10" spans="1:12" ht="17.25" thickBot="1" x14ac:dyDescent="0.3">
      <c r="A10" s="23" t="s">
        <v>10</v>
      </c>
      <c r="B10" s="24">
        <v>3300000</v>
      </c>
      <c r="E10" s="15" t="s">
        <v>27</v>
      </c>
      <c r="F10" s="16">
        <v>200000</v>
      </c>
      <c r="H10" t="s">
        <v>40</v>
      </c>
      <c r="I10" s="12">
        <f>B14</f>
        <v>2800000</v>
      </c>
      <c r="J10" s="13" t="s">
        <v>1</v>
      </c>
      <c r="K10" s="12">
        <f>B5</f>
        <v>5200000</v>
      </c>
      <c r="L10" s="1">
        <f>I10-K10</f>
        <v>-2400000</v>
      </c>
    </row>
    <row r="11" spans="1:12" ht="17.25" thickBot="1" x14ac:dyDescent="0.3">
      <c r="A11" s="25" t="s">
        <v>11</v>
      </c>
      <c r="B11" s="26">
        <v>3400000</v>
      </c>
      <c r="E11" s="17" t="s">
        <v>28</v>
      </c>
      <c r="F11" s="18">
        <v>160000</v>
      </c>
      <c r="H11" t="s">
        <v>41</v>
      </c>
      <c r="I11" s="8">
        <f>B14</f>
        <v>2800000</v>
      </c>
      <c r="J11" s="9" t="s">
        <v>2</v>
      </c>
      <c r="K11" s="8">
        <f>B5</f>
        <v>5200000</v>
      </c>
      <c r="L11" s="14">
        <f t="shared" si="0"/>
        <v>0.53846153846153844</v>
      </c>
    </row>
    <row r="12" spans="1:12" ht="15.75" thickBot="1" x14ac:dyDescent="0.3">
      <c r="A12" s="27" t="s">
        <v>12</v>
      </c>
      <c r="B12" s="28">
        <v>8600000</v>
      </c>
      <c r="E12" s="25" t="s">
        <v>29</v>
      </c>
      <c r="F12" s="37">
        <v>250000</v>
      </c>
      <c r="H12" t="s">
        <v>42</v>
      </c>
      <c r="I12" s="8">
        <f>B14+B15</f>
        <v>4600000</v>
      </c>
      <c r="J12" s="9" t="s">
        <v>1</v>
      </c>
      <c r="K12" s="8">
        <f>B5</f>
        <v>5200000</v>
      </c>
      <c r="L12" s="1">
        <f>I12-K12</f>
        <v>-600000</v>
      </c>
    </row>
    <row r="13" spans="1:12" ht="17.25" thickBot="1" x14ac:dyDescent="0.3">
      <c r="A13" s="29"/>
      <c r="B13" s="30"/>
      <c r="E13" s="15" t="s">
        <v>30</v>
      </c>
      <c r="F13" s="16">
        <v>60000</v>
      </c>
      <c r="H13" t="s">
        <v>43</v>
      </c>
      <c r="I13" s="8">
        <f>B14+B15</f>
        <v>4600000</v>
      </c>
      <c r="J13" s="9" t="s">
        <v>2</v>
      </c>
      <c r="K13" s="8">
        <f>B5</f>
        <v>5200000</v>
      </c>
      <c r="L13" s="14">
        <f t="shared" si="0"/>
        <v>0.88461538461538458</v>
      </c>
    </row>
    <row r="14" spans="1:12" ht="29.25" thickBot="1" x14ac:dyDescent="0.3">
      <c r="A14" s="31" t="s">
        <v>13</v>
      </c>
      <c r="B14" s="32">
        <v>2800000</v>
      </c>
      <c r="E14" s="38" t="s">
        <v>31</v>
      </c>
      <c r="F14" s="39">
        <f>F12-F13</f>
        <v>190000</v>
      </c>
      <c r="H14" t="s">
        <v>44</v>
      </c>
      <c r="I14" s="8">
        <f>B7+B8+B9</f>
        <v>3400000</v>
      </c>
      <c r="J14" s="9" t="s">
        <v>1</v>
      </c>
      <c r="K14" s="8">
        <f>B17</f>
        <v>4000000</v>
      </c>
      <c r="L14" s="1">
        <f>I14-K14</f>
        <v>-600000</v>
      </c>
    </row>
    <row r="15" spans="1:12" x14ac:dyDescent="0.25">
      <c r="A15" s="33" t="s">
        <v>14</v>
      </c>
      <c r="B15" s="34">
        <v>1800000</v>
      </c>
      <c r="H15" t="s">
        <v>45</v>
      </c>
      <c r="I15" s="8">
        <f>B7+B8+B9</f>
        <v>3400000</v>
      </c>
      <c r="J15" s="9" t="s">
        <v>2</v>
      </c>
      <c r="K15" s="8">
        <f>B17</f>
        <v>4000000</v>
      </c>
      <c r="L15" s="40">
        <f t="shared" si="0"/>
        <v>0.85</v>
      </c>
    </row>
    <row r="16" spans="1:12" x14ac:dyDescent="0.25">
      <c r="A16" s="23" t="s">
        <v>15</v>
      </c>
      <c r="B16" s="35">
        <v>4600000</v>
      </c>
      <c r="H16" t="s">
        <v>46</v>
      </c>
      <c r="I16" s="8">
        <f>B8+B9</f>
        <v>3300000</v>
      </c>
      <c r="J16" s="9" t="s">
        <v>1</v>
      </c>
      <c r="K16" s="8">
        <f>B17</f>
        <v>4000000</v>
      </c>
      <c r="L16" s="1">
        <f>I16-K16</f>
        <v>-700000</v>
      </c>
    </row>
    <row r="17" spans="1:12" x14ac:dyDescent="0.25">
      <c r="A17" s="33" t="s">
        <v>16</v>
      </c>
      <c r="B17" s="34">
        <v>4000000</v>
      </c>
      <c r="E17" t="s">
        <v>55</v>
      </c>
      <c r="F17" s="1">
        <v>1100000</v>
      </c>
      <c r="H17" t="s">
        <v>48</v>
      </c>
      <c r="I17" s="8">
        <f>B8+B9</f>
        <v>3300000</v>
      </c>
      <c r="J17" s="9" t="s">
        <v>2</v>
      </c>
      <c r="K17" s="8">
        <f>B17</f>
        <v>4000000</v>
      </c>
      <c r="L17" s="14">
        <f t="shared" si="0"/>
        <v>0.82499999999999996</v>
      </c>
    </row>
    <row r="18" spans="1:12" ht="15.75" thickBot="1" x14ac:dyDescent="0.3">
      <c r="A18" s="36" t="s">
        <v>17</v>
      </c>
      <c r="B18" s="24">
        <v>5800000</v>
      </c>
      <c r="H18" t="s">
        <v>47</v>
      </c>
      <c r="I18" s="8">
        <f>B9</f>
        <v>200000</v>
      </c>
      <c r="J18" s="9" t="s">
        <v>1</v>
      </c>
      <c r="K18" s="8">
        <f>B17</f>
        <v>4000000</v>
      </c>
      <c r="L18" s="1">
        <f>I18-K18</f>
        <v>-3800000</v>
      </c>
    </row>
    <row r="19" spans="1:12" ht="15.75" thickBot="1" x14ac:dyDescent="0.3">
      <c r="A19" s="27" t="s">
        <v>18</v>
      </c>
      <c r="B19" s="28">
        <v>8600000</v>
      </c>
      <c r="H19" t="s">
        <v>53</v>
      </c>
      <c r="I19" s="10">
        <f>B9</f>
        <v>200000</v>
      </c>
      <c r="J19" s="11" t="s">
        <v>2</v>
      </c>
      <c r="K19" s="10">
        <f>B17</f>
        <v>4000000</v>
      </c>
      <c r="L19" s="14">
        <f t="shared" si="0"/>
        <v>0.05</v>
      </c>
    </row>
    <row r="20" spans="1:12" x14ac:dyDescent="0.25">
      <c r="H20" t="s">
        <v>49</v>
      </c>
      <c r="I20" s="2">
        <f>F14</f>
        <v>190000</v>
      </c>
      <c r="J20" s="3" t="s">
        <v>2</v>
      </c>
      <c r="K20" s="2">
        <f>B14</f>
        <v>2800000</v>
      </c>
      <c r="L20" s="14">
        <f t="shared" si="0"/>
        <v>6.7857142857142852E-2</v>
      </c>
    </row>
    <row r="21" spans="1:12" x14ac:dyDescent="0.25">
      <c r="H21" t="s">
        <v>50</v>
      </c>
      <c r="I21" s="8">
        <f>F7</f>
        <v>600000</v>
      </c>
      <c r="J21" s="9" t="s">
        <v>2</v>
      </c>
      <c r="K21" s="8">
        <f>B12</f>
        <v>8600000</v>
      </c>
      <c r="L21" s="14">
        <f t="shared" si="0"/>
        <v>6.9767441860465115E-2</v>
      </c>
    </row>
    <row r="22" spans="1:12" x14ac:dyDescent="0.25">
      <c r="H22" t="s">
        <v>51</v>
      </c>
      <c r="I22" s="8">
        <f>F7</f>
        <v>600000</v>
      </c>
      <c r="J22" s="9" t="s">
        <v>2</v>
      </c>
      <c r="K22" s="8">
        <f>F17</f>
        <v>1100000</v>
      </c>
      <c r="L22" s="14">
        <f t="shared" si="0"/>
        <v>0.54545454545454541</v>
      </c>
    </row>
    <row r="23" spans="1:12" ht="15.75" thickBot="1" x14ac:dyDescent="0.3">
      <c r="H23" t="s">
        <v>52</v>
      </c>
      <c r="I23" s="10">
        <f>F17</f>
        <v>1100000</v>
      </c>
      <c r="J23" s="11" t="s">
        <v>2</v>
      </c>
      <c r="K23" s="10">
        <f>B12</f>
        <v>8600000</v>
      </c>
      <c r="L23" s="40">
        <f t="shared" si="0"/>
        <v>0.12790697674418605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 1</vt:lpstr>
      <vt:lpstr>ES 1 SOL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ECON06</dc:creator>
  <cp:lastModifiedBy>ECON06</cp:lastModifiedBy>
  <dcterms:created xsi:type="dcterms:W3CDTF">2025-11-06T16:48:44Z</dcterms:created>
  <dcterms:modified xsi:type="dcterms:W3CDTF">2025-11-26T17:48:25Z</dcterms:modified>
</cp:coreProperties>
</file>