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tia\Box Sync\Life Insurance 23_24\23_11_2023\"/>
    </mc:Choice>
  </mc:AlternateContent>
  <xr:revisionPtr revIDLastSave="0" documentId="13_ncr:1_{81BF05E6-9963-4A9D-B5F0-991E3C101EAF}" xr6:coauthVersionLast="47" xr6:coauthVersionMax="47" xr10:uidLastSave="{00000000-0000-0000-0000-000000000000}"/>
  <bookViews>
    <workbookView xWindow="-98" yWindow="-98" windowWidth="21795" windowHeight="12975" activeTab="1" xr2:uid="{5457BC76-E39F-4E45-AE9D-B966C1804C96}"/>
  </bookViews>
  <sheets>
    <sheet name="Foglio1" sheetId="1" r:id="rId1"/>
    <sheet name="Foglio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5" i="1" l="1"/>
  <c r="B2" i="1"/>
  <c r="H6" i="1" s="1"/>
  <c r="B4" i="1"/>
  <c r="B5" i="1" s="1"/>
  <c r="G11" i="1" s="1"/>
  <c r="B3" i="1"/>
  <c r="B22" i="1" s="1"/>
  <c r="B26" i="1" l="1"/>
  <c r="C26" i="1" s="1"/>
  <c r="B25" i="1"/>
  <c r="C25" i="1" s="1"/>
  <c r="D25" i="1" s="1"/>
  <c r="E25" i="1" s="1"/>
  <c r="B24" i="1"/>
  <c r="G29" i="1"/>
  <c r="G28" i="1"/>
  <c r="G26" i="1"/>
  <c r="G25" i="1"/>
  <c r="G12" i="1"/>
  <c r="E6" i="1"/>
  <c r="B21" i="1"/>
  <c r="B20" i="1"/>
  <c r="G24" i="1"/>
  <c r="B6" i="1"/>
  <c r="B19" i="1"/>
  <c r="C19" i="1" s="1"/>
  <c r="G23" i="1"/>
  <c r="B18" i="1"/>
  <c r="C18" i="1" s="1"/>
  <c r="G22" i="1"/>
  <c r="B17" i="1"/>
  <c r="C17" i="1" s="1"/>
  <c r="G21" i="1"/>
  <c r="B16" i="1"/>
  <c r="C16" i="1" s="1"/>
  <c r="D16" i="1" s="1"/>
  <c r="E16" i="1" s="1"/>
  <c r="G20" i="1"/>
  <c r="B15" i="1"/>
  <c r="C15" i="1" s="1"/>
  <c r="D15" i="1" s="1"/>
  <c r="E15" i="1" s="1"/>
  <c r="G19" i="1"/>
  <c r="B14" i="1"/>
  <c r="C14" i="1" s="1"/>
  <c r="D14" i="1" s="1"/>
  <c r="E14" i="1" s="1"/>
  <c r="G18" i="1"/>
  <c r="B10" i="1"/>
  <c r="C10" i="1" s="1"/>
  <c r="B13" i="1"/>
  <c r="C13" i="1" s="1"/>
  <c r="G17" i="1"/>
  <c r="B30" i="1"/>
  <c r="C30" i="1" s="1"/>
  <c r="B12" i="1"/>
  <c r="C12" i="1" s="1"/>
  <c r="D12" i="1" s="1"/>
  <c r="E12" i="1" s="1"/>
  <c r="G16" i="1"/>
  <c r="B29" i="1"/>
  <c r="C29" i="1" s="1"/>
  <c r="B11" i="1"/>
  <c r="C11" i="1" s="1"/>
  <c r="G15" i="1"/>
  <c r="B28" i="1"/>
  <c r="C28" i="1" s="1"/>
  <c r="G10" i="1"/>
  <c r="G14" i="1"/>
  <c r="B27" i="1"/>
  <c r="C27" i="1" s="1"/>
  <c r="D26" i="1" s="1"/>
  <c r="E26" i="1" s="1"/>
  <c r="G13" i="1"/>
  <c r="B23" i="1"/>
  <c r="C23" i="1" s="1"/>
  <c r="G27" i="1"/>
  <c r="C24" i="1"/>
  <c r="D24" i="1" s="1"/>
  <c r="E24" i="1" s="1"/>
  <c r="C22" i="1"/>
  <c r="C21" i="1"/>
  <c r="D21" i="1" s="1"/>
  <c r="E21" i="1" s="1"/>
  <c r="C20" i="1"/>
  <c r="D20" i="1" s="1"/>
  <c r="E20" i="1" s="1"/>
  <c r="D19" i="1" l="1"/>
  <c r="E19" i="1" s="1"/>
  <c r="D28" i="1"/>
  <c r="E28" i="1" s="1"/>
  <c r="D17" i="1"/>
  <c r="E17" i="1" s="1"/>
  <c r="D23" i="1"/>
  <c r="E23" i="1" s="1"/>
  <c r="D11" i="1"/>
  <c r="E11" i="1" s="1"/>
  <c r="D27" i="1"/>
  <c r="E27" i="1" s="1"/>
  <c r="D10" i="1"/>
  <c r="E10" i="1" s="1"/>
  <c r="D29" i="1"/>
  <c r="E29" i="1" s="1"/>
  <c r="F12" i="1"/>
  <c r="F13" i="1"/>
  <c r="F11" i="1"/>
  <c r="D13" i="1"/>
  <c r="E13" i="1" s="1"/>
  <c r="F17" i="1" s="1"/>
  <c r="D22" i="1"/>
  <c r="E22" i="1" s="1"/>
  <c r="D18" i="1"/>
  <c r="E18" i="1" s="1"/>
  <c r="F14" i="1" l="1"/>
  <c r="H3" i="1" s="1"/>
  <c r="H5" i="1" s="1"/>
  <c r="F29" i="1"/>
  <c r="F28" i="1"/>
  <c r="F27" i="1"/>
  <c r="F26" i="1"/>
  <c r="F25" i="1"/>
  <c r="F23" i="1"/>
  <c r="F24" i="1"/>
  <c r="F22" i="1"/>
  <c r="F21" i="1"/>
  <c r="F16" i="1"/>
  <c r="F20" i="1"/>
  <c r="F19" i="1"/>
  <c r="F15" i="1"/>
  <c r="K3" i="1" s="1"/>
  <c r="K5" i="1" s="1"/>
  <c r="F18" i="1"/>
  <c r="E3" i="1" l="1"/>
  <c r="E5" i="1" s="1"/>
</calcChain>
</file>

<file path=xl/sharedStrings.xml><?xml version="1.0" encoding="utf-8"?>
<sst xmlns="http://schemas.openxmlformats.org/spreadsheetml/2006/main" count="28" uniqueCount="22">
  <si>
    <t>l_x</t>
  </si>
  <si>
    <t xml:space="preserve">Age </t>
  </si>
  <si>
    <t>k</t>
  </si>
  <si>
    <t>Problem data</t>
  </si>
  <si>
    <t>x</t>
  </si>
  <si>
    <t>i</t>
  </si>
  <si>
    <t>v</t>
  </si>
  <si>
    <t>d</t>
  </si>
  <si>
    <t>v^(k+1)</t>
  </si>
  <si>
    <t>A_x</t>
  </si>
  <si>
    <t>1q_x</t>
  </si>
  <si>
    <t>1p_x</t>
  </si>
  <si>
    <t>kp_x</t>
  </si>
  <si>
    <t>E[Z]</t>
  </si>
  <si>
    <t>C</t>
  </si>
  <si>
    <t>Whole Life</t>
  </si>
  <si>
    <t>Term Insurance</t>
  </si>
  <si>
    <t>Pure endowment</t>
  </si>
  <si>
    <t>Endowment insurance</t>
  </si>
  <si>
    <t>A1_x</t>
  </si>
  <si>
    <t>A_x1</t>
  </si>
  <si>
    <t>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</si>
</sst>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7E4FF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1" xfId="0" applyBorder="1"/>
    <xf numFmtId="0" fontId="0" fillId="4" borderId="2" xfId="0" applyFill="1" applyBorder="1"/>
    <xf numFmtId="0" fontId="0" fillId="4" borderId="3" xfId="0" applyFill="1" applyBorder="1"/>
    <xf numFmtId="0" fontId="0" fillId="4" borderId="4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8" xfId="0" quotePrefix="1" applyBorder="1"/>
    <xf numFmtId="0" fontId="0" fillId="0" borderId="9" xfId="0" quotePrefix="1" applyBorder="1"/>
  </cellXfs>
  <cellStyles count="1">
    <cellStyle name="Normale" xfId="0" builtinId="0"/>
  </cellStyles>
  <dxfs count="0"/>
  <tableStyles count="0" defaultTableStyle="TableStyleMedium2" defaultPivotStyle="PivotStyleLight16"/>
  <colors>
    <mruColors>
      <color rgb="FF97E4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8DBFA-9F6A-4734-9C50-A22F9A7B29B6}">
  <dimension ref="A1:N30"/>
  <sheetViews>
    <sheetView zoomScale="166" zoomScaleNormal="166" workbookViewId="0">
      <selection activeCell="A5" sqref="A5"/>
    </sheetView>
  </sheetViews>
  <sheetFormatPr defaultRowHeight="14.25" x14ac:dyDescent="0.45"/>
  <sheetData>
    <row r="1" spans="1:14" x14ac:dyDescent="0.45">
      <c r="A1" s="2" t="s">
        <v>3</v>
      </c>
      <c r="B1" s="2"/>
      <c r="D1" s="1" t="s">
        <v>15</v>
      </c>
      <c r="E1" s="1"/>
      <c r="G1" s="1" t="s">
        <v>16</v>
      </c>
      <c r="H1" s="1"/>
      <c r="J1" s="1" t="s">
        <v>17</v>
      </c>
      <c r="K1" s="1"/>
      <c r="M1" s="1" t="s">
        <v>18</v>
      </c>
      <c r="N1" s="1"/>
    </row>
    <row r="2" spans="1:14" x14ac:dyDescent="0.45">
      <c r="A2" t="s">
        <v>14</v>
      </c>
      <c r="B2">
        <f>150000</f>
        <v>150000</v>
      </c>
    </row>
    <row r="3" spans="1:14" x14ac:dyDescent="0.45">
      <c r="A3" t="s">
        <v>4</v>
      </c>
      <c r="B3">
        <f>80</f>
        <v>80</v>
      </c>
      <c r="D3" t="s">
        <v>9</v>
      </c>
      <c r="E3">
        <f>SUMPRODUCT(G10:G29,F10:F29,D10:D29)</f>
        <v>0.42567818598792795</v>
      </c>
      <c r="G3" t="s">
        <v>19</v>
      </c>
      <c r="H3">
        <f>SUMPRODUCT(G10:G14,F10:F14,D10:D14)</f>
        <v>0.18953933847042237</v>
      </c>
      <c r="J3" t="s">
        <v>20</v>
      </c>
      <c r="K3">
        <f>G14*F15</f>
        <v>0.46569099229436622</v>
      </c>
    </row>
    <row r="4" spans="1:14" x14ac:dyDescent="0.45">
      <c r="A4" t="s">
        <v>5</v>
      </c>
      <c r="B4">
        <f>10%</f>
        <v>0.1</v>
      </c>
    </row>
    <row r="5" spans="1:14" x14ac:dyDescent="0.45">
      <c r="A5" t="s">
        <v>6</v>
      </c>
      <c r="B5">
        <f>1/(1+$B$4)</f>
        <v>0.90909090909090906</v>
      </c>
      <c r="D5" t="s">
        <v>13</v>
      </c>
      <c r="E5">
        <f>B2*E3</f>
        <v>63851.727898189194</v>
      </c>
      <c r="G5" t="s">
        <v>13</v>
      </c>
      <c r="H5">
        <f>B2*H3</f>
        <v>28430.900770563356</v>
      </c>
      <c r="J5" t="s">
        <v>13</v>
      </c>
      <c r="K5">
        <f>K3*B2</f>
        <v>69853.64884415493</v>
      </c>
      <c r="M5" t="s">
        <v>13</v>
      </c>
      <c r="N5">
        <f>K5+H5</f>
        <v>98284.549614718286</v>
      </c>
    </row>
    <row r="6" spans="1:14" x14ac:dyDescent="0.45">
      <c r="A6" t="s">
        <v>7</v>
      </c>
      <c r="B6">
        <f>B4*B5</f>
        <v>9.0909090909090912E-2</v>
      </c>
      <c r="E6">
        <f>0.5*(1-B5^(20))*B2</f>
        <v>63851.72789818923</v>
      </c>
      <c r="H6">
        <f>B2*0.5*(1-B5^5)</f>
        <v>28430.90077056337</v>
      </c>
    </row>
    <row r="8" spans="1:14" ht="14.65" thickBot="1" x14ac:dyDescent="0.5"/>
    <row r="9" spans="1:14" x14ac:dyDescent="0.45">
      <c r="A9" s="4" t="s">
        <v>2</v>
      </c>
      <c r="B9" s="5" t="s">
        <v>1</v>
      </c>
      <c r="C9" s="5" t="s">
        <v>0</v>
      </c>
      <c r="D9" s="5" t="s">
        <v>10</v>
      </c>
      <c r="E9" s="5" t="s">
        <v>11</v>
      </c>
      <c r="F9" s="5" t="s">
        <v>12</v>
      </c>
      <c r="G9" s="6" t="s">
        <v>8</v>
      </c>
    </row>
    <row r="10" spans="1:14" x14ac:dyDescent="0.45">
      <c r="A10" s="7">
        <v>0</v>
      </c>
      <c r="B10" s="3">
        <f>$B$3+A10</f>
        <v>80</v>
      </c>
      <c r="C10" s="3">
        <f>100000*(100-B10)</f>
        <v>2000000</v>
      </c>
      <c r="D10" s="3">
        <f>(C10-C11)/C10</f>
        <v>0.05</v>
      </c>
      <c r="E10" s="3">
        <f>1-D10</f>
        <v>0.95</v>
      </c>
      <c r="F10" s="3">
        <v>1</v>
      </c>
      <c r="G10" s="8">
        <f>$B$5^(A10+1)</f>
        <v>0.90909090909090906</v>
      </c>
    </row>
    <row r="11" spans="1:14" x14ac:dyDescent="0.45">
      <c r="A11" s="7">
        <v>1</v>
      </c>
      <c r="B11" s="3">
        <f t="shared" ref="B11:B30" si="0">$B$3+A11</f>
        <v>81</v>
      </c>
      <c r="C11" s="3">
        <f t="shared" ref="C11:C30" si="1">100000*(100-B11)</f>
        <v>1900000</v>
      </c>
      <c r="D11" s="3">
        <f t="shared" ref="D11:D29" si="2">(C11-C12)/C11</f>
        <v>5.2631578947368418E-2</v>
      </c>
      <c r="E11" s="3">
        <f t="shared" ref="E11:E29" si="3">1-D11</f>
        <v>0.94736842105263164</v>
      </c>
      <c r="F11" s="3">
        <f>PRODUCT($E$10:E10)</f>
        <v>0.95</v>
      </c>
      <c r="G11" s="8">
        <f t="shared" ref="G11:G30" si="4">$B$5^(A11+1)</f>
        <v>0.82644628099173545</v>
      </c>
    </row>
    <row r="12" spans="1:14" x14ac:dyDescent="0.45">
      <c r="A12" s="7">
        <v>2</v>
      </c>
      <c r="B12" s="3">
        <f t="shared" si="0"/>
        <v>82</v>
      </c>
      <c r="C12" s="3">
        <f t="shared" si="1"/>
        <v>1800000</v>
      </c>
      <c r="D12" s="3">
        <f t="shared" si="2"/>
        <v>5.5555555555555552E-2</v>
      </c>
      <c r="E12" s="3">
        <f t="shared" si="3"/>
        <v>0.94444444444444442</v>
      </c>
      <c r="F12" s="3">
        <f>PRODUCT($E$10:E11)</f>
        <v>0.9</v>
      </c>
      <c r="G12" s="8">
        <f t="shared" si="4"/>
        <v>0.75131480090157765</v>
      </c>
    </row>
    <row r="13" spans="1:14" x14ac:dyDescent="0.45">
      <c r="A13" s="7">
        <v>3</v>
      </c>
      <c r="B13" s="3">
        <f t="shared" si="0"/>
        <v>83</v>
      </c>
      <c r="C13" s="3">
        <f t="shared" si="1"/>
        <v>1700000</v>
      </c>
      <c r="D13" s="3">
        <f t="shared" si="2"/>
        <v>5.8823529411764705E-2</v>
      </c>
      <c r="E13" s="3">
        <f t="shared" si="3"/>
        <v>0.94117647058823528</v>
      </c>
      <c r="F13" s="3">
        <f>PRODUCT($E$10:E12)</f>
        <v>0.85</v>
      </c>
      <c r="G13" s="8">
        <f t="shared" si="4"/>
        <v>0.68301345536507052</v>
      </c>
    </row>
    <row r="14" spans="1:14" x14ac:dyDescent="0.45">
      <c r="A14" s="7">
        <v>4</v>
      </c>
      <c r="B14" s="3">
        <f t="shared" si="0"/>
        <v>84</v>
      </c>
      <c r="C14" s="3">
        <f t="shared" si="1"/>
        <v>1600000</v>
      </c>
      <c r="D14" s="3">
        <f t="shared" si="2"/>
        <v>6.25E-2</v>
      </c>
      <c r="E14" s="3">
        <f t="shared" si="3"/>
        <v>0.9375</v>
      </c>
      <c r="F14" s="3">
        <f>PRODUCT($E$10:E13)</f>
        <v>0.79999999999999993</v>
      </c>
      <c r="G14" s="8">
        <f t="shared" si="4"/>
        <v>0.62092132305915504</v>
      </c>
    </row>
    <row r="15" spans="1:14" x14ac:dyDescent="0.45">
      <c r="A15" s="7">
        <v>5</v>
      </c>
      <c r="B15" s="3">
        <f t="shared" si="0"/>
        <v>85</v>
      </c>
      <c r="C15" s="3">
        <f t="shared" si="1"/>
        <v>1500000</v>
      </c>
      <c r="D15" s="3">
        <f t="shared" si="2"/>
        <v>6.6666666666666666E-2</v>
      </c>
      <c r="E15" s="3">
        <f t="shared" si="3"/>
        <v>0.93333333333333335</v>
      </c>
      <c r="F15" s="3">
        <f>PRODUCT($E$10:E14)</f>
        <v>0.74999999999999989</v>
      </c>
      <c r="G15" s="8">
        <f t="shared" si="4"/>
        <v>0.56447393005377722</v>
      </c>
    </row>
    <row r="16" spans="1:14" x14ac:dyDescent="0.45">
      <c r="A16" s="7">
        <v>6</v>
      </c>
      <c r="B16" s="3">
        <f t="shared" si="0"/>
        <v>86</v>
      </c>
      <c r="C16" s="3">
        <f t="shared" si="1"/>
        <v>1400000</v>
      </c>
      <c r="D16" s="3">
        <f t="shared" si="2"/>
        <v>7.1428571428571425E-2</v>
      </c>
      <c r="E16" s="3">
        <f t="shared" si="3"/>
        <v>0.9285714285714286</v>
      </c>
      <c r="F16" s="3">
        <f>PRODUCT($E$10:E15)</f>
        <v>0.7</v>
      </c>
      <c r="G16" s="8">
        <f t="shared" si="4"/>
        <v>0.51315811823070656</v>
      </c>
    </row>
    <row r="17" spans="1:7" x14ac:dyDescent="0.45">
      <c r="A17" s="7">
        <v>7</v>
      </c>
      <c r="B17" s="3">
        <f t="shared" si="0"/>
        <v>87</v>
      </c>
      <c r="C17" s="3">
        <f t="shared" si="1"/>
        <v>1300000</v>
      </c>
      <c r="D17" s="3">
        <f t="shared" si="2"/>
        <v>7.6923076923076927E-2</v>
      </c>
      <c r="E17" s="3">
        <f t="shared" si="3"/>
        <v>0.92307692307692313</v>
      </c>
      <c r="F17" s="3">
        <f>PRODUCT($E$10:E16)</f>
        <v>0.65</v>
      </c>
      <c r="G17" s="8">
        <f t="shared" si="4"/>
        <v>0.4665073802097332</v>
      </c>
    </row>
    <row r="18" spans="1:7" x14ac:dyDescent="0.45">
      <c r="A18" s="7">
        <v>8</v>
      </c>
      <c r="B18" s="3">
        <f t="shared" si="0"/>
        <v>88</v>
      </c>
      <c r="C18" s="3">
        <f t="shared" si="1"/>
        <v>1200000</v>
      </c>
      <c r="D18" s="3">
        <f t="shared" si="2"/>
        <v>8.3333333333333329E-2</v>
      </c>
      <c r="E18" s="3">
        <f t="shared" si="3"/>
        <v>0.91666666666666663</v>
      </c>
      <c r="F18" s="3">
        <f>PRODUCT($E$10:E17)</f>
        <v>0.60000000000000009</v>
      </c>
      <c r="G18" s="8">
        <f t="shared" si="4"/>
        <v>0.42409761837248472</v>
      </c>
    </row>
    <row r="19" spans="1:7" x14ac:dyDescent="0.45">
      <c r="A19" s="7">
        <v>9</v>
      </c>
      <c r="B19" s="3">
        <f t="shared" si="0"/>
        <v>89</v>
      </c>
      <c r="C19" s="3">
        <f t="shared" si="1"/>
        <v>1100000</v>
      </c>
      <c r="D19" s="3">
        <f t="shared" si="2"/>
        <v>9.0909090909090912E-2</v>
      </c>
      <c r="E19" s="3">
        <f t="shared" si="3"/>
        <v>0.90909090909090906</v>
      </c>
      <c r="F19" s="3">
        <f>PRODUCT($E$10:E18)</f>
        <v>0.55000000000000004</v>
      </c>
      <c r="G19" s="8">
        <f t="shared" si="4"/>
        <v>0.38554328942953153</v>
      </c>
    </row>
    <row r="20" spans="1:7" x14ac:dyDescent="0.45">
      <c r="A20" s="7">
        <v>10</v>
      </c>
      <c r="B20" s="3">
        <f t="shared" si="0"/>
        <v>90</v>
      </c>
      <c r="C20" s="3">
        <f t="shared" si="1"/>
        <v>1000000</v>
      </c>
      <c r="D20" s="3">
        <f t="shared" si="2"/>
        <v>0.1</v>
      </c>
      <c r="E20" s="3">
        <f t="shared" si="3"/>
        <v>0.9</v>
      </c>
      <c r="F20" s="3">
        <f>PRODUCT($E$10:E19)</f>
        <v>0.5</v>
      </c>
      <c r="G20" s="8">
        <f t="shared" si="4"/>
        <v>0.35049389948139231</v>
      </c>
    </row>
    <row r="21" spans="1:7" x14ac:dyDescent="0.45">
      <c r="A21" s="7">
        <v>11</v>
      </c>
      <c r="B21" s="3">
        <f t="shared" si="0"/>
        <v>91</v>
      </c>
      <c r="C21" s="3">
        <f t="shared" si="1"/>
        <v>900000</v>
      </c>
      <c r="D21" s="3">
        <f t="shared" si="2"/>
        <v>0.1111111111111111</v>
      </c>
      <c r="E21" s="3">
        <f t="shared" si="3"/>
        <v>0.88888888888888884</v>
      </c>
      <c r="F21" s="3">
        <f>PRODUCT($E$10:E20)</f>
        <v>0.45</v>
      </c>
      <c r="G21" s="8">
        <f t="shared" si="4"/>
        <v>0.31863081771035662</v>
      </c>
    </row>
    <row r="22" spans="1:7" x14ac:dyDescent="0.45">
      <c r="A22" s="7">
        <v>12</v>
      </c>
      <c r="B22" s="3">
        <f t="shared" si="0"/>
        <v>92</v>
      </c>
      <c r="C22" s="3">
        <f t="shared" si="1"/>
        <v>800000</v>
      </c>
      <c r="D22" s="3">
        <f t="shared" si="2"/>
        <v>0.125</v>
      </c>
      <c r="E22" s="3">
        <f t="shared" si="3"/>
        <v>0.875</v>
      </c>
      <c r="F22" s="3">
        <f>PRODUCT($E$10:E21)</f>
        <v>0.39999999999999997</v>
      </c>
      <c r="G22" s="8">
        <f t="shared" si="4"/>
        <v>0.28966437973668779</v>
      </c>
    </row>
    <row r="23" spans="1:7" x14ac:dyDescent="0.45">
      <c r="A23" s="7">
        <v>13</v>
      </c>
      <c r="B23" s="3">
        <f t="shared" si="0"/>
        <v>93</v>
      </c>
      <c r="C23" s="3">
        <f t="shared" si="1"/>
        <v>700000</v>
      </c>
      <c r="D23" s="3">
        <f t="shared" si="2"/>
        <v>0.14285714285714285</v>
      </c>
      <c r="E23" s="3">
        <f t="shared" si="3"/>
        <v>0.85714285714285721</v>
      </c>
      <c r="F23" s="3">
        <f>PRODUCT($E$10:E22)</f>
        <v>0.35</v>
      </c>
      <c r="G23" s="8">
        <f t="shared" si="4"/>
        <v>0.26333125430607979</v>
      </c>
    </row>
    <row r="24" spans="1:7" x14ac:dyDescent="0.45">
      <c r="A24" s="7">
        <v>14</v>
      </c>
      <c r="B24" s="3">
        <f t="shared" si="0"/>
        <v>94</v>
      </c>
      <c r="C24" s="3">
        <f t="shared" si="1"/>
        <v>600000</v>
      </c>
      <c r="D24" s="3">
        <f t="shared" si="2"/>
        <v>0.16666666666666666</v>
      </c>
      <c r="E24" s="3">
        <f t="shared" si="3"/>
        <v>0.83333333333333337</v>
      </c>
      <c r="F24" s="3">
        <f>PRODUCT($E$10:E23)</f>
        <v>0.3</v>
      </c>
      <c r="G24" s="8">
        <f t="shared" si="4"/>
        <v>0.23939204936916345</v>
      </c>
    </row>
    <row r="25" spans="1:7" x14ac:dyDescent="0.45">
      <c r="A25" s="7">
        <v>15</v>
      </c>
      <c r="B25" s="3">
        <f t="shared" si="0"/>
        <v>95</v>
      </c>
      <c r="C25" s="3">
        <f t="shared" si="1"/>
        <v>500000</v>
      </c>
      <c r="D25" s="3">
        <f t="shared" si="2"/>
        <v>0.2</v>
      </c>
      <c r="E25" s="3">
        <f t="shared" si="3"/>
        <v>0.8</v>
      </c>
      <c r="F25" s="3">
        <f>PRODUCT($E$10:E24)</f>
        <v>0.25</v>
      </c>
      <c r="G25" s="8">
        <f t="shared" si="4"/>
        <v>0.21762913579014859</v>
      </c>
    </row>
    <row r="26" spans="1:7" x14ac:dyDescent="0.45">
      <c r="A26" s="7">
        <v>16</v>
      </c>
      <c r="B26" s="3">
        <f t="shared" si="0"/>
        <v>96</v>
      </c>
      <c r="C26" s="3">
        <f t="shared" si="1"/>
        <v>400000</v>
      </c>
      <c r="D26" s="3">
        <f t="shared" si="2"/>
        <v>0.25</v>
      </c>
      <c r="E26" s="3">
        <f t="shared" si="3"/>
        <v>0.75</v>
      </c>
      <c r="F26" s="3">
        <f>PRODUCT($E$10:E25)</f>
        <v>0.2</v>
      </c>
      <c r="G26" s="8">
        <f t="shared" si="4"/>
        <v>0.19784466890013508</v>
      </c>
    </row>
    <row r="27" spans="1:7" x14ac:dyDescent="0.45">
      <c r="A27" s="7">
        <v>17</v>
      </c>
      <c r="B27" s="3">
        <f t="shared" si="0"/>
        <v>97</v>
      </c>
      <c r="C27" s="3">
        <f t="shared" si="1"/>
        <v>300000</v>
      </c>
      <c r="D27" s="3">
        <f t="shared" si="2"/>
        <v>0.33333333333333331</v>
      </c>
      <c r="E27" s="3">
        <f t="shared" si="3"/>
        <v>0.66666666666666674</v>
      </c>
      <c r="F27" s="3">
        <f>PRODUCT($E$10:E26)</f>
        <v>0.15000000000000002</v>
      </c>
      <c r="G27" s="8">
        <f t="shared" si="4"/>
        <v>0.1798587899092137</v>
      </c>
    </row>
    <row r="28" spans="1:7" x14ac:dyDescent="0.45">
      <c r="A28" s="7">
        <v>18</v>
      </c>
      <c r="B28" s="3">
        <f t="shared" si="0"/>
        <v>98</v>
      </c>
      <c r="C28" s="3">
        <f t="shared" si="1"/>
        <v>200000</v>
      </c>
      <c r="D28" s="3">
        <f t="shared" si="2"/>
        <v>0.5</v>
      </c>
      <c r="E28" s="3">
        <f t="shared" si="3"/>
        <v>0.5</v>
      </c>
      <c r="F28" s="3">
        <f>PRODUCT($E$10:E27)</f>
        <v>0.10000000000000002</v>
      </c>
      <c r="G28" s="8">
        <f t="shared" si="4"/>
        <v>0.1635079908265579</v>
      </c>
    </row>
    <row r="29" spans="1:7" x14ac:dyDescent="0.45">
      <c r="A29" s="7">
        <v>19</v>
      </c>
      <c r="B29" s="3">
        <f t="shared" si="0"/>
        <v>99</v>
      </c>
      <c r="C29" s="3">
        <f t="shared" si="1"/>
        <v>100000</v>
      </c>
      <c r="D29" s="3">
        <f t="shared" si="2"/>
        <v>1</v>
      </c>
      <c r="E29" s="3">
        <f t="shared" si="3"/>
        <v>0</v>
      </c>
      <c r="F29" s="3">
        <f>PRODUCT($E$10:E28)</f>
        <v>5.000000000000001E-2</v>
      </c>
      <c r="G29" s="8">
        <f t="shared" si="4"/>
        <v>0.14864362802414352</v>
      </c>
    </row>
    <row r="30" spans="1:7" ht="14.65" thickBot="1" x14ac:dyDescent="0.5">
      <c r="A30" s="9">
        <v>20</v>
      </c>
      <c r="B30" s="10">
        <f t="shared" si="0"/>
        <v>100</v>
      </c>
      <c r="C30" s="10">
        <f t="shared" si="1"/>
        <v>0</v>
      </c>
      <c r="D30" s="11" t="s">
        <v>21</v>
      </c>
      <c r="E30" s="11" t="s">
        <v>21</v>
      </c>
      <c r="F30" s="11" t="s">
        <v>21</v>
      </c>
      <c r="G30" s="12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02F45E-3554-4542-BF3B-C36ED62FFC34}">
  <dimension ref="A1"/>
  <sheetViews>
    <sheetView tabSelected="1" workbookViewId="0">
      <selection activeCell="C22" sqref="C22"/>
    </sheetView>
  </sheetViews>
  <sheetFormatPr defaultRowHeight="14.25" x14ac:dyDescent="0.4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Katia Colaneri</dc:creator>
  <cp:lastModifiedBy>Katia Colaneri</cp:lastModifiedBy>
  <dcterms:created xsi:type="dcterms:W3CDTF">2023-11-22T18:16:54Z</dcterms:created>
  <dcterms:modified xsi:type="dcterms:W3CDTF">2023-11-23T10:15:08Z</dcterms:modified>
</cp:coreProperties>
</file>