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2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3.xml" ContentType="application/vnd.openxmlformats-officedocument.spreadsheetml.chart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corso VaR/2025/"/>
    </mc:Choice>
  </mc:AlternateContent>
  <xr:revisionPtr revIDLastSave="0" documentId="8_{6BF8E09C-366A-43AE-ADC3-433EE0DBC6CD}" xr6:coauthVersionLast="47" xr6:coauthVersionMax="47" xr10:uidLastSave="{00000000-0000-0000-0000-000000000000}"/>
  <bookViews>
    <workbookView xWindow="-110" yWindow="-110" windowWidth="19420" windowHeight="10420" tabRatio="916" xr2:uid="{E2B122E7-1E21-4F94-87E0-152AC53AD290}"/>
  </bookViews>
  <sheets>
    <sheet name="Capital Allocation" sheetId="2" r:id="rId1"/>
    <sheet name="DATI" sheetId="33" r:id="rId2"/>
    <sheet name="Sim Storiche" sheetId="4" r:id="rId3"/>
    <sheet name="Esempio scelta liv conf" sheetId="43" r:id="rId4"/>
    <sheet name="Scelta livello confid" sheetId="20" r:id="rId5"/>
    <sheet name="Sim Storiche 2 TITOLI" sheetId="34" r:id="rId6"/>
    <sheet name="volatilità" sheetId="40" r:id="rId7"/>
    <sheet name="var-cov 1 titolo" sheetId="12" r:id="rId8"/>
    <sheet name="var-cov 2 titoli" sheetId="13" r:id="rId9"/>
    <sheet name="CORREL" sheetId="41" r:id="rId10"/>
    <sheet name="var-cov 3 titoli" sheetId="24" r:id="rId11"/>
    <sheet name="grafico lambda" sheetId="11" r:id="rId12"/>
    <sheet name="volat INTESA" sheetId="42" r:id="rId13"/>
    <sheet name="sigma esp INTESA" sheetId="25" r:id="rId14"/>
    <sheet name="Effetto Echo" sheetId="22" r:id="rId15"/>
    <sheet name="corr esp INT-VOLKS" sheetId="29" r:id="rId16"/>
    <sheet name="Asset versus Delta Normal" sheetId="26" r:id="rId17"/>
    <sheet name="VaR Bond" sheetId="38" r:id="rId18"/>
    <sheet name="Future+titoli" sheetId="30" r:id="rId19"/>
    <sheet name="VaR Exchange" sheetId="27" r:id="rId20"/>
    <sheet name="AGGREGAZIONE" sheetId="39" r:id="rId21"/>
    <sheet name="ConditionalVaR" sheetId="32" r:id="rId22"/>
  </sheets>
  <externalReferences>
    <externalReference r:id="rId23"/>
  </externalReferences>
  <definedNames>
    <definedName name="solver_adj" localSheetId="3" hidden="1">'Esempio scelta liv conf'!$E$10</definedName>
    <definedName name="solver_adj" localSheetId="2" hidden="1">'Sim Storiche'!$E$10</definedName>
    <definedName name="solver_adj" localSheetId="5" hidden="1">'Sim Storiche 2 TITOLI'!$G$10</definedName>
    <definedName name="solver_cvg" localSheetId="3" hidden="1">0.0001</definedName>
    <definedName name="solver_cvg" localSheetId="2" hidden="1">0.0001</definedName>
    <definedName name="solver_cvg" localSheetId="5" hidden="1">0.0001</definedName>
    <definedName name="solver_drv" localSheetId="3" hidden="1">1</definedName>
    <definedName name="solver_drv" localSheetId="2" hidden="1">1</definedName>
    <definedName name="solver_drv" localSheetId="5" hidden="1">1</definedName>
    <definedName name="solver_eng" localSheetId="3" hidden="1">1</definedName>
    <definedName name="solver_est" localSheetId="3" hidden="1">1</definedName>
    <definedName name="solver_est" localSheetId="2" hidden="1">1</definedName>
    <definedName name="solver_est" localSheetId="5" hidden="1">1</definedName>
    <definedName name="solver_itr" localSheetId="3" hidden="1">100</definedName>
    <definedName name="solver_itr" localSheetId="2" hidden="1">100</definedName>
    <definedName name="solver_itr" localSheetId="5" hidden="1">100</definedName>
    <definedName name="solver_lin" localSheetId="3" hidden="1">2</definedName>
    <definedName name="solver_lin" localSheetId="2" hidden="1">2</definedName>
    <definedName name="solver_lin" localSheetId="5" hidden="1">2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2</definedName>
    <definedName name="solver_neg" localSheetId="2" hidden="1">2</definedName>
    <definedName name="solver_neg" localSheetId="5" hidden="1">2</definedName>
    <definedName name="solver_nod" localSheetId="3" hidden="1">2147483647</definedName>
    <definedName name="solver_num" localSheetId="3" hidden="1">0</definedName>
    <definedName name="solver_num" localSheetId="2" hidden="1">0</definedName>
    <definedName name="solver_num" localSheetId="5" hidden="1">0</definedName>
    <definedName name="solver_nwt" localSheetId="3" hidden="1">1</definedName>
    <definedName name="solver_nwt" localSheetId="2" hidden="1">1</definedName>
    <definedName name="solver_nwt" localSheetId="5" hidden="1">1</definedName>
    <definedName name="solver_opt" localSheetId="3" hidden="1">'Esempio scelta liv conf'!$E$11</definedName>
    <definedName name="solver_opt" localSheetId="2" hidden="1">'Sim Storiche'!$E$11</definedName>
    <definedName name="solver_opt" localSheetId="5" hidden="1">'Sim Storiche 2 TITOLI'!$G$11</definedName>
    <definedName name="solver_pre" localSheetId="3" hidden="1">0.000001</definedName>
    <definedName name="solver_pre" localSheetId="2" hidden="1">0.000001</definedName>
    <definedName name="solver_pre" localSheetId="5" hidden="1">0.000001</definedName>
    <definedName name="solver_rbv" localSheetId="3" hidden="1">1</definedName>
    <definedName name="solver_rlx" localSheetId="3" hidden="1">1</definedName>
    <definedName name="solver_rsd" localSheetId="3" hidden="1">0</definedName>
    <definedName name="solver_scl" localSheetId="3" hidden="1">2</definedName>
    <definedName name="solver_scl" localSheetId="2" hidden="1">2</definedName>
    <definedName name="solver_scl" localSheetId="5" hidden="1">2</definedName>
    <definedName name="solver_sho" localSheetId="3" hidden="1">2</definedName>
    <definedName name="solver_sho" localSheetId="2" hidden="1">2</definedName>
    <definedName name="solver_sho" localSheetId="5" hidden="1">2</definedName>
    <definedName name="solver_ssz" localSheetId="3" hidden="1">100</definedName>
    <definedName name="solver_tim" localSheetId="3" hidden="1">100</definedName>
    <definedName name="solver_tim" localSheetId="2" hidden="1">100</definedName>
    <definedName name="solver_tim" localSheetId="5" hidden="1">100</definedName>
    <definedName name="solver_tol" localSheetId="3" hidden="1">0.05</definedName>
    <definedName name="solver_tol" localSheetId="2" hidden="1">0.05</definedName>
    <definedName name="solver_tol" localSheetId="5" hidden="1">0.05</definedName>
    <definedName name="solver_typ" localSheetId="3" hidden="1">3</definedName>
    <definedName name="solver_typ" localSheetId="2" hidden="1">3</definedName>
    <definedName name="solver_typ" localSheetId="5" hidden="1">3</definedName>
    <definedName name="solver_val" localSheetId="3" hidden="1">217060</definedName>
    <definedName name="solver_val" localSheetId="2" hidden="1">40200</definedName>
    <definedName name="solver_val" localSheetId="5" hidden="1">40200</definedName>
    <definedName name="solver_ver" localSheetId="3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43" l="1"/>
  <c r="E5" i="43"/>
  <c r="E9" i="43"/>
  <c r="N13" i="24"/>
  <c r="E11" i="43"/>
  <c r="E7" i="43"/>
  <c r="E3" i="43"/>
  <c r="W302" i="33"/>
  <c r="W301" i="33"/>
  <c r="W300" i="33"/>
  <c r="W299" i="33"/>
  <c r="W298" i="33"/>
  <c r="W297" i="33"/>
  <c r="W296" i="33"/>
  <c r="W295" i="33"/>
  <c r="W294" i="33"/>
  <c r="W293" i="33"/>
  <c r="W292" i="33"/>
  <c r="W291" i="33"/>
  <c r="W290" i="33"/>
  <c r="W289" i="33"/>
  <c r="W288" i="33"/>
  <c r="W287" i="33"/>
  <c r="W286" i="33"/>
  <c r="W285" i="33"/>
  <c r="W284" i="33"/>
  <c r="W283" i="33"/>
  <c r="W282" i="33"/>
  <c r="W281" i="33"/>
  <c r="W280" i="33"/>
  <c r="W279" i="33"/>
  <c r="W278" i="33"/>
  <c r="W277" i="33"/>
  <c r="W276" i="33"/>
  <c r="W275" i="33"/>
  <c r="W274" i="33"/>
  <c r="W273" i="33"/>
  <c r="W272" i="33"/>
  <c r="W271" i="33"/>
  <c r="W270" i="33"/>
  <c r="W269" i="33"/>
  <c r="W268" i="33"/>
  <c r="W267" i="33"/>
  <c r="W266" i="33"/>
  <c r="W265" i="33"/>
  <c r="W264" i="33"/>
  <c r="W263" i="33"/>
  <c r="W262" i="33"/>
  <c r="W261" i="33"/>
  <c r="W260" i="33"/>
  <c r="W259" i="33"/>
  <c r="W258" i="33"/>
  <c r="W257" i="33"/>
  <c r="W256" i="33"/>
  <c r="W255" i="33"/>
  <c r="W254" i="33"/>
  <c r="W253" i="33"/>
  <c r="W252" i="33"/>
  <c r="W251" i="33"/>
  <c r="W250" i="33"/>
  <c r="W249" i="33"/>
  <c r="W248" i="33"/>
  <c r="W247" i="33"/>
  <c r="W246" i="33"/>
  <c r="W245" i="33"/>
  <c r="W244" i="33"/>
  <c r="W243" i="33"/>
  <c r="W242" i="33"/>
  <c r="W241" i="33"/>
  <c r="W240" i="33"/>
  <c r="W239" i="33"/>
  <c r="W238" i="33"/>
  <c r="W237" i="33"/>
  <c r="W236" i="33"/>
  <c r="W235" i="33"/>
  <c r="W234" i="33"/>
  <c r="W233" i="33"/>
  <c r="W232" i="33"/>
  <c r="W231" i="33"/>
  <c r="W230" i="33"/>
  <c r="W229" i="33"/>
  <c r="W228" i="33"/>
  <c r="W227" i="33"/>
  <c r="W226" i="33"/>
  <c r="W225" i="33"/>
  <c r="W224" i="33"/>
  <c r="W223" i="33"/>
  <c r="W222" i="33"/>
  <c r="W221" i="33"/>
  <c r="W220" i="33"/>
  <c r="W219" i="33"/>
  <c r="W218" i="33"/>
  <c r="W217" i="33"/>
  <c r="W216" i="33"/>
  <c r="W215" i="33"/>
  <c r="W214" i="33"/>
  <c r="W213" i="33"/>
  <c r="W212" i="33"/>
  <c r="W211" i="33"/>
  <c r="W210" i="33"/>
  <c r="W209" i="33"/>
  <c r="W208" i="33"/>
  <c r="W207" i="33"/>
  <c r="W206" i="33"/>
  <c r="W205" i="33"/>
  <c r="W204" i="33"/>
  <c r="W203" i="33"/>
  <c r="W202" i="33"/>
  <c r="W201" i="33"/>
  <c r="W200" i="33"/>
  <c r="W199" i="33"/>
  <c r="W198" i="33"/>
  <c r="W197" i="33"/>
  <c r="W196" i="33"/>
  <c r="W195" i="33"/>
  <c r="W194" i="33"/>
  <c r="W193" i="33"/>
  <c r="W192" i="33"/>
  <c r="W191" i="33"/>
  <c r="W190" i="33"/>
  <c r="W189" i="33"/>
  <c r="W188" i="33"/>
  <c r="W187" i="33"/>
  <c r="W186" i="33"/>
  <c r="W185" i="33"/>
  <c r="W184" i="33"/>
  <c r="W183" i="33"/>
  <c r="W182" i="33"/>
  <c r="W181" i="33"/>
  <c r="W180" i="33"/>
  <c r="W179" i="33"/>
  <c r="W178" i="33"/>
  <c r="W177" i="33"/>
  <c r="W176" i="33"/>
  <c r="W175" i="33"/>
  <c r="W174" i="33"/>
  <c r="W173" i="33"/>
  <c r="W172" i="33"/>
  <c r="W171" i="33"/>
  <c r="W170" i="33"/>
  <c r="W169" i="33"/>
  <c r="W168" i="33"/>
  <c r="W167" i="33"/>
  <c r="W166" i="33"/>
  <c r="W165" i="33"/>
  <c r="W164" i="33"/>
  <c r="W163" i="33"/>
  <c r="W162" i="33"/>
  <c r="W161" i="33"/>
  <c r="W160" i="33"/>
  <c r="W159" i="33"/>
  <c r="W158" i="33"/>
  <c r="W157" i="33"/>
  <c r="W156" i="33"/>
  <c r="W155" i="33"/>
  <c r="W154" i="33"/>
  <c r="W153" i="33"/>
  <c r="W152" i="33"/>
  <c r="W151" i="33"/>
  <c r="W150" i="33"/>
  <c r="W149" i="33"/>
  <c r="W148" i="33"/>
  <c r="W147" i="33"/>
  <c r="W146" i="33"/>
  <c r="W145" i="33"/>
  <c r="W144" i="33"/>
  <c r="W143" i="33"/>
  <c r="W142" i="33"/>
  <c r="W141" i="33"/>
  <c r="W140" i="33"/>
  <c r="W139" i="33"/>
  <c r="W138" i="33"/>
  <c r="W137" i="33"/>
  <c r="W136" i="33"/>
  <c r="W135" i="33"/>
  <c r="W134" i="33"/>
  <c r="W133" i="33"/>
  <c r="W132" i="33"/>
  <c r="W131" i="33"/>
  <c r="W130" i="33"/>
  <c r="W129" i="33"/>
  <c r="W128" i="33"/>
  <c r="W127" i="33"/>
  <c r="W126" i="33"/>
  <c r="W125" i="33"/>
  <c r="W124" i="33"/>
  <c r="W123" i="33"/>
  <c r="W122" i="33"/>
  <c r="W121" i="33"/>
  <c r="W120" i="33"/>
  <c r="W119" i="33"/>
  <c r="W118" i="33"/>
  <c r="W117" i="33"/>
  <c r="W116" i="33"/>
  <c r="W115" i="33"/>
  <c r="W114" i="33"/>
  <c r="W113" i="33"/>
  <c r="W112" i="33"/>
  <c r="W111" i="33"/>
  <c r="W110" i="33"/>
  <c r="W109" i="33"/>
  <c r="W108" i="33"/>
  <c r="W107" i="33"/>
  <c r="W106" i="33"/>
  <c r="W105" i="33"/>
  <c r="W104" i="33"/>
  <c r="W103" i="33"/>
  <c r="W102" i="33"/>
  <c r="W101" i="33"/>
  <c r="W100" i="33"/>
  <c r="W99" i="33"/>
  <c r="W98" i="33"/>
  <c r="W97" i="33"/>
  <c r="W96" i="33"/>
  <c r="W95" i="33"/>
  <c r="W94" i="33"/>
  <c r="W93" i="33"/>
  <c r="W92" i="33"/>
  <c r="W91" i="33"/>
  <c r="W90" i="33"/>
  <c r="W89" i="33"/>
  <c r="W88" i="33"/>
  <c r="W87" i="33"/>
  <c r="W86" i="33"/>
  <c r="W85" i="33"/>
  <c r="W84" i="33"/>
  <c r="W83" i="33"/>
  <c r="W82" i="33"/>
  <c r="W81" i="33"/>
  <c r="W80" i="33"/>
  <c r="W79" i="33"/>
  <c r="W78" i="33"/>
  <c r="W77" i="33"/>
  <c r="W76" i="33"/>
  <c r="W75" i="33"/>
  <c r="W74" i="33"/>
  <c r="W73" i="33"/>
  <c r="W72" i="33"/>
  <c r="W71" i="33"/>
  <c r="W70" i="33"/>
  <c r="W69" i="33"/>
  <c r="W68" i="33"/>
  <c r="W67" i="33"/>
  <c r="W66" i="33"/>
  <c r="W65" i="33"/>
  <c r="W64" i="33"/>
  <c r="W63" i="33"/>
  <c r="W62" i="33"/>
  <c r="W61" i="33"/>
  <c r="W60" i="33"/>
  <c r="W59" i="33"/>
  <c r="W58" i="33"/>
  <c r="W57" i="33"/>
  <c r="W56" i="33"/>
  <c r="W55" i="33"/>
  <c r="W54" i="33"/>
  <c r="W53" i="33"/>
  <c r="W52" i="33"/>
  <c r="W51" i="33"/>
  <c r="W50" i="33"/>
  <c r="W49" i="33"/>
  <c r="W48" i="33"/>
  <c r="W47" i="33"/>
  <c r="W46" i="33"/>
  <c r="W45" i="33"/>
  <c r="W44" i="33"/>
  <c r="W43" i="33"/>
  <c r="W42" i="33"/>
  <c r="W41" i="33"/>
  <c r="W40" i="33"/>
  <c r="W39" i="33"/>
  <c r="W38" i="33"/>
  <c r="W37" i="33"/>
  <c r="W36" i="33"/>
  <c r="W35" i="33"/>
  <c r="W34" i="33"/>
  <c r="W33" i="33"/>
  <c r="W32" i="33"/>
  <c r="W31" i="33"/>
  <c r="W30" i="33"/>
  <c r="W29" i="33"/>
  <c r="W28" i="33"/>
  <c r="W27" i="33"/>
  <c r="W26" i="33"/>
  <c r="W25" i="33"/>
  <c r="W24" i="33"/>
  <c r="W23" i="33"/>
  <c r="W22" i="33"/>
  <c r="W21" i="33"/>
  <c r="W20" i="33"/>
  <c r="W19" i="33"/>
  <c r="W18" i="33"/>
  <c r="W17" i="33"/>
  <c r="W16" i="33"/>
  <c r="W15" i="33"/>
  <c r="W14" i="33"/>
  <c r="W13" i="33"/>
  <c r="W12" i="33"/>
  <c r="W11" i="33"/>
  <c r="W10" i="33"/>
  <c r="W9" i="33"/>
  <c r="W8" i="33"/>
  <c r="W7" i="33"/>
  <c r="W6" i="33"/>
  <c r="W5" i="33"/>
  <c r="W4" i="33"/>
  <c r="W3" i="33"/>
  <c r="U302" i="33"/>
  <c r="U301" i="33"/>
  <c r="U300" i="33"/>
  <c r="U299" i="33"/>
  <c r="U298" i="33"/>
  <c r="U297" i="33"/>
  <c r="U296" i="33"/>
  <c r="U295" i="33"/>
  <c r="U294" i="33"/>
  <c r="U293" i="33"/>
  <c r="U292" i="33"/>
  <c r="U291" i="33"/>
  <c r="U290" i="33"/>
  <c r="U289" i="33"/>
  <c r="U288" i="33"/>
  <c r="U287" i="33"/>
  <c r="U286" i="33"/>
  <c r="U285" i="33"/>
  <c r="U284" i="33"/>
  <c r="U283" i="33"/>
  <c r="U282" i="33"/>
  <c r="U281" i="33"/>
  <c r="U280" i="33"/>
  <c r="U279" i="33"/>
  <c r="U278" i="33"/>
  <c r="U277" i="33"/>
  <c r="U276" i="33"/>
  <c r="U275" i="33"/>
  <c r="U274" i="33"/>
  <c r="U273" i="33"/>
  <c r="U272" i="33"/>
  <c r="U271" i="33"/>
  <c r="U270" i="33"/>
  <c r="U269" i="33"/>
  <c r="U268" i="33"/>
  <c r="U267" i="33"/>
  <c r="U266" i="33"/>
  <c r="U265" i="33"/>
  <c r="U264" i="33"/>
  <c r="U263" i="33"/>
  <c r="U262" i="33"/>
  <c r="U261" i="33"/>
  <c r="U260" i="33"/>
  <c r="U259" i="33"/>
  <c r="U258" i="33"/>
  <c r="U257" i="33"/>
  <c r="U256" i="33"/>
  <c r="U255" i="33"/>
  <c r="U254" i="33"/>
  <c r="U253" i="33"/>
  <c r="U252" i="33"/>
  <c r="U251" i="33"/>
  <c r="U250" i="33"/>
  <c r="U249" i="33"/>
  <c r="U248" i="33"/>
  <c r="U247" i="33"/>
  <c r="U246" i="33"/>
  <c r="U245" i="33"/>
  <c r="U244" i="33"/>
  <c r="U243" i="33"/>
  <c r="U242" i="33"/>
  <c r="U241" i="33"/>
  <c r="U240" i="33"/>
  <c r="U239" i="33"/>
  <c r="U238" i="33"/>
  <c r="U237" i="33"/>
  <c r="U236" i="33"/>
  <c r="U235" i="33"/>
  <c r="U234" i="33"/>
  <c r="U233" i="33"/>
  <c r="U232" i="33"/>
  <c r="U231" i="33"/>
  <c r="U230" i="33"/>
  <c r="U229" i="33"/>
  <c r="U228" i="33"/>
  <c r="U227" i="33"/>
  <c r="U226" i="33"/>
  <c r="U225" i="33"/>
  <c r="U224" i="33"/>
  <c r="U223" i="33"/>
  <c r="U222" i="33"/>
  <c r="U221" i="33"/>
  <c r="U220" i="33"/>
  <c r="U219" i="33"/>
  <c r="U218" i="33"/>
  <c r="U217" i="33"/>
  <c r="U216" i="33"/>
  <c r="U215" i="33"/>
  <c r="U214" i="33"/>
  <c r="U213" i="33"/>
  <c r="U212" i="33"/>
  <c r="U211" i="33"/>
  <c r="U210" i="33"/>
  <c r="U209" i="33"/>
  <c r="U208" i="33"/>
  <c r="U207" i="33"/>
  <c r="U206" i="33"/>
  <c r="U205" i="33"/>
  <c r="U204" i="33"/>
  <c r="U203" i="33"/>
  <c r="U202" i="33"/>
  <c r="U201" i="33"/>
  <c r="U200" i="33"/>
  <c r="U199" i="33"/>
  <c r="U198" i="33"/>
  <c r="U197" i="33"/>
  <c r="U196" i="33"/>
  <c r="U195" i="33"/>
  <c r="U194" i="33"/>
  <c r="U193" i="33"/>
  <c r="U192" i="33"/>
  <c r="U191" i="33"/>
  <c r="U190" i="33"/>
  <c r="U189" i="33"/>
  <c r="U188" i="33"/>
  <c r="U187" i="33"/>
  <c r="U186" i="33"/>
  <c r="U185" i="33"/>
  <c r="U184" i="33"/>
  <c r="U183" i="33"/>
  <c r="U182" i="33"/>
  <c r="U181" i="33"/>
  <c r="U180" i="33"/>
  <c r="U179" i="33"/>
  <c r="U178" i="33"/>
  <c r="U177" i="33"/>
  <c r="U176" i="33"/>
  <c r="U175" i="33"/>
  <c r="U174" i="33"/>
  <c r="U173" i="33"/>
  <c r="U172" i="33"/>
  <c r="U171" i="33"/>
  <c r="U170" i="33"/>
  <c r="U169" i="33"/>
  <c r="U168" i="33"/>
  <c r="U167" i="33"/>
  <c r="U166" i="33"/>
  <c r="U165" i="33"/>
  <c r="U164" i="33"/>
  <c r="U163" i="33"/>
  <c r="U162" i="33"/>
  <c r="U161" i="33"/>
  <c r="U160" i="33"/>
  <c r="U159" i="33"/>
  <c r="U158" i="33"/>
  <c r="U157" i="33"/>
  <c r="U156" i="33"/>
  <c r="U155" i="33"/>
  <c r="U154" i="33"/>
  <c r="U153" i="33"/>
  <c r="U152" i="33"/>
  <c r="U151" i="33"/>
  <c r="U150" i="33"/>
  <c r="U149" i="33"/>
  <c r="U148" i="33"/>
  <c r="U147" i="33"/>
  <c r="U146" i="33"/>
  <c r="U145" i="33"/>
  <c r="U144" i="33"/>
  <c r="U143" i="33"/>
  <c r="U142" i="33"/>
  <c r="U141" i="33"/>
  <c r="U140" i="33"/>
  <c r="U139" i="33"/>
  <c r="U138" i="33"/>
  <c r="U137" i="33"/>
  <c r="U136" i="33"/>
  <c r="U135" i="33"/>
  <c r="U134" i="33"/>
  <c r="U133" i="33"/>
  <c r="U132" i="33"/>
  <c r="U131" i="33"/>
  <c r="U130" i="33"/>
  <c r="U129" i="33"/>
  <c r="U128" i="33"/>
  <c r="U127" i="33"/>
  <c r="U126" i="33"/>
  <c r="U125" i="33"/>
  <c r="U124" i="33"/>
  <c r="U123" i="33"/>
  <c r="U122" i="33"/>
  <c r="U121" i="33"/>
  <c r="U120" i="33"/>
  <c r="U119" i="33"/>
  <c r="U118" i="33"/>
  <c r="U117" i="33"/>
  <c r="U116" i="33"/>
  <c r="U115" i="33"/>
  <c r="U114" i="33"/>
  <c r="U113" i="33"/>
  <c r="U112" i="33"/>
  <c r="U111" i="33"/>
  <c r="U110" i="33"/>
  <c r="U109" i="33"/>
  <c r="U108" i="33"/>
  <c r="U107" i="33"/>
  <c r="U106" i="33"/>
  <c r="U105" i="33"/>
  <c r="U104" i="33"/>
  <c r="U103" i="33"/>
  <c r="U102" i="33"/>
  <c r="U101" i="33"/>
  <c r="U100" i="33"/>
  <c r="U99" i="33"/>
  <c r="U98" i="33"/>
  <c r="U97" i="33"/>
  <c r="U96" i="33"/>
  <c r="U95" i="33"/>
  <c r="U94" i="33"/>
  <c r="U93" i="33"/>
  <c r="U92" i="33"/>
  <c r="U91" i="33"/>
  <c r="U90" i="33"/>
  <c r="U89" i="33"/>
  <c r="U88" i="33"/>
  <c r="U87" i="33"/>
  <c r="U86" i="33"/>
  <c r="U85" i="33"/>
  <c r="U84" i="33"/>
  <c r="U83" i="33"/>
  <c r="U82" i="33"/>
  <c r="U81" i="33"/>
  <c r="U80" i="33"/>
  <c r="U79" i="33"/>
  <c r="U78" i="33"/>
  <c r="U77" i="33"/>
  <c r="U76" i="33"/>
  <c r="U75" i="33"/>
  <c r="U74" i="33"/>
  <c r="U73" i="33"/>
  <c r="U72" i="33"/>
  <c r="U71" i="33"/>
  <c r="U70" i="33"/>
  <c r="U69" i="33"/>
  <c r="U68" i="33"/>
  <c r="U67" i="33"/>
  <c r="U66" i="33"/>
  <c r="U65" i="33"/>
  <c r="U64" i="33"/>
  <c r="U63" i="33"/>
  <c r="U62" i="33"/>
  <c r="U61" i="33"/>
  <c r="U60" i="33"/>
  <c r="U59" i="33"/>
  <c r="U58" i="33"/>
  <c r="U57" i="33"/>
  <c r="U56" i="33"/>
  <c r="U55" i="33"/>
  <c r="U54" i="33"/>
  <c r="U53" i="33"/>
  <c r="U52" i="33"/>
  <c r="U51" i="33"/>
  <c r="U50" i="33"/>
  <c r="U49" i="33"/>
  <c r="U48" i="33"/>
  <c r="U47" i="33"/>
  <c r="U46" i="33"/>
  <c r="U45" i="33"/>
  <c r="U44" i="33"/>
  <c r="U43" i="33"/>
  <c r="U42" i="33"/>
  <c r="U41" i="33"/>
  <c r="U40" i="33"/>
  <c r="U39" i="33"/>
  <c r="U38" i="33"/>
  <c r="U37" i="33"/>
  <c r="U36" i="33"/>
  <c r="U35" i="33"/>
  <c r="U34" i="33"/>
  <c r="U33" i="33"/>
  <c r="U32" i="33"/>
  <c r="U31" i="33"/>
  <c r="U30" i="33"/>
  <c r="U29" i="33"/>
  <c r="U28" i="33"/>
  <c r="U27" i="33"/>
  <c r="U26" i="33"/>
  <c r="U25" i="33"/>
  <c r="U24" i="33"/>
  <c r="U23" i="33"/>
  <c r="U22" i="33"/>
  <c r="U21" i="33"/>
  <c r="U20" i="33"/>
  <c r="U19" i="33"/>
  <c r="U18" i="33"/>
  <c r="U17" i="33"/>
  <c r="U16" i="33"/>
  <c r="U15" i="33"/>
  <c r="U14" i="33"/>
  <c r="U13" i="33"/>
  <c r="U12" i="33"/>
  <c r="U11" i="33"/>
  <c r="U10" i="33"/>
  <c r="U9" i="33"/>
  <c r="U8" i="33"/>
  <c r="U7" i="33"/>
  <c r="U6" i="33"/>
  <c r="U5" i="33"/>
  <c r="U4" i="33"/>
  <c r="U3" i="33"/>
  <c r="S302" i="33"/>
  <c r="S301" i="33"/>
  <c r="S300" i="33"/>
  <c r="S299" i="33"/>
  <c r="S298" i="33"/>
  <c r="S297" i="33"/>
  <c r="S296" i="33"/>
  <c r="S295" i="33"/>
  <c r="S294" i="33"/>
  <c r="S293" i="33"/>
  <c r="S292" i="33"/>
  <c r="S291" i="33"/>
  <c r="S290" i="33"/>
  <c r="S289" i="33"/>
  <c r="S288" i="33"/>
  <c r="S287" i="33"/>
  <c r="S286" i="33"/>
  <c r="S285" i="33"/>
  <c r="S284" i="33"/>
  <c r="S283" i="33"/>
  <c r="S282" i="33"/>
  <c r="S281" i="33"/>
  <c r="S280" i="33"/>
  <c r="S279" i="33"/>
  <c r="S278" i="33"/>
  <c r="S277" i="33"/>
  <c r="S276" i="33"/>
  <c r="S275" i="33"/>
  <c r="S274" i="33"/>
  <c r="S273" i="33"/>
  <c r="S272" i="33"/>
  <c r="S271" i="33"/>
  <c r="S270" i="33"/>
  <c r="S269" i="33"/>
  <c r="S268" i="33"/>
  <c r="S267" i="33"/>
  <c r="S266" i="33"/>
  <c r="S265" i="33"/>
  <c r="S264" i="33"/>
  <c r="S263" i="33"/>
  <c r="S262" i="33"/>
  <c r="S261" i="33"/>
  <c r="S260" i="33"/>
  <c r="S259" i="33"/>
  <c r="S258" i="33"/>
  <c r="S257" i="33"/>
  <c r="S256" i="33"/>
  <c r="S255" i="33"/>
  <c r="S254" i="33"/>
  <c r="S253" i="33"/>
  <c r="S252" i="33"/>
  <c r="S251" i="33"/>
  <c r="S250" i="33"/>
  <c r="S249" i="33"/>
  <c r="S248" i="33"/>
  <c r="S247" i="33"/>
  <c r="S246" i="33"/>
  <c r="S245" i="33"/>
  <c r="S244" i="33"/>
  <c r="S243" i="33"/>
  <c r="S242" i="33"/>
  <c r="S241" i="33"/>
  <c r="S240" i="33"/>
  <c r="S239" i="33"/>
  <c r="S238" i="33"/>
  <c r="S237" i="33"/>
  <c r="S236" i="33"/>
  <c r="S235" i="33"/>
  <c r="S234" i="33"/>
  <c r="S233" i="33"/>
  <c r="S232" i="33"/>
  <c r="S231" i="33"/>
  <c r="S230" i="33"/>
  <c r="S229" i="33"/>
  <c r="S228" i="33"/>
  <c r="S227" i="33"/>
  <c r="S226" i="33"/>
  <c r="S225" i="33"/>
  <c r="S224" i="33"/>
  <c r="S223" i="33"/>
  <c r="S222" i="33"/>
  <c r="S221" i="33"/>
  <c r="S220" i="33"/>
  <c r="S219" i="33"/>
  <c r="S218" i="33"/>
  <c r="S217" i="33"/>
  <c r="S216" i="33"/>
  <c r="S215" i="33"/>
  <c r="S214" i="33"/>
  <c r="S213" i="33"/>
  <c r="S212" i="33"/>
  <c r="S211" i="33"/>
  <c r="S210" i="33"/>
  <c r="S209" i="33"/>
  <c r="S208" i="33"/>
  <c r="S207" i="33"/>
  <c r="S206" i="33"/>
  <c r="S205" i="33"/>
  <c r="S204" i="33"/>
  <c r="S203" i="33"/>
  <c r="S202" i="33"/>
  <c r="S201" i="33"/>
  <c r="S200" i="33"/>
  <c r="S199" i="33"/>
  <c r="S198" i="33"/>
  <c r="S197" i="33"/>
  <c r="S196" i="33"/>
  <c r="S195" i="33"/>
  <c r="S194" i="33"/>
  <c r="S193" i="33"/>
  <c r="S192" i="33"/>
  <c r="S191" i="33"/>
  <c r="S190" i="33"/>
  <c r="S189" i="33"/>
  <c r="S188" i="33"/>
  <c r="S187" i="33"/>
  <c r="S186" i="33"/>
  <c r="S185" i="33"/>
  <c r="S184" i="33"/>
  <c r="S183" i="33"/>
  <c r="S182" i="33"/>
  <c r="S181" i="33"/>
  <c r="S180" i="33"/>
  <c r="S179" i="33"/>
  <c r="S178" i="33"/>
  <c r="S177" i="33"/>
  <c r="S176" i="33"/>
  <c r="S175" i="33"/>
  <c r="S174" i="33"/>
  <c r="S173" i="33"/>
  <c r="S172" i="33"/>
  <c r="S171" i="33"/>
  <c r="S170" i="33"/>
  <c r="S169" i="33"/>
  <c r="S168" i="33"/>
  <c r="S167" i="33"/>
  <c r="S166" i="33"/>
  <c r="S165" i="33"/>
  <c r="S164" i="33"/>
  <c r="S163" i="33"/>
  <c r="S162" i="33"/>
  <c r="S161" i="33"/>
  <c r="S160" i="33"/>
  <c r="S159" i="33"/>
  <c r="S158" i="33"/>
  <c r="S157" i="33"/>
  <c r="S156" i="33"/>
  <c r="S155" i="33"/>
  <c r="S154" i="33"/>
  <c r="S153" i="33"/>
  <c r="S152" i="33"/>
  <c r="S151" i="33"/>
  <c r="S150" i="33"/>
  <c r="S149" i="33"/>
  <c r="S148" i="33"/>
  <c r="S147" i="33"/>
  <c r="S146" i="33"/>
  <c r="S145" i="33"/>
  <c r="S144" i="33"/>
  <c r="S143" i="33"/>
  <c r="S142" i="33"/>
  <c r="S141" i="33"/>
  <c r="S140" i="33"/>
  <c r="S139" i="33"/>
  <c r="S138" i="33"/>
  <c r="S137" i="33"/>
  <c r="S136" i="33"/>
  <c r="S135" i="33"/>
  <c r="S134" i="33"/>
  <c r="S133" i="33"/>
  <c r="S132" i="33"/>
  <c r="S131" i="33"/>
  <c r="S130" i="33"/>
  <c r="S129" i="33"/>
  <c r="S128" i="33"/>
  <c r="S127" i="33"/>
  <c r="S126" i="33"/>
  <c r="S125" i="33"/>
  <c r="S124" i="33"/>
  <c r="S123" i="33"/>
  <c r="S122" i="33"/>
  <c r="S121" i="33"/>
  <c r="S120" i="33"/>
  <c r="S119" i="33"/>
  <c r="S118" i="33"/>
  <c r="S117" i="33"/>
  <c r="S116" i="33"/>
  <c r="S115" i="33"/>
  <c r="S114" i="33"/>
  <c r="S113" i="33"/>
  <c r="S112" i="33"/>
  <c r="S111" i="33"/>
  <c r="S110" i="33"/>
  <c r="S109" i="33"/>
  <c r="S108" i="33"/>
  <c r="S107" i="33"/>
  <c r="S106" i="33"/>
  <c r="S105" i="33"/>
  <c r="S104" i="33"/>
  <c r="S103" i="33"/>
  <c r="S102" i="33"/>
  <c r="S101" i="33"/>
  <c r="S100" i="33"/>
  <c r="S99" i="33"/>
  <c r="S98" i="33"/>
  <c r="S97" i="33"/>
  <c r="S96" i="33"/>
  <c r="S95" i="33"/>
  <c r="S94" i="33"/>
  <c r="S93" i="33"/>
  <c r="S92" i="33"/>
  <c r="S91" i="33"/>
  <c r="S90" i="33"/>
  <c r="S89" i="33"/>
  <c r="S88" i="33"/>
  <c r="S87" i="33"/>
  <c r="S86" i="33"/>
  <c r="S85" i="33"/>
  <c r="S84" i="33"/>
  <c r="S83" i="33"/>
  <c r="S82" i="33"/>
  <c r="S81" i="33"/>
  <c r="S80" i="33"/>
  <c r="S79" i="33"/>
  <c r="S78" i="33"/>
  <c r="S77" i="33"/>
  <c r="S76" i="33"/>
  <c r="S75" i="33"/>
  <c r="S74" i="33"/>
  <c r="S73" i="33"/>
  <c r="S72" i="33"/>
  <c r="S71" i="33"/>
  <c r="S70" i="33"/>
  <c r="S69" i="33"/>
  <c r="S68" i="33"/>
  <c r="S67" i="33"/>
  <c r="S66" i="33"/>
  <c r="S65" i="33"/>
  <c r="S64" i="33"/>
  <c r="S63" i="33"/>
  <c r="S62" i="33"/>
  <c r="S61" i="33"/>
  <c r="S60" i="33"/>
  <c r="S59" i="33"/>
  <c r="S58" i="33"/>
  <c r="S57" i="33"/>
  <c r="S56" i="33"/>
  <c r="S55" i="33"/>
  <c r="S54" i="33"/>
  <c r="S53" i="33"/>
  <c r="S52" i="33"/>
  <c r="S51" i="33"/>
  <c r="S50" i="33"/>
  <c r="S49" i="33"/>
  <c r="S48" i="33"/>
  <c r="S47" i="33"/>
  <c r="S46" i="33"/>
  <c r="S45" i="33"/>
  <c r="S44" i="33"/>
  <c r="S43" i="33"/>
  <c r="S42" i="33"/>
  <c r="S41" i="33"/>
  <c r="S40" i="33"/>
  <c r="S39" i="33"/>
  <c r="S38" i="33"/>
  <c r="S37" i="33"/>
  <c r="S36" i="33"/>
  <c r="S35" i="33"/>
  <c r="S34" i="33"/>
  <c r="S33" i="33"/>
  <c r="S32" i="33"/>
  <c r="S31" i="33"/>
  <c r="S30" i="33"/>
  <c r="S29" i="33"/>
  <c r="S28" i="33"/>
  <c r="S27" i="33"/>
  <c r="S26" i="33"/>
  <c r="S25" i="33"/>
  <c r="S24" i="33"/>
  <c r="S23" i="33"/>
  <c r="S22" i="33"/>
  <c r="S21" i="33"/>
  <c r="S20" i="33"/>
  <c r="S19" i="33"/>
  <c r="S18" i="33"/>
  <c r="S17" i="33"/>
  <c r="S16" i="33"/>
  <c r="S15" i="33"/>
  <c r="S14" i="33"/>
  <c r="S13" i="33"/>
  <c r="S12" i="33"/>
  <c r="S11" i="33"/>
  <c r="S10" i="33"/>
  <c r="S9" i="33"/>
  <c r="S8" i="33"/>
  <c r="S7" i="33"/>
  <c r="S6" i="33"/>
  <c r="S5" i="33"/>
  <c r="S4" i="33"/>
  <c r="S3" i="33"/>
  <c r="Q302" i="33"/>
  <c r="Q301" i="33"/>
  <c r="Q300" i="33"/>
  <c r="Q299" i="33"/>
  <c r="Q298" i="33"/>
  <c r="Q297" i="33"/>
  <c r="Q296" i="33"/>
  <c r="Q295" i="33"/>
  <c r="Q294" i="33"/>
  <c r="Q293" i="33"/>
  <c r="Q292" i="33"/>
  <c r="Q291" i="33"/>
  <c r="Q290" i="33"/>
  <c r="Q289" i="33"/>
  <c r="Q288" i="33"/>
  <c r="Q287" i="33"/>
  <c r="Q286" i="33"/>
  <c r="Q285" i="33"/>
  <c r="Q284" i="33"/>
  <c r="Q283" i="33"/>
  <c r="Q282" i="33"/>
  <c r="Q281" i="33"/>
  <c r="Q280" i="33"/>
  <c r="Q279" i="33"/>
  <c r="Q278" i="33"/>
  <c r="Q277" i="33"/>
  <c r="Q276" i="33"/>
  <c r="Q275" i="33"/>
  <c r="Q274" i="33"/>
  <c r="Q273" i="33"/>
  <c r="Q272" i="33"/>
  <c r="Q271" i="33"/>
  <c r="Q270" i="33"/>
  <c r="Q269" i="33"/>
  <c r="Q268" i="33"/>
  <c r="Q267" i="33"/>
  <c r="Q266" i="33"/>
  <c r="Q265" i="33"/>
  <c r="Q264" i="33"/>
  <c r="Q263" i="33"/>
  <c r="Q262" i="33"/>
  <c r="Q261" i="33"/>
  <c r="Q260" i="33"/>
  <c r="Q259" i="33"/>
  <c r="Q258" i="33"/>
  <c r="Q257" i="33"/>
  <c r="Q256" i="33"/>
  <c r="Q255" i="33"/>
  <c r="Q254" i="33"/>
  <c r="Q253" i="33"/>
  <c r="Q252" i="33"/>
  <c r="Q251" i="33"/>
  <c r="Q250" i="33"/>
  <c r="Q249" i="33"/>
  <c r="Q248" i="33"/>
  <c r="Q247" i="33"/>
  <c r="Q246" i="33"/>
  <c r="Q245" i="33"/>
  <c r="Q244" i="33"/>
  <c r="Q243" i="33"/>
  <c r="Q242" i="33"/>
  <c r="Q241" i="33"/>
  <c r="Q240" i="33"/>
  <c r="Q239" i="33"/>
  <c r="Q238" i="33"/>
  <c r="Q237" i="33"/>
  <c r="Q236" i="33"/>
  <c r="Q235" i="33"/>
  <c r="Q234" i="33"/>
  <c r="Q233" i="33"/>
  <c r="Q232" i="33"/>
  <c r="Q231" i="33"/>
  <c r="Q230" i="33"/>
  <c r="Q229" i="33"/>
  <c r="Q228" i="33"/>
  <c r="Q227" i="33"/>
  <c r="Q226" i="33"/>
  <c r="Q225" i="33"/>
  <c r="Q224" i="33"/>
  <c r="Q223" i="33"/>
  <c r="Q222" i="33"/>
  <c r="Q221" i="33"/>
  <c r="Q220" i="33"/>
  <c r="Q219" i="33"/>
  <c r="Q218" i="33"/>
  <c r="Q217" i="33"/>
  <c r="Q216" i="33"/>
  <c r="Q215" i="33"/>
  <c r="Q214" i="33"/>
  <c r="Q213" i="33"/>
  <c r="Q212" i="33"/>
  <c r="Q211" i="33"/>
  <c r="Q210" i="33"/>
  <c r="Q209" i="33"/>
  <c r="Q208" i="33"/>
  <c r="Q207" i="33"/>
  <c r="Q206" i="33"/>
  <c r="Q205" i="33"/>
  <c r="Q204" i="33"/>
  <c r="Q203" i="33"/>
  <c r="Q202" i="33"/>
  <c r="Q201" i="33"/>
  <c r="Q200" i="33"/>
  <c r="Q199" i="33"/>
  <c r="Q198" i="33"/>
  <c r="Q197" i="33"/>
  <c r="Q196" i="33"/>
  <c r="Q195" i="33"/>
  <c r="Q194" i="33"/>
  <c r="Q193" i="33"/>
  <c r="Q192" i="33"/>
  <c r="Q191" i="33"/>
  <c r="Q190" i="33"/>
  <c r="Q189" i="33"/>
  <c r="Q188" i="33"/>
  <c r="Q187" i="33"/>
  <c r="Q186" i="33"/>
  <c r="Q185" i="33"/>
  <c r="Q184" i="33"/>
  <c r="Q183" i="33"/>
  <c r="Q182" i="33"/>
  <c r="Q181" i="33"/>
  <c r="Q180" i="33"/>
  <c r="Q179" i="33"/>
  <c r="Q178" i="33"/>
  <c r="Q177" i="33"/>
  <c r="Q176" i="33"/>
  <c r="Q175" i="33"/>
  <c r="Q174" i="33"/>
  <c r="Q173" i="33"/>
  <c r="Q172" i="33"/>
  <c r="Q171" i="33"/>
  <c r="Q170" i="33"/>
  <c r="Q169" i="33"/>
  <c r="Q168" i="33"/>
  <c r="Q167" i="33"/>
  <c r="Q166" i="33"/>
  <c r="Q165" i="33"/>
  <c r="Q164" i="33"/>
  <c r="Q163" i="33"/>
  <c r="Q162" i="33"/>
  <c r="Q161" i="33"/>
  <c r="Q160" i="33"/>
  <c r="Q159" i="33"/>
  <c r="Q158" i="33"/>
  <c r="Q157" i="33"/>
  <c r="Q156" i="33"/>
  <c r="Q155" i="33"/>
  <c r="Q154" i="33"/>
  <c r="Q153" i="33"/>
  <c r="Q152" i="33"/>
  <c r="Q151" i="33"/>
  <c r="Q150" i="33"/>
  <c r="Q149" i="33"/>
  <c r="Q148" i="33"/>
  <c r="Q147" i="33"/>
  <c r="Q146" i="33"/>
  <c r="Q145" i="33"/>
  <c r="Q144" i="33"/>
  <c r="Q143" i="33"/>
  <c r="Q142" i="33"/>
  <c r="Q141" i="33"/>
  <c r="Q140" i="33"/>
  <c r="Q139" i="33"/>
  <c r="Q138" i="33"/>
  <c r="Q137" i="33"/>
  <c r="Q136" i="33"/>
  <c r="Q135" i="33"/>
  <c r="Q134" i="33"/>
  <c r="Q133" i="33"/>
  <c r="Q132" i="33"/>
  <c r="Q131" i="33"/>
  <c r="Q130" i="33"/>
  <c r="Q129" i="33"/>
  <c r="Q128" i="33"/>
  <c r="Q127" i="33"/>
  <c r="Q126" i="33"/>
  <c r="Q125" i="33"/>
  <c r="Q124" i="33"/>
  <c r="Q123" i="33"/>
  <c r="Q122" i="33"/>
  <c r="Q121" i="33"/>
  <c r="Q120" i="33"/>
  <c r="Q119" i="33"/>
  <c r="Q118" i="33"/>
  <c r="Q117" i="33"/>
  <c r="Q116" i="33"/>
  <c r="Q115" i="33"/>
  <c r="Q114" i="33"/>
  <c r="Q113" i="33"/>
  <c r="Q112" i="33"/>
  <c r="Q111" i="33"/>
  <c r="Q110" i="33"/>
  <c r="Q109" i="33"/>
  <c r="Q108" i="33"/>
  <c r="Q107" i="33"/>
  <c r="Q106" i="33"/>
  <c r="Q105" i="33"/>
  <c r="Q104" i="33"/>
  <c r="Q103" i="33"/>
  <c r="Q102" i="33"/>
  <c r="Q101" i="33"/>
  <c r="Q100" i="33"/>
  <c r="Q99" i="33"/>
  <c r="Q98" i="33"/>
  <c r="Q97" i="33"/>
  <c r="Q96" i="33"/>
  <c r="Q95" i="33"/>
  <c r="Q94" i="33"/>
  <c r="Q93" i="33"/>
  <c r="Q92" i="33"/>
  <c r="Q91" i="33"/>
  <c r="Q90" i="33"/>
  <c r="Q89" i="33"/>
  <c r="Q88" i="33"/>
  <c r="Q87" i="33"/>
  <c r="Q86" i="33"/>
  <c r="Q85" i="33"/>
  <c r="Q84" i="33"/>
  <c r="Q83" i="33"/>
  <c r="Q82" i="33"/>
  <c r="Q81" i="33"/>
  <c r="Q80" i="33"/>
  <c r="Q79" i="33"/>
  <c r="Q78" i="33"/>
  <c r="Q77" i="33"/>
  <c r="Q76" i="33"/>
  <c r="Q75" i="33"/>
  <c r="Q74" i="33"/>
  <c r="Q73" i="33"/>
  <c r="Q72" i="33"/>
  <c r="Q71" i="33"/>
  <c r="Q70" i="33"/>
  <c r="Q69" i="33"/>
  <c r="Q68" i="33"/>
  <c r="Q67" i="33"/>
  <c r="Q66" i="33"/>
  <c r="Q65" i="33"/>
  <c r="Q64" i="33"/>
  <c r="Q63" i="33"/>
  <c r="Q62" i="33"/>
  <c r="Q61" i="33"/>
  <c r="Q60" i="33"/>
  <c r="Q59" i="33"/>
  <c r="Q58" i="33"/>
  <c r="Q57" i="33"/>
  <c r="Q56" i="33"/>
  <c r="Q55" i="33"/>
  <c r="Q54" i="33"/>
  <c r="Q53" i="33"/>
  <c r="Q52" i="33"/>
  <c r="Q51" i="33"/>
  <c r="Q50" i="33"/>
  <c r="Q49" i="33"/>
  <c r="Q48" i="33"/>
  <c r="Q47" i="33"/>
  <c r="Q46" i="33"/>
  <c r="Q45" i="33"/>
  <c r="Q44" i="33"/>
  <c r="Q43" i="33"/>
  <c r="Q42" i="33"/>
  <c r="Q41" i="33"/>
  <c r="Q40" i="33"/>
  <c r="Q39" i="33"/>
  <c r="Q38" i="33"/>
  <c r="Q37" i="33"/>
  <c r="Q36" i="33"/>
  <c r="Q35" i="33"/>
  <c r="Q34" i="33"/>
  <c r="Q33" i="33"/>
  <c r="Q32" i="33"/>
  <c r="Q31" i="33"/>
  <c r="Q30" i="33"/>
  <c r="Q29" i="33"/>
  <c r="Q28" i="33"/>
  <c r="Q27" i="33"/>
  <c r="Q26" i="33"/>
  <c r="Q25" i="33"/>
  <c r="Q24" i="33"/>
  <c r="Q23" i="33"/>
  <c r="Q22" i="33"/>
  <c r="Q21" i="33"/>
  <c r="Q20" i="33"/>
  <c r="Q19" i="33"/>
  <c r="Q18" i="33"/>
  <c r="Q17" i="33"/>
  <c r="Q16" i="33"/>
  <c r="Q15" i="33"/>
  <c r="Q14" i="33"/>
  <c r="Q13" i="33"/>
  <c r="Q12" i="33"/>
  <c r="Q11" i="33"/>
  <c r="Q10" i="33"/>
  <c r="Q9" i="33"/>
  <c r="Q8" i="33"/>
  <c r="Q7" i="33"/>
  <c r="Q6" i="33"/>
  <c r="Q5" i="33"/>
  <c r="Q4" i="33"/>
  <c r="Q3" i="33"/>
  <c r="O302" i="33"/>
  <c r="O301" i="33"/>
  <c r="O300" i="33"/>
  <c r="O299" i="33"/>
  <c r="O298" i="33"/>
  <c r="O297" i="33"/>
  <c r="O296" i="33"/>
  <c r="O295" i="33"/>
  <c r="O294" i="33"/>
  <c r="O293" i="33"/>
  <c r="O292" i="33"/>
  <c r="O291" i="33"/>
  <c r="O290" i="33"/>
  <c r="O289" i="33"/>
  <c r="O288" i="33"/>
  <c r="O287" i="33"/>
  <c r="O286" i="33"/>
  <c r="O285" i="33"/>
  <c r="O284" i="33"/>
  <c r="O283" i="33"/>
  <c r="O282" i="33"/>
  <c r="O281" i="33"/>
  <c r="O280" i="33"/>
  <c r="O279" i="33"/>
  <c r="O278" i="33"/>
  <c r="O277" i="33"/>
  <c r="O276" i="33"/>
  <c r="O275" i="33"/>
  <c r="O274" i="33"/>
  <c r="O273" i="33"/>
  <c r="O272" i="33"/>
  <c r="O271" i="33"/>
  <c r="O270" i="33"/>
  <c r="O269" i="33"/>
  <c r="O268" i="33"/>
  <c r="O267" i="33"/>
  <c r="O266" i="33"/>
  <c r="O265" i="33"/>
  <c r="O264" i="33"/>
  <c r="O263" i="33"/>
  <c r="O262" i="33"/>
  <c r="O261" i="33"/>
  <c r="O260" i="33"/>
  <c r="O259" i="33"/>
  <c r="O258" i="33"/>
  <c r="O257" i="33"/>
  <c r="O256" i="33"/>
  <c r="O255" i="33"/>
  <c r="O254" i="33"/>
  <c r="O253" i="33"/>
  <c r="O252" i="33"/>
  <c r="O251" i="33"/>
  <c r="O250" i="33"/>
  <c r="O249" i="33"/>
  <c r="O248" i="33"/>
  <c r="O247" i="33"/>
  <c r="O246" i="33"/>
  <c r="O245" i="33"/>
  <c r="O244" i="33"/>
  <c r="O243" i="33"/>
  <c r="O242" i="33"/>
  <c r="O241" i="33"/>
  <c r="O240" i="33"/>
  <c r="O239" i="33"/>
  <c r="O238" i="33"/>
  <c r="O237" i="33"/>
  <c r="O236" i="33"/>
  <c r="O235" i="33"/>
  <c r="O234" i="33"/>
  <c r="O233" i="33"/>
  <c r="O232" i="33"/>
  <c r="O231" i="33"/>
  <c r="O230" i="33"/>
  <c r="O229" i="33"/>
  <c r="O228" i="33"/>
  <c r="O227" i="33"/>
  <c r="O226" i="33"/>
  <c r="O225" i="33"/>
  <c r="O224" i="33"/>
  <c r="O223" i="33"/>
  <c r="O222" i="33"/>
  <c r="O221" i="33"/>
  <c r="O220" i="33"/>
  <c r="O219" i="33"/>
  <c r="O218" i="33"/>
  <c r="O217" i="33"/>
  <c r="O216" i="33"/>
  <c r="O215" i="33"/>
  <c r="O214" i="33"/>
  <c r="O213" i="33"/>
  <c r="O212" i="33"/>
  <c r="O211" i="33"/>
  <c r="O210" i="33"/>
  <c r="O209" i="33"/>
  <c r="O208" i="33"/>
  <c r="O207" i="33"/>
  <c r="O206" i="33"/>
  <c r="O205" i="33"/>
  <c r="O204" i="33"/>
  <c r="O203" i="33"/>
  <c r="O202" i="33"/>
  <c r="O201" i="33"/>
  <c r="O200" i="33"/>
  <c r="O199" i="33"/>
  <c r="O198" i="33"/>
  <c r="O197" i="33"/>
  <c r="O196" i="33"/>
  <c r="O195" i="33"/>
  <c r="O194" i="33"/>
  <c r="O193" i="33"/>
  <c r="O192" i="33"/>
  <c r="O191" i="33"/>
  <c r="O190" i="33"/>
  <c r="O189" i="33"/>
  <c r="O188" i="33"/>
  <c r="O187" i="33"/>
  <c r="O186" i="33"/>
  <c r="O185" i="33"/>
  <c r="O184" i="33"/>
  <c r="O183" i="33"/>
  <c r="O182" i="33"/>
  <c r="O181" i="33"/>
  <c r="O180" i="33"/>
  <c r="O179" i="33"/>
  <c r="O178" i="33"/>
  <c r="O177" i="33"/>
  <c r="O176" i="33"/>
  <c r="O175" i="33"/>
  <c r="O174" i="33"/>
  <c r="O173" i="33"/>
  <c r="O172" i="33"/>
  <c r="O171" i="33"/>
  <c r="O170" i="33"/>
  <c r="O169" i="33"/>
  <c r="O168" i="33"/>
  <c r="O167" i="33"/>
  <c r="O166" i="33"/>
  <c r="O165" i="33"/>
  <c r="O164" i="33"/>
  <c r="O163" i="33"/>
  <c r="O162" i="33"/>
  <c r="O161" i="33"/>
  <c r="O160" i="33"/>
  <c r="O159" i="33"/>
  <c r="O158" i="33"/>
  <c r="O157" i="33"/>
  <c r="O156" i="33"/>
  <c r="O155" i="33"/>
  <c r="O154" i="33"/>
  <c r="O153" i="33"/>
  <c r="O152" i="33"/>
  <c r="O151" i="33"/>
  <c r="O150" i="33"/>
  <c r="O149" i="33"/>
  <c r="O148" i="33"/>
  <c r="O147" i="33"/>
  <c r="O146" i="33"/>
  <c r="O145" i="33"/>
  <c r="O144" i="33"/>
  <c r="O143" i="33"/>
  <c r="O142" i="33"/>
  <c r="O141" i="33"/>
  <c r="O140" i="33"/>
  <c r="O139" i="33"/>
  <c r="O138" i="33"/>
  <c r="O137" i="33"/>
  <c r="O136" i="33"/>
  <c r="O135" i="33"/>
  <c r="O134" i="33"/>
  <c r="O133" i="33"/>
  <c r="O132" i="33"/>
  <c r="O131" i="33"/>
  <c r="O130" i="33"/>
  <c r="O129" i="33"/>
  <c r="O128" i="33"/>
  <c r="O127" i="33"/>
  <c r="O126" i="33"/>
  <c r="O125" i="33"/>
  <c r="O124" i="33"/>
  <c r="O123" i="33"/>
  <c r="O122" i="33"/>
  <c r="O121" i="33"/>
  <c r="O120" i="33"/>
  <c r="O119" i="33"/>
  <c r="O118" i="33"/>
  <c r="O117" i="33"/>
  <c r="O116" i="33"/>
  <c r="O115" i="33"/>
  <c r="O114" i="33"/>
  <c r="O113" i="33"/>
  <c r="O112" i="33"/>
  <c r="O111" i="33"/>
  <c r="O110" i="33"/>
  <c r="O109" i="33"/>
  <c r="O108" i="33"/>
  <c r="O107" i="33"/>
  <c r="O106" i="33"/>
  <c r="O105" i="33"/>
  <c r="O104" i="33"/>
  <c r="O103" i="33"/>
  <c r="O102" i="33"/>
  <c r="O101" i="33"/>
  <c r="O100" i="33"/>
  <c r="O99" i="33"/>
  <c r="O98" i="33"/>
  <c r="O97" i="33"/>
  <c r="O96" i="33"/>
  <c r="O95" i="33"/>
  <c r="O94" i="33"/>
  <c r="O93" i="33"/>
  <c r="O92" i="33"/>
  <c r="O91" i="33"/>
  <c r="O90" i="33"/>
  <c r="O89" i="33"/>
  <c r="O88" i="33"/>
  <c r="O87" i="33"/>
  <c r="O86" i="33"/>
  <c r="O85" i="33"/>
  <c r="O84" i="33"/>
  <c r="O83" i="33"/>
  <c r="O82" i="33"/>
  <c r="O81" i="33"/>
  <c r="O80" i="33"/>
  <c r="O79" i="33"/>
  <c r="O78" i="33"/>
  <c r="O77" i="33"/>
  <c r="O76" i="33"/>
  <c r="O75" i="33"/>
  <c r="O74" i="33"/>
  <c r="O73" i="33"/>
  <c r="O72" i="33"/>
  <c r="O71" i="33"/>
  <c r="O70" i="33"/>
  <c r="O69" i="33"/>
  <c r="O68" i="33"/>
  <c r="O67" i="33"/>
  <c r="O66" i="33"/>
  <c r="O65" i="33"/>
  <c r="O64" i="33"/>
  <c r="O63" i="33"/>
  <c r="O62" i="33"/>
  <c r="O61" i="33"/>
  <c r="O60" i="33"/>
  <c r="O59" i="33"/>
  <c r="O58" i="33"/>
  <c r="O57" i="33"/>
  <c r="O56" i="33"/>
  <c r="O55" i="33"/>
  <c r="O54" i="33"/>
  <c r="O53" i="33"/>
  <c r="O52" i="33"/>
  <c r="O51" i="33"/>
  <c r="O50" i="33"/>
  <c r="O49" i="33"/>
  <c r="O48" i="33"/>
  <c r="O47" i="33"/>
  <c r="O46" i="33"/>
  <c r="O45" i="33"/>
  <c r="O44" i="33"/>
  <c r="O43" i="33"/>
  <c r="O42" i="33"/>
  <c r="O41" i="33"/>
  <c r="O40" i="33"/>
  <c r="O39" i="33"/>
  <c r="O38" i="33"/>
  <c r="O37" i="33"/>
  <c r="O36" i="33"/>
  <c r="O35" i="33"/>
  <c r="O34" i="33"/>
  <c r="O33" i="33"/>
  <c r="O32" i="33"/>
  <c r="O31" i="33"/>
  <c r="O30" i="33"/>
  <c r="O29" i="33"/>
  <c r="O28" i="33"/>
  <c r="O27" i="33"/>
  <c r="O26" i="33"/>
  <c r="O25" i="33"/>
  <c r="O24" i="33"/>
  <c r="O23" i="33"/>
  <c r="O22" i="33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O6" i="33"/>
  <c r="O5" i="33"/>
  <c r="O4" i="33"/>
  <c r="O3" i="33"/>
  <c r="M302" i="33"/>
  <c r="M301" i="33"/>
  <c r="M300" i="33"/>
  <c r="M299" i="33"/>
  <c r="M298" i="33"/>
  <c r="M297" i="33"/>
  <c r="M296" i="33"/>
  <c r="M295" i="33"/>
  <c r="M294" i="33"/>
  <c r="M293" i="33"/>
  <c r="M292" i="33"/>
  <c r="M291" i="33"/>
  <c r="M290" i="33"/>
  <c r="M289" i="33"/>
  <c r="M288" i="33"/>
  <c r="M287" i="33"/>
  <c r="M286" i="33"/>
  <c r="M285" i="33"/>
  <c r="M284" i="33"/>
  <c r="M283" i="33"/>
  <c r="M282" i="33"/>
  <c r="M281" i="33"/>
  <c r="M280" i="33"/>
  <c r="M279" i="33"/>
  <c r="M278" i="33"/>
  <c r="M277" i="33"/>
  <c r="M276" i="33"/>
  <c r="M275" i="33"/>
  <c r="M274" i="33"/>
  <c r="M273" i="33"/>
  <c r="M272" i="33"/>
  <c r="M271" i="33"/>
  <c r="M270" i="33"/>
  <c r="M269" i="33"/>
  <c r="M268" i="33"/>
  <c r="M267" i="33"/>
  <c r="M266" i="33"/>
  <c r="M265" i="33"/>
  <c r="M264" i="33"/>
  <c r="M263" i="33"/>
  <c r="M262" i="33"/>
  <c r="M261" i="33"/>
  <c r="M260" i="33"/>
  <c r="M259" i="33"/>
  <c r="M258" i="33"/>
  <c r="M257" i="33"/>
  <c r="M256" i="33"/>
  <c r="M255" i="33"/>
  <c r="M254" i="33"/>
  <c r="M253" i="33"/>
  <c r="M252" i="33"/>
  <c r="M251" i="33"/>
  <c r="M250" i="33"/>
  <c r="M249" i="33"/>
  <c r="M248" i="33"/>
  <c r="M247" i="33"/>
  <c r="M246" i="33"/>
  <c r="M245" i="33"/>
  <c r="M244" i="33"/>
  <c r="M243" i="33"/>
  <c r="M242" i="33"/>
  <c r="M241" i="33"/>
  <c r="M240" i="33"/>
  <c r="M239" i="33"/>
  <c r="M238" i="33"/>
  <c r="M237" i="33"/>
  <c r="M236" i="33"/>
  <c r="M235" i="33"/>
  <c r="M234" i="33"/>
  <c r="M233" i="33"/>
  <c r="M232" i="33"/>
  <c r="M231" i="33"/>
  <c r="M230" i="33"/>
  <c r="M229" i="33"/>
  <c r="M228" i="33"/>
  <c r="M227" i="33"/>
  <c r="M226" i="33"/>
  <c r="M225" i="33"/>
  <c r="M224" i="33"/>
  <c r="M223" i="33"/>
  <c r="M222" i="33"/>
  <c r="M221" i="33"/>
  <c r="M220" i="33"/>
  <c r="M219" i="33"/>
  <c r="M218" i="33"/>
  <c r="M217" i="33"/>
  <c r="M216" i="33"/>
  <c r="M215" i="33"/>
  <c r="M214" i="33"/>
  <c r="M213" i="33"/>
  <c r="M212" i="33"/>
  <c r="M211" i="33"/>
  <c r="M210" i="33"/>
  <c r="M209" i="33"/>
  <c r="M208" i="33"/>
  <c r="M207" i="33"/>
  <c r="M206" i="33"/>
  <c r="M205" i="33"/>
  <c r="M204" i="33"/>
  <c r="M203" i="33"/>
  <c r="M202" i="33"/>
  <c r="M201" i="33"/>
  <c r="M200" i="33"/>
  <c r="M199" i="33"/>
  <c r="M198" i="33"/>
  <c r="M197" i="33"/>
  <c r="M196" i="33"/>
  <c r="M195" i="33"/>
  <c r="M194" i="33"/>
  <c r="M193" i="33"/>
  <c r="M192" i="33"/>
  <c r="M191" i="33"/>
  <c r="M190" i="33"/>
  <c r="M189" i="33"/>
  <c r="M188" i="33"/>
  <c r="M187" i="33"/>
  <c r="M186" i="33"/>
  <c r="M185" i="33"/>
  <c r="M184" i="33"/>
  <c r="M183" i="33"/>
  <c r="M182" i="33"/>
  <c r="M181" i="33"/>
  <c r="M180" i="33"/>
  <c r="M179" i="33"/>
  <c r="M178" i="33"/>
  <c r="M177" i="33"/>
  <c r="M176" i="33"/>
  <c r="M175" i="33"/>
  <c r="M174" i="33"/>
  <c r="M173" i="33"/>
  <c r="M172" i="33"/>
  <c r="M171" i="33"/>
  <c r="M170" i="33"/>
  <c r="M169" i="33"/>
  <c r="M168" i="33"/>
  <c r="M167" i="33"/>
  <c r="M166" i="33"/>
  <c r="M165" i="33"/>
  <c r="M164" i="33"/>
  <c r="M163" i="33"/>
  <c r="M162" i="33"/>
  <c r="M161" i="33"/>
  <c r="M160" i="33"/>
  <c r="M159" i="33"/>
  <c r="M158" i="33"/>
  <c r="M157" i="33"/>
  <c r="M156" i="33"/>
  <c r="M155" i="33"/>
  <c r="M154" i="33"/>
  <c r="M153" i="33"/>
  <c r="M152" i="33"/>
  <c r="M151" i="33"/>
  <c r="M150" i="33"/>
  <c r="M149" i="33"/>
  <c r="M148" i="33"/>
  <c r="M147" i="33"/>
  <c r="M146" i="33"/>
  <c r="M145" i="33"/>
  <c r="M144" i="33"/>
  <c r="M143" i="33"/>
  <c r="M142" i="33"/>
  <c r="M141" i="33"/>
  <c r="M140" i="33"/>
  <c r="M139" i="33"/>
  <c r="M138" i="33"/>
  <c r="M137" i="33"/>
  <c r="M136" i="33"/>
  <c r="M135" i="33"/>
  <c r="M134" i="33"/>
  <c r="M133" i="33"/>
  <c r="M132" i="33"/>
  <c r="M131" i="33"/>
  <c r="M130" i="33"/>
  <c r="M129" i="33"/>
  <c r="M128" i="33"/>
  <c r="M127" i="33"/>
  <c r="M126" i="33"/>
  <c r="M125" i="33"/>
  <c r="M124" i="33"/>
  <c r="M123" i="33"/>
  <c r="M122" i="33"/>
  <c r="M121" i="33"/>
  <c r="M120" i="33"/>
  <c r="M119" i="33"/>
  <c r="M118" i="33"/>
  <c r="M117" i="33"/>
  <c r="M116" i="33"/>
  <c r="M115" i="33"/>
  <c r="M114" i="33"/>
  <c r="M113" i="33"/>
  <c r="M112" i="33"/>
  <c r="M111" i="33"/>
  <c r="M110" i="33"/>
  <c r="M109" i="33"/>
  <c r="M108" i="33"/>
  <c r="M107" i="33"/>
  <c r="M106" i="33"/>
  <c r="M105" i="33"/>
  <c r="M104" i="33"/>
  <c r="M103" i="33"/>
  <c r="M102" i="33"/>
  <c r="M101" i="33"/>
  <c r="M100" i="33"/>
  <c r="M99" i="33"/>
  <c r="M98" i="33"/>
  <c r="M97" i="33"/>
  <c r="M96" i="33"/>
  <c r="M95" i="33"/>
  <c r="M94" i="33"/>
  <c r="M93" i="33"/>
  <c r="M92" i="33"/>
  <c r="M91" i="33"/>
  <c r="M90" i="33"/>
  <c r="M89" i="33"/>
  <c r="M88" i="33"/>
  <c r="M87" i="33"/>
  <c r="M86" i="33"/>
  <c r="M85" i="33"/>
  <c r="M84" i="33"/>
  <c r="M83" i="33"/>
  <c r="M82" i="33"/>
  <c r="M81" i="33"/>
  <c r="M80" i="33"/>
  <c r="M79" i="33"/>
  <c r="M78" i="33"/>
  <c r="M77" i="33"/>
  <c r="M76" i="33"/>
  <c r="M75" i="33"/>
  <c r="M74" i="33"/>
  <c r="M73" i="33"/>
  <c r="M72" i="33"/>
  <c r="M71" i="33"/>
  <c r="M70" i="33"/>
  <c r="M69" i="33"/>
  <c r="M68" i="33"/>
  <c r="M67" i="33"/>
  <c r="M66" i="33"/>
  <c r="M65" i="33"/>
  <c r="M64" i="33"/>
  <c r="M63" i="33"/>
  <c r="M62" i="33"/>
  <c r="M61" i="33"/>
  <c r="M60" i="33"/>
  <c r="M59" i="33"/>
  <c r="M58" i="33"/>
  <c r="M57" i="33"/>
  <c r="M56" i="33"/>
  <c r="M55" i="33"/>
  <c r="M54" i="33"/>
  <c r="M53" i="33"/>
  <c r="M52" i="33"/>
  <c r="M51" i="33"/>
  <c r="M50" i="33"/>
  <c r="M49" i="33"/>
  <c r="M48" i="33"/>
  <c r="M47" i="33"/>
  <c r="M46" i="33"/>
  <c r="M45" i="33"/>
  <c r="M44" i="33"/>
  <c r="M43" i="33"/>
  <c r="M42" i="33"/>
  <c r="M41" i="33"/>
  <c r="M40" i="33"/>
  <c r="M39" i="33"/>
  <c r="M38" i="33"/>
  <c r="M37" i="33"/>
  <c r="M36" i="33"/>
  <c r="M35" i="33"/>
  <c r="M34" i="33"/>
  <c r="M33" i="33"/>
  <c r="M32" i="33"/>
  <c r="M31" i="33"/>
  <c r="M30" i="33"/>
  <c r="M29" i="33"/>
  <c r="M28" i="33"/>
  <c r="M27" i="33"/>
  <c r="M26" i="33"/>
  <c r="M25" i="33"/>
  <c r="M24" i="33"/>
  <c r="M23" i="33"/>
  <c r="M22" i="33"/>
  <c r="M21" i="33"/>
  <c r="M20" i="33"/>
  <c r="M19" i="33"/>
  <c r="M18" i="33"/>
  <c r="M17" i="33"/>
  <c r="M16" i="33"/>
  <c r="M15" i="33"/>
  <c r="M14" i="33"/>
  <c r="M13" i="33"/>
  <c r="M12" i="33"/>
  <c r="M11" i="33"/>
  <c r="M10" i="33"/>
  <c r="M9" i="33"/>
  <c r="M8" i="33"/>
  <c r="M7" i="33"/>
  <c r="M6" i="33"/>
  <c r="M5" i="33"/>
  <c r="M4" i="33"/>
  <c r="M3" i="33"/>
  <c r="K302" i="33"/>
  <c r="K301" i="33"/>
  <c r="K300" i="33"/>
  <c r="K299" i="33"/>
  <c r="K298" i="33"/>
  <c r="K297" i="33"/>
  <c r="K296" i="33"/>
  <c r="K295" i="33"/>
  <c r="K294" i="33"/>
  <c r="K293" i="33"/>
  <c r="K292" i="33"/>
  <c r="K291" i="33"/>
  <c r="K290" i="33"/>
  <c r="K289" i="33"/>
  <c r="K288" i="33"/>
  <c r="K287" i="33"/>
  <c r="K286" i="33"/>
  <c r="K285" i="33"/>
  <c r="K284" i="33"/>
  <c r="K283" i="33"/>
  <c r="K282" i="33"/>
  <c r="K281" i="33"/>
  <c r="K280" i="33"/>
  <c r="K279" i="33"/>
  <c r="K278" i="33"/>
  <c r="K277" i="33"/>
  <c r="K276" i="33"/>
  <c r="K275" i="33"/>
  <c r="K274" i="33"/>
  <c r="K273" i="33"/>
  <c r="K272" i="33"/>
  <c r="K271" i="33"/>
  <c r="K270" i="33"/>
  <c r="K269" i="33"/>
  <c r="K268" i="33"/>
  <c r="K267" i="33"/>
  <c r="K266" i="33"/>
  <c r="K265" i="33"/>
  <c r="K264" i="33"/>
  <c r="K263" i="33"/>
  <c r="K262" i="33"/>
  <c r="K261" i="33"/>
  <c r="K260" i="33"/>
  <c r="K259" i="33"/>
  <c r="K258" i="33"/>
  <c r="K257" i="33"/>
  <c r="K256" i="33"/>
  <c r="K255" i="33"/>
  <c r="K254" i="33"/>
  <c r="K253" i="33"/>
  <c r="K252" i="33"/>
  <c r="K251" i="33"/>
  <c r="K250" i="33"/>
  <c r="K249" i="33"/>
  <c r="K248" i="33"/>
  <c r="K247" i="33"/>
  <c r="K246" i="33"/>
  <c r="K245" i="33"/>
  <c r="K244" i="33"/>
  <c r="K243" i="33"/>
  <c r="K242" i="33"/>
  <c r="K241" i="33"/>
  <c r="K240" i="33"/>
  <c r="K239" i="33"/>
  <c r="K238" i="33"/>
  <c r="K237" i="33"/>
  <c r="K236" i="33"/>
  <c r="K235" i="33"/>
  <c r="K234" i="33"/>
  <c r="K233" i="33"/>
  <c r="K232" i="33"/>
  <c r="K231" i="33"/>
  <c r="K230" i="33"/>
  <c r="K229" i="33"/>
  <c r="K228" i="33"/>
  <c r="K227" i="33"/>
  <c r="K226" i="33"/>
  <c r="K225" i="33"/>
  <c r="K224" i="33"/>
  <c r="K223" i="33"/>
  <c r="K222" i="33"/>
  <c r="K221" i="33"/>
  <c r="K220" i="33"/>
  <c r="K219" i="33"/>
  <c r="K218" i="33"/>
  <c r="K217" i="33"/>
  <c r="K216" i="33"/>
  <c r="K215" i="33"/>
  <c r="K214" i="33"/>
  <c r="K213" i="33"/>
  <c r="K212" i="33"/>
  <c r="K211" i="33"/>
  <c r="K210" i="33"/>
  <c r="K209" i="33"/>
  <c r="K208" i="33"/>
  <c r="K207" i="33"/>
  <c r="K206" i="33"/>
  <c r="K205" i="33"/>
  <c r="K204" i="33"/>
  <c r="K203" i="33"/>
  <c r="K202" i="33"/>
  <c r="K201" i="33"/>
  <c r="K200" i="33"/>
  <c r="K199" i="33"/>
  <c r="K198" i="33"/>
  <c r="K197" i="33"/>
  <c r="K196" i="33"/>
  <c r="K195" i="33"/>
  <c r="K194" i="33"/>
  <c r="K193" i="33"/>
  <c r="K192" i="33"/>
  <c r="K191" i="33"/>
  <c r="K190" i="33"/>
  <c r="K189" i="33"/>
  <c r="K188" i="33"/>
  <c r="K187" i="33"/>
  <c r="K186" i="33"/>
  <c r="K185" i="33"/>
  <c r="K184" i="33"/>
  <c r="K183" i="33"/>
  <c r="K182" i="33"/>
  <c r="K181" i="33"/>
  <c r="K180" i="33"/>
  <c r="K179" i="33"/>
  <c r="K178" i="33"/>
  <c r="K177" i="33"/>
  <c r="K176" i="33"/>
  <c r="K175" i="33"/>
  <c r="K174" i="33"/>
  <c r="K173" i="33"/>
  <c r="K172" i="33"/>
  <c r="K171" i="33"/>
  <c r="K170" i="33"/>
  <c r="K169" i="33"/>
  <c r="K168" i="33"/>
  <c r="K167" i="33"/>
  <c r="K166" i="33"/>
  <c r="K165" i="33"/>
  <c r="K164" i="33"/>
  <c r="K163" i="33"/>
  <c r="K162" i="33"/>
  <c r="K161" i="33"/>
  <c r="K160" i="33"/>
  <c r="K159" i="33"/>
  <c r="K158" i="33"/>
  <c r="K157" i="33"/>
  <c r="K156" i="33"/>
  <c r="K155" i="33"/>
  <c r="K154" i="33"/>
  <c r="K153" i="33"/>
  <c r="K152" i="33"/>
  <c r="K151" i="33"/>
  <c r="K150" i="33"/>
  <c r="K149" i="33"/>
  <c r="K148" i="33"/>
  <c r="K147" i="33"/>
  <c r="K146" i="33"/>
  <c r="K145" i="33"/>
  <c r="K144" i="33"/>
  <c r="K143" i="33"/>
  <c r="K142" i="33"/>
  <c r="K141" i="33"/>
  <c r="K140" i="33"/>
  <c r="K139" i="33"/>
  <c r="K138" i="33"/>
  <c r="K137" i="33"/>
  <c r="K136" i="33"/>
  <c r="K135" i="33"/>
  <c r="K134" i="33"/>
  <c r="K133" i="33"/>
  <c r="K132" i="33"/>
  <c r="K131" i="33"/>
  <c r="K130" i="33"/>
  <c r="K129" i="33"/>
  <c r="K128" i="33"/>
  <c r="K127" i="33"/>
  <c r="K126" i="33"/>
  <c r="K125" i="33"/>
  <c r="K124" i="33"/>
  <c r="K123" i="33"/>
  <c r="K122" i="33"/>
  <c r="K121" i="33"/>
  <c r="K120" i="33"/>
  <c r="K119" i="33"/>
  <c r="K118" i="33"/>
  <c r="K117" i="33"/>
  <c r="K116" i="33"/>
  <c r="K115" i="33"/>
  <c r="K114" i="33"/>
  <c r="K113" i="33"/>
  <c r="K112" i="33"/>
  <c r="K111" i="33"/>
  <c r="K110" i="33"/>
  <c r="K109" i="33"/>
  <c r="K108" i="33"/>
  <c r="K107" i="33"/>
  <c r="K106" i="33"/>
  <c r="K105" i="33"/>
  <c r="K104" i="33"/>
  <c r="K103" i="33"/>
  <c r="K102" i="33"/>
  <c r="K101" i="33"/>
  <c r="K100" i="33"/>
  <c r="K99" i="33"/>
  <c r="K98" i="33"/>
  <c r="K97" i="33"/>
  <c r="K96" i="33"/>
  <c r="K95" i="33"/>
  <c r="K94" i="33"/>
  <c r="K93" i="33"/>
  <c r="K92" i="33"/>
  <c r="K91" i="33"/>
  <c r="K90" i="33"/>
  <c r="K89" i="33"/>
  <c r="K88" i="33"/>
  <c r="K87" i="33"/>
  <c r="K86" i="33"/>
  <c r="K85" i="33"/>
  <c r="K84" i="33"/>
  <c r="K83" i="33"/>
  <c r="K82" i="33"/>
  <c r="K81" i="33"/>
  <c r="K80" i="33"/>
  <c r="K79" i="33"/>
  <c r="K78" i="33"/>
  <c r="K77" i="33"/>
  <c r="K76" i="33"/>
  <c r="K75" i="33"/>
  <c r="K74" i="33"/>
  <c r="K73" i="33"/>
  <c r="K72" i="33"/>
  <c r="K71" i="33"/>
  <c r="K70" i="33"/>
  <c r="K69" i="33"/>
  <c r="K68" i="33"/>
  <c r="K67" i="33"/>
  <c r="K66" i="33"/>
  <c r="K65" i="33"/>
  <c r="K64" i="33"/>
  <c r="K63" i="33"/>
  <c r="K62" i="33"/>
  <c r="K61" i="33"/>
  <c r="K60" i="33"/>
  <c r="K59" i="33"/>
  <c r="K58" i="33"/>
  <c r="K57" i="33"/>
  <c r="K56" i="33"/>
  <c r="K55" i="33"/>
  <c r="K54" i="33"/>
  <c r="K53" i="33"/>
  <c r="K52" i="33"/>
  <c r="K51" i="33"/>
  <c r="K50" i="33"/>
  <c r="K49" i="33"/>
  <c r="K48" i="33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K10" i="33"/>
  <c r="K9" i="33"/>
  <c r="K8" i="33"/>
  <c r="K7" i="33"/>
  <c r="K6" i="33"/>
  <c r="K5" i="33"/>
  <c r="K4" i="33"/>
  <c r="K3" i="33"/>
  <c r="I302" i="33"/>
  <c r="I301" i="33"/>
  <c r="I300" i="33"/>
  <c r="I299" i="33"/>
  <c r="I298" i="33"/>
  <c r="I297" i="33"/>
  <c r="I296" i="33"/>
  <c r="I295" i="33"/>
  <c r="I294" i="33"/>
  <c r="I293" i="33"/>
  <c r="I292" i="33"/>
  <c r="I291" i="33"/>
  <c r="I290" i="33"/>
  <c r="I289" i="33"/>
  <c r="I288" i="33"/>
  <c r="I287" i="33"/>
  <c r="I286" i="33"/>
  <c r="I285" i="33"/>
  <c r="I284" i="33"/>
  <c r="I283" i="33"/>
  <c r="I282" i="33"/>
  <c r="I281" i="33"/>
  <c r="I280" i="33"/>
  <c r="I279" i="33"/>
  <c r="I278" i="33"/>
  <c r="I277" i="33"/>
  <c r="I276" i="33"/>
  <c r="I275" i="33"/>
  <c r="I274" i="33"/>
  <c r="I273" i="33"/>
  <c r="I272" i="33"/>
  <c r="I271" i="33"/>
  <c r="I270" i="33"/>
  <c r="I269" i="33"/>
  <c r="I268" i="33"/>
  <c r="I267" i="33"/>
  <c r="I266" i="33"/>
  <c r="I265" i="33"/>
  <c r="I264" i="33"/>
  <c r="I263" i="33"/>
  <c r="I262" i="33"/>
  <c r="I261" i="33"/>
  <c r="I260" i="33"/>
  <c r="I259" i="33"/>
  <c r="I258" i="33"/>
  <c r="I257" i="33"/>
  <c r="I256" i="33"/>
  <c r="I255" i="33"/>
  <c r="I254" i="33"/>
  <c r="I253" i="33"/>
  <c r="I252" i="33"/>
  <c r="I251" i="33"/>
  <c r="I250" i="33"/>
  <c r="I249" i="33"/>
  <c r="I248" i="33"/>
  <c r="I247" i="33"/>
  <c r="I246" i="33"/>
  <c r="I245" i="33"/>
  <c r="I244" i="33"/>
  <c r="I243" i="33"/>
  <c r="I242" i="33"/>
  <c r="I241" i="33"/>
  <c r="I240" i="33"/>
  <c r="I239" i="33"/>
  <c r="I238" i="33"/>
  <c r="I237" i="33"/>
  <c r="I236" i="33"/>
  <c r="I235" i="33"/>
  <c r="I234" i="33"/>
  <c r="I233" i="33"/>
  <c r="I232" i="33"/>
  <c r="I231" i="33"/>
  <c r="I230" i="33"/>
  <c r="I229" i="33"/>
  <c r="I228" i="33"/>
  <c r="I227" i="33"/>
  <c r="I226" i="33"/>
  <c r="I225" i="33"/>
  <c r="I224" i="33"/>
  <c r="I223" i="33"/>
  <c r="I222" i="33"/>
  <c r="I221" i="33"/>
  <c r="I220" i="33"/>
  <c r="I219" i="33"/>
  <c r="I218" i="33"/>
  <c r="I217" i="33"/>
  <c r="I216" i="33"/>
  <c r="I215" i="33"/>
  <c r="I214" i="33"/>
  <c r="I213" i="33"/>
  <c r="I212" i="33"/>
  <c r="I211" i="33"/>
  <c r="I210" i="33"/>
  <c r="I209" i="33"/>
  <c r="I208" i="33"/>
  <c r="I207" i="33"/>
  <c r="I206" i="33"/>
  <c r="I205" i="33"/>
  <c r="I204" i="33"/>
  <c r="I203" i="33"/>
  <c r="I202" i="33"/>
  <c r="I201" i="33"/>
  <c r="I200" i="33"/>
  <c r="I199" i="33"/>
  <c r="I198" i="33"/>
  <c r="I197" i="33"/>
  <c r="I196" i="33"/>
  <c r="I195" i="33"/>
  <c r="I194" i="33"/>
  <c r="I193" i="33"/>
  <c r="I192" i="33"/>
  <c r="I191" i="33"/>
  <c r="I190" i="33"/>
  <c r="I189" i="33"/>
  <c r="I188" i="33"/>
  <c r="I187" i="33"/>
  <c r="I186" i="33"/>
  <c r="I185" i="33"/>
  <c r="I184" i="33"/>
  <c r="I183" i="33"/>
  <c r="I182" i="33"/>
  <c r="I181" i="33"/>
  <c r="I180" i="33"/>
  <c r="I179" i="33"/>
  <c r="I178" i="33"/>
  <c r="I177" i="33"/>
  <c r="I176" i="33"/>
  <c r="I175" i="33"/>
  <c r="I174" i="33"/>
  <c r="I173" i="33"/>
  <c r="I172" i="33"/>
  <c r="I171" i="33"/>
  <c r="I170" i="33"/>
  <c r="I169" i="33"/>
  <c r="I168" i="33"/>
  <c r="I167" i="33"/>
  <c r="I166" i="33"/>
  <c r="I165" i="33"/>
  <c r="I164" i="33"/>
  <c r="I163" i="33"/>
  <c r="I162" i="33"/>
  <c r="I161" i="33"/>
  <c r="I160" i="33"/>
  <c r="I159" i="33"/>
  <c r="I158" i="33"/>
  <c r="I157" i="33"/>
  <c r="I156" i="33"/>
  <c r="I155" i="33"/>
  <c r="I154" i="33"/>
  <c r="I153" i="33"/>
  <c r="I152" i="33"/>
  <c r="I151" i="33"/>
  <c r="I150" i="33"/>
  <c r="I149" i="33"/>
  <c r="I148" i="33"/>
  <c r="I147" i="33"/>
  <c r="I146" i="33"/>
  <c r="I145" i="33"/>
  <c r="I144" i="33"/>
  <c r="I143" i="33"/>
  <c r="I142" i="33"/>
  <c r="I141" i="33"/>
  <c r="I140" i="33"/>
  <c r="I139" i="33"/>
  <c r="I138" i="33"/>
  <c r="I137" i="33"/>
  <c r="I136" i="33"/>
  <c r="I135" i="33"/>
  <c r="I134" i="33"/>
  <c r="I133" i="33"/>
  <c r="I132" i="33"/>
  <c r="I131" i="33"/>
  <c r="I130" i="33"/>
  <c r="I129" i="33"/>
  <c r="I128" i="33"/>
  <c r="I127" i="33"/>
  <c r="I126" i="33"/>
  <c r="I125" i="33"/>
  <c r="I124" i="33"/>
  <c r="I123" i="33"/>
  <c r="I122" i="33"/>
  <c r="I121" i="33"/>
  <c r="I120" i="33"/>
  <c r="I119" i="33"/>
  <c r="I118" i="33"/>
  <c r="I117" i="33"/>
  <c r="I116" i="33"/>
  <c r="I115" i="33"/>
  <c r="I114" i="33"/>
  <c r="I113" i="33"/>
  <c r="I112" i="33"/>
  <c r="I111" i="33"/>
  <c r="I110" i="33"/>
  <c r="I109" i="33"/>
  <c r="I108" i="33"/>
  <c r="I107" i="33"/>
  <c r="I106" i="33"/>
  <c r="I105" i="33"/>
  <c r="I104" i="33"/>
  <c r="I103" i="33"/>
  <c r="I102" i="33"/>
  <c r="I101" i="33"/>
  <c r="I100" i="33"/>
  <c r="I99" i="33"/>
  <c r="I98" i="33"/>
  <c r="I97" i="33"/>
  <c r="I96" i="33"/>
  <c r="I95" i="33"/>
  <c r="I94" i="33"/>
  <c r="I93" i="33"/>
  <c r="I92" i="33"/>
  <c r="I91" i="33"/>
  <c r="I90" i="33"/>
  <c r="I89" i="33"/>
  <c r="I88" i="33"/>
  <c r="I87" i="33"/>
  <c r="I86" i="33"/>
  <c r="I85" i="33"/>
  <c r="I84" i="33"/>
  <c r="I83" i="33"/>
  <c r="I82" i="33"/>
  <c r="I81" i="33"/>
  <c r="I80" i="33"/>
  <c r="I79" i="33"/>
  <c r="I78" i="33"/>
  <c r="I77" i="33"/>
  <c r="I76" i="33"/>
  <c r="I75" i="33"/>
  <c r="I74" i="33"/>
  <c r="I73" i="33"/>
  <c r="I72" i="33"/>
  <c r="I71" i="33"/>
  <c r="I70" i="33"/>
  <c r="I69" i="33"/>
  <c r="I68" i="33"/>
  <c r="I67" i="33"/>
  <c r="I66" i="33"/>
  <c r="I65" i="33"/>
  <c r="I64" i="33"/>
  <c r="I63" i="33"/>
  <c r="I62" i="33"/>
  <c r="I61" i="33"/>
  <c r="I60" i="33"/>
  <c r="I59" i="33"/>
  <c r="I58" i="33"/>
  <c r="I57" i="33"/>
  <c r="I56" i="33"/>
  <c r="I55" i="33"/>
  <c r="I54" i="33"/>
  <c r="I53" i="33"/>
  <c r="I52" i="33"/>
  <c r="I51" i="33"/>
  <c r="I50" i="33"/>
  <c r="I49" i="33"/>
  <c r="I48" i="33"/>
  <c r="I47" i="33"/>
  <c r="I46" i="33"/>
  <c r="I45" i="33"/>
  <c r="I44" i="33"/>
  <c r="I43" i="33"/>
  <c r="I42" i="33"/>
  <c r="I41" i="33"/>
  <c r="I40" i="33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8" i="33"/>
  <c r="I7" i="33"/>
  <c r="I6" i="33"/>
  <c r="I5" i="33"/>
  <c r="I4" i="33"/>
  <c r="I3" i="33"/>
  <c r="G302" i="33"/>
  <c r="G301" i="33"/>
  <c r="G300" i="33"/>
  <c r="G299" i="33"/>
  <c r="G298" i="33"/>
  <c r="G297" i="33"/>
  <c r="G296" i="33"/>
  <c r="G295" i="33"/>
  <c r="G294" i="33"/>
  <c r="G293" i="33"/>
  <c r="G292" i="33"/>
  <c r="G291" i="33"/>
  <c r="G290" i="33"/>
  <c r="G289" i="33"/>
  <c r="G288" i="33"/>
  <c r="G287" i="33"/>
  <c r="G286" i="33"/>
  <c r="G285" i="33"/>
  <c r="G284" i="33"/>
  <c r="G283" i="33"/>
  <c r="G282" i="33"/>
  <c r="G281" i="33"/>
  <c r="G280" i="33"/>
  <c r="G279" i="33"/>
  <c r="G278" i="33"/>
  <c r="G277" i="33"/>
  <c r="G276" i="33"/>
  <c r="G275" i="33"/>
  <c r="G274" i="33"/>
  <c r="G273" i="33"/>
  <c r="G272" i="33"/>
  <c r="G271" i="33"/>
  <c r="G270" i="33"/>
  <c r="G269" i="33"/>
  <c r="G268" i="33"/>
  <c r="G267" i="33"/>
  <c r="G266" i="33"/>
  <c r="G265" i="33"/>
  <c r="G264" i="33"/>
  <c r="G263" i="33"/>
  <c r="G262" i="33"/>
  <c r="G261" i="33"/>
  <c r="G260" i="33"/>
  <c r="G259" i="33"/>
  <c r="G258" i="33"/>
  <c r="G257" i="33"/>
  <c r="G256" i="33"/>
  <c r="G255" i="33"/>
  <c r="G254" i="33"/>
  <c r="G253" i="33"/>
  <c r="G252" i="33"/>
  <c r="G251" i="33"/>
  <c r="G250" i="33"/>
  <c r="G249" i="33"/>
  <c r="G248" i="33"/>
  <c r="G247" i="33"/>
  <c r="G246" i="33"/>
  <c r="G245" i="33"/>
  <c r="G244" i="33"/>
  <c r="G243" i="33"/>
  <c r="G242" i="33"/>
  <c r="G241" i="33"/>
  <c r="G240" i="33"/>
  <c r="G239" i="33"/>
  <c r="G238" i="33"/>
  <c r="G237" i="33"/>
  <c r="G236" i="33"/>
  <c r="G235" i="33"/>
  <c r="G234" i="33"/>
  <c r="G233" i="33"/>
  <c r="G232" i="33"/>
  <c r="G231" i="33"/>
  <c r="G230" i="33"/>
  <c r="G229" i="33"/>
  <c r="G228" i="33"/>
  <c r="G227" i="33"/>
  <c r="G226" i="33"/>
  <c r="G225" i="33"/>
  <c r="G224" i="33"/>
  <c r="G223" i="33"/>
  <c r="G222" i="33"/>
  <c r="G221" i="33"/>
  <c r="G220" i="33"/>
  <c r="G219" i="33"/>
  <c r="G218" i="33"/>
  <c r="G217" i="33"/>
  <c r="G216" i="33"/>
  <c r="G215" i="33"/>
  <c r="G214" i="33"/>
  <c r="G213" i="33"/>
  <c r="G212" i="33"/>
  <c r="G211" i="33"/>
  <c r="G210" i="33"/>
  <c r="G209" i="33"/>
  <c r="G208" i="33"/>
  <c r="G207" i="33"/>
  <c r="G206" i="33"/>
  <c r="G205" i="33"/>
  <c r="G204" i="33"/>
  <c r="G203" i="33"/>
  <c r="G202" i="33"/>
  <c r="G201" i="33"/>
  <c r="G200" i="33"/>
  <c r="G199" i="33"/>
  <c r="G198" i="33"/>
  <c r="G197" i="33"/>
  <c r="G196" i="33"/>
  <c r="G195" i="33"/>
  <c r="G194" i="33"/>
  <c r="G193" i="33"/>
  <c r="G192" i="33"/>
  <c r="G191" i="33"/>
  <c r="G190" i="33"/>
  <c r="G189" i="33"/>
  <c r="G188" i="33"/>
  <c r="G187" i="33"/>
  <c r="G186" i="33"/>
  <c r="G185" i="33"/>
  <c r="G184" i="33"/>
  <c r="G183" i="33"/>
  <c r="G182" i="33"/>
  <c r="G181" i="33"/>
  <c r="G180" i="33"/>
  <c r="G179" i="33"/>
  <c r="G178" i="33"/>
  <c r="G177" i="33"/>
  <c r="G176" i="33"/>
  <c r="G175" i="33"/>
  <c r="G174" i="33"/>
  <c r="G173" i="33"/>
  <c r="G172" i="33"/>
  <c r="G171" i="33"/>
  <c r="G170" i="33"/>
  <c r="G169" i="33"/>
  <c r="G168" i="33"/>
  <c r="G167" i="33"/>
  <c r="G166" i="33"/>
  <c r="G165" i="33"/>
  <c r="G164" i="33"/>
  <c r="G163" i="33"/>
  <c r="G162" i="33"/>
  <c r="G161" i="33"/>
  <c r="G160" i="33"/>
  <c r="G159" i="33"/>
  <c r="G158" i="33"/>
  <c r="G157" i="33"/>
  <c r="G156" i="33"/>
  <c r="G155" i="33"/>
  <c r="G154" i="33"/>
  <c r="G153" i="33"/>
  <c r="G152" i="33"/>
  <c r="G151" i="33"/>
  <c r="G150" i="33"/>
  <c r="G149" i="33"/>
  <c r="G148" i="33"/>
  <c r="G147" i="33"/>
  <c r="G146" i="33"/>
  <c r="G145" i="33"/>
  <c r="G144" i="33"/>
  <c r="G143" i="33"/>
  <c r="G142" i="33"/>
  <c r="G141" i="33"/>
  <c r="G140" i="33"/>
  <c r="G139" i="33"/>
  <c r="G138" i="33"/>
  <c r="G137" i="33"/>
  <c r="G136" i="33"/>
  <c r="G135" i="33"/>
  <c r="G134" i="33"/>
  <c r="G133" i="33"/>
  <c r="G132" i="33"/>
  <c r="G131" i="33"/>
  <c r="G130" i="33"/>
  <c r="G129" i="33"/>
  <c r="G128" i="33"/>
  <c r="G127" i="33"/>
  <c r="G126" i="33"/>
  <c r="G125" i="33"/>
  <c r="G124" i="33"/>
  <c r="G123" i="33"/>
  <c r="G122" i="33"/>
  <c r="G121" i="33"/>
  <c r="G120" i="33"/>
  <c r="G119" i="33"/>
  <c r="G118" i="33"/>
  <c r="G117" i="33"/>
  <c r="G116" i="33"/>
  <c r="G115" i="33"/>
  <c r="G114" i="33"/>
  <c r="G113" i="33"/>
  <c r="G112" i="33"/>
  <c r="G111" i="33"/>
  <c r="G110" i="33"/>
  <c r="G109" i="33"/>
  <c r="G108" i="33"/>
  <c r="G107" i="33"/>
  <c r="G106" i="33"/>
  <c r="G105" i="33"/>
  <c r="G104" i="33"/>
  <c r="G103" i="33"/>
  <c r="G102" i="33"/>
  <c r="G101" i="33"/>
  <c r="G100" i="33"/>
  <c r="G99" i="33"/>
  <c r="G98" i="33"/>
  <c r="G97" i="33"/>
  <c r="G96" i="33"/>
  <c r="G95" i="33"/>
  <c r="G94" i="33"/>
  <c r="G93" i="33"/>
  <c r="G92" i="33"/>
  <c r="G91" i="33"/>
  <c r="G90" i="33"/>
  <c r="G89" i="33"/>
  <c r="G88" i="33"/>
  <c r="G87" i="33"/>
  <c r="G86" i="33"/>
  <c r="G85" i="33"/>
  <c r="G84" i="33"/>
  <c r="G83" i="33"/>
  <c r="G82" i="33"/>
  <c r="G81" i="33"/>
  <c r="G80" i="33"/>
  <c r="G79" i="33"/>
  <c r="G78" i="33"/>
  <c r="G77" i="33"/>
  <c r="G76" i="33"/>
  <c r="G75" i="33"/>
  <c r="G74" i="33"/>
  <c r="G73" i="33"/>
  <c r="G72" i="33"/>
  <c r="G71" i="33"/>
  <c r="G70" i="33"/>
  <c r="G69" i="33"/>
  <c r="G68" i="33"/>
  <c r="G67" i="33"/>
  <c r="G66" i="33"/>
  <c r="G65" i="33"/>
  <c r="G64" i="33"/>
  <c r="G63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G5" i="33"/>
  <c r="G4" i="33"/>
  <c r="G3" i="33"/>
  <c r="E302" i="33"/>
  <c r="E301" i="33"/>
  <c r="E300" i="33"/>
  <c r="E299" i="33"/>
  <c r="E298" i="33"/>
  <c r="E297" i="33"/>
  <c r="E296" i="33"/>
  <c r="E295" i="33"/>
  <c r="E294" i="33"/>
  <c r="E293" i="33"/>
  <c r="E292" i="33"/>
  <c r="E291" i="33"/>
  <c r="E290" i="33"/>
  <c r="E289" i="33"/>
  <c r="E288" i="33"/>
  <c r="E287" i="33"/>
  <c r="E286" i="33"/>
  <c r="E285" i="33"/>
  <c r="E284" i="33"/>
  <c r="E283" i="33"/>
  <c r="E282" i="33"/>
  <c r="E281" i="33"/>
  <c r="E280" i="33"/>
  <c r="E279" i="33"/>
  <c r="E278" i="33"/>
  <c r="E277" i="33"/>
  <c r="E276" i="33"/>
  <c r="E275" i="33"/>
  <c r="E274" i="33"/>
  <c r="E273" i="33"/>
  <c r="E272" i="33"/>
  <c r="E271" i="33"/>
  <c r="E270" i="33"/>
  <c r="E269" i="33"/>
  <c r="E268" i="33"/>
  <c r="E267" i="33"/>
  <c r="E266" i="33"/>
  <c r="E265" i="33"/>
  <c r="E264" i="33"/>
  <c r="E263" i="33"/>
  <c r="E262" i="33"/>
  <c r="E261" i="33"/>
  <c r="E260" i="33"/>
  <c r="E259" i="33"/>
  <c r="E258" i="33"/>
  <c r="E257" i="33"/>
  <c r="E256" i="33"/>
  <c r="E255" i="33"/>
  <c r="E254" i="33"/>
  <c r="E253" i="33"/>
  <c r="E252" i="33"/>
  <c r="E251" i="33"/>
  <c r="E250" i="33"/>
  <c r="E249" i="33"/>
  <c r="E248" i="33"/>
  <c r="E247" i="33"/>
  <c r="E246" i="33"/>
  <c r="E245" i="33"/>
  <c r="E244" i="33"/>
  <c r="E243" i="33"/>
  <c r="E242" i="33"/>
  <c r="E241" i="33"/>
  <c r="E240" i="33"/>
  <c r="E239" i="33"/>
  <c r="E238" i="33"/>
  <c r="E237" i="33"/>
  <c r="E236" i="33"/>
  <c r="E235" i="33"/>
  <c r="E234" i="33"/>
  <c r="E233" i="33"/>
  <c r="E232" i="33"/>
  <c r="E231" i="33"/>
  <c r="E230" i="33"/>
  <c r="E229" i="33"/>
  <c r="E228" i="33"/>
  <c r="E227" i="33"/>
  <c r="E226" i="33"/>
  <c r="E225" i="33"/>
  <c r="E224" i="33"/>
  <c r="E223" i="33"/>
  <c r="E222" i="33"/>
  <c r="E221" i="33"/>
  <c r="E220" i="33"/>
  <c r="E219" i="33"/>
  <c r="E218" i="33"/>
  <c r="E217" i="33"/>
  <c r="E216" i="33"/>
  <c r="E215" i="33"/>
  <c r="E214" i="33"/>
  <c r="E213" i="33"/>
  <c r="E212" i="33"/>
  <c r="E211" i="33"/>
  <c r="E210" i="33"/>
  <c r="E209" i="33"/>
  <c r="E208" i="33"/>
  <c r="E207" i="33"/>
  <c r="E206" i="33"/>
  <c r="E205" i="33"/>
  <c r="E204" i="33"/>
  <c r="E203" i="33"/>
  <c r="E202" i="33"/>
  <c r="E201" i="33"/>
  <c r="E200" i="33"/>
  <c r="E199" i="33"/>
  <c r="E198" i="33"/>
  <c r="E197" i="33"/>
  <c r="E196" i="33"/>
  <c r="E195" i="33"/>
  <c r="E194" i="33"/>
  <c r="E193" i="33"/>
  <c r="E192" i="33"/>
  <c r="E191" i="33"/>
  <c r="E190" i="33"/>
  <c r="E189" i="33"/>
  <c r="E188" i="33"/>
  <c r="E187" i="33"/>
  <c r="E186" i="33"/>
  <c r="E185" i="33"/>
  <c r="E184" i="33"/>
  <c r="E183" i="33"/>
  <c r="E182" i="33"/>
  <c r="E181" i="33"/>
  <c r="E180" i="33"/>
  <c r="E179" i="33"/>
  <c r="E178" i="33"/>
  <c r="E177" i="33"/>
  <c r="E176" i="33"/>
  <c r="E175" i="33"/>
  <c r="E174" i="33"/>
  <c r="E173" i="33"/>
  <c r="E172" i="33"/>
  <c r="E171" i="33"/>
  <c r="E170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50" i="33"/>
  <c r="E149" i="33"/>
  <c r="E148" i="33"/>
  <c r="E147" i="33"/>
  <c r="E146" i="33"/>
  <c r="E145" i="33"/>
  <c r="E144" i="33"/>
  <c r="E143" i="33"/>
  <c r="E142" i="33"/>
  <c r="E141" i="33"/>
  <c r="E140" i="33"/>
  <c r="E139" i="33"/>
  <c r="E138" i="33"/>
  <c r="E137" i="33"/>
  <c r="E136" i="33"/>
  <c r="E135" i="33"/>
  <c r="E134" i="33"/>
  <c r="E133" i="33"/>
  <c r="E132" i="33"/>
  <c r="E131" i="33"/>
  <c r="E130" i="33"/>
  <c r="E129" i="33"/>
  <c r="E128" i="33"/>
  <c r="E127" i="33"/>
  <c r="E126" i="33"/>
  <c r="E125" i="33"/>
  <c r="E124" i="33"/>
  <c r="E123" i="33"/>
  <c r="E122" i="33"/>
  <c r="E121" i="33"/>
  <c r="E120" i="33"/>
  <c r="E119" i="33"/>
  <c r="E118" i="33"/>
  <c r="E117" i="33"/>
  <c r="E116" i="33"/>
  <c r="E115" i="33"/>
  <c r="E114" i="33"/>
  <c r="E113" i="33"/>
  <c r="E112" i="33"/>
  <c r="E111" i="33"/>
  <c r="E110" i="33"/>
  <c r="E109" i="33"/>
  <c r="E108" i="33"/>
  <c r="E107" i="33"/>
  <c r="E106" i="33"/>
  <c r="E105" i="33"/>
  <c r="E104" i="33"/>
  <c r="E103" i="33"/>
  <c r="E102" i="33"/>
  <c r="E101" i="33"/>
  <c r="E100" i="33"/>
  <c r="E99" i="33"/>
  <c r="E98" i="33"/>
  <c r="E97" i="33"/>
  <c r="E96" i="33"/>
  <c r="E95" i="33"/>
  <c r="E94" i="33"/>
  <c r="E93" i="33"/>
  <c r="E92" i="33"/>
  <c r="E91" i="33"/>
  <c r="E90" i="33"/>
  <c r="E89" i="33"/>
  <c r="E88" i="33"/>
  <c r="E87" i="33"/>
  <c r="E86" i="33"/>
  <c r="E85" i="33"/>
  <c r="E84" i="33"/>
  <c r="E83" i="33"/>
  <c r="E82" i="33"/>
  <c r="E81" i="33"/>
  <c r="E80" i="33"/>
  <c r="E79" i="33"/>
  <c r="E78" i="33"/>
  <c r="E77" i="33"/>
  <c r="E76" i="33"/>
  <c r="E75" i="33"/>
  <c r="E74" i="33"/>
  <c r="E73" i="33"/>
  <c r="E72" i="33"/>
  <c r="E71" i="33"/>
  <c r="E70" i="33"/>
  <c r="E69" i="33"/>
  <c r="E68" i="33"/>
  <c r="E67" i="33"/>
  <c r="E66" i="33"/>
  <c r="E65" i="33"/>
  <c r="E64" i="33"/>
  <c r="E63" i="33"/>
  <c r="E62" i="33"/>
  <c r="E61" i="33"/>
  <c r="E60" i="33"/>
  <c r="E59" i="33"/>
  <c r="E58" i="33"/>
  <c r="E57" i="33"/>
  <c r="E56" i="33"/>
  <c r="E55" i="33"/>
  <c r="E54" i="33"/>
  <c r="E53" i="33"/>
  <c r="E52" i="33"/>
  <c r="E51" i="33"/>
  <c r="E50" i="33"/>
  <c r="E49" i="33"/>
  <c r="E48" i="33"/>
  <c r="E47" i="33"/>
  <c r="E46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F4" i="13"/>
  <c r="F3" i="13"/>
  <c r="E2" i="12"/>
  <c r="C302" i="33"/>
  <c r="C301" i="33"/>
  <c r="C300" i="33"/>
  <c r="C299" i="33"/>
  <c r="C298" i="33"/>
  <c r="C297" i="33"/>
  <c r="C296" i="33"/>
  <c r="C295" i="33"/>
  <c r="C294" i="33"/>
  <c r="C293" i="33"/>
  <c r="C292" i="33"/>
  <c r="C291" i="33"/>
  <c r="C290" i="33"/>
  <c r="C289" i="33"/>
  <c r="C288" i="33"/>
  <c r="C287" i="33"/>
  <c r="C286" i="33"/>
  <c r="C285" i="33"/>
  <c r="C284" i="33"/>
  <c r="C283" i="33"/>
  <c r="C282" i="33"/>
  <c r="C281" i="33"/>
  <c r="C280" i="33"/>
  <c r="C279" i="33"/>
  <c r="C278" i="33"/>
  <c r="C277" i="33"/>
  <c r="C276" i="33"/>
  <c r="C275" i="33"/>
  <c r="C274" i="33"/>
  <c r="C273" i="33"/>
  <c r="C272" i="33"/>
  <c r="C271" i="33"/>
  <c r="C270" i="33"/>
  <c r="C269" i="33"/>
  <c r="C268" i="33"/>
  <c r="C267" i="33"/>
  <c r="C266" i="33"/>
  <c r="C265" i="33"/>
  <c r="C264" i="33"/>
  <c r="C263" i="33"/>
  <c r="C262" i="33"/>
  <c r="C261" i="33"/>
  <c r="C260" i="33"/>
  <c r="C259" i="33"/>
  <c r="C258" i="33"/>
  <c r="C257" i="33"/>
  <c r="C256" i="33"/>
  <c r="C255" i="33"/>
  <c r="C254" i="33"/>
  <c r="C253" i="33"/>
  <c r="C252" i="33"/>
  <c r="C251" i="33"/>
  <c r="C250" i="33"/>
  <c r="C249" i="33"/>
  <c r="C248" i="33"/>
  <c r="C247" i="33"/>
  <c r="C246" i="33"/>
  <c r="C245" i="33"/>
  <c r="C244" i="33"/>
  <c r="C243" i="33"/>
  <c r="C242" i="33"/>
  <c r="C241" i="33"/>
  <c r="C240" i="33"/>
  <c r="C239" i="33"/>
  <c r="C238" i="33"/>
  <c r="C237" i="33"/>
  <c r="C236" i="33"/>
  <c r="C235" i="33"/>
  <c r="C234" i="33"/>
  <c r="C233" i="33"/>
  <c r="C232" i="33"/>
  <c r="C231" i="33"/>
  <c r="C230" i="33"/>
  <c r="C229" i="33"/>
  <c r="C228" i="33"/>
  <c r="C227" i="33"/>
  <c r="C226" i="33"/>
  <c r="C225" i="33"/>
  <c r="C224" i="33"/>
  <c r="C223" i="33"/>
  <c r="C222" i="33"/>
  <c r="C221" i="33"/>
  <c r="C220" i="33"/>
  <c r="C219" i="33"/>
  <c r="C218" i="33"/>
  <c r="C217" i="33"/>
  <c r="C216" i="33"/>
  <c r="C215" i="33"/>
  <c r="C214" i="33"/>
  <c r="C213" i="33"/>
  <c r="C212" i="33"/>
  <c r="C211" i="33"/>
  <c r="C210" i="33"/>
  <c r="C209" i="33"/>
  <c r="C208" i="33"/>
  <c r="C207" i="33"/>
  <c r="C206" i="33"/>
  <c r="C205" i="33"/>
  <c r="C204" i="33"/>
  <c r="C203" i="33"/>
  <c r="C202" i="33"/>
  <c r="C201" i="33"/>
  <c r="C200" i="33"/>
  <c r="C199" i="33"/>
  <c r="C198" i="33"/>
  <c r="C197" i="33"/>
  <c r="C196" i="33"/>
  <c r="C195" i="33"/>
  <c r="C194" i="33"/>
  <c r="C193" i="33"/>
  <c r="C192" i="33"/>
  <c r="C191" i="33"/>
  <c r="C190" i="33"/>
  <c r="C189" i="33"/>
  <c r="C188" i="33"/>
  <c r="C187" i="33"/>
  <c r="C186" i="33"/>
  <c r="C185" i="33"/>
  <c r="C184" i="33"/>
  <c r="C183" i="33"/>
  <c r="C182" i="33"/>
  <c r="C181" i="33"/>
  <c r="C180" i="33"/>
  <c r="C179" i="33"/>
  <c r="C178" i="33"/>
  <c r="C177" i="33"/>
  <c r="C176" i="33"/>
  <c r="C175" i="33"/>
  <c r="C174" i="33"/>
  <c r="C173" i="33"/>
  <c r="C172" i="33"/>
  <c r="C171" i="33"/>
  <c r="C170" i="33"/>
  <c r="C169" i="33"/>
  <c r="C168" i="33"/>
  <c r="C167" i="33"/>
  <c r="C166" i="33"/>
  <c r="C165" i="33"/>
  <c r="C164" i="33"/>
  <c r="C163" i="33"/>
  <c r="C162" i="33"/>
  <c r="C161" i="33"/>
  <c r="C160" i="33"/>
  <c r="C159" i="33"/>
  <c r="C158" i="33"/>
  <c r="C157" i="33"/>
  <c r="C156" i="33"/>
  <c r="C155" i="33"/>
  <c r="C154" i="33"/>
  <c r="C153" i="33"/>
  <c r="C152" i="33"/>
  <c r="C151" i="33"/>
  <c r="C150" i="33"/>
  <c r="C149" i="33"/>
  <c r="C148" i="33"/>
  <c r="C147" i="33"/>
  <c r="C146" i="33"/>
  <c r="C145" i="33"/>
  <c r="C144" i="33"/>
  <c r="C143" i="33"/>
  <c r="C142" i="33"/>
  <c r="C141" i="33"/>
  <c r="C140" i="33"/>
  <c r="C139" i="33"/>
  <c r="C138" i="33"/>
  <c r="C137" i="33"/>
  <c r="C136" i="33"/>
  <c r="C135" i="33"/>
  <c r="C134" i="33"/>
  <c r="C133" i="33"/>
  <c r="C132" i="33"/>
  <c r="C131" i="33"/>
  <c r="C130" i="33"/>
  <c r="C129" i="33"/>
  <c r="C128" i="33"/>
  <c r="C127" i="33"/>
  <c r="C126" i="33"/>
  <c r="C125" i="33"/>
  <c r="C124" i="33"/>
  <c r="C123" i="33"/>
  <c r="C122" i="33"/>
  <c r="C121" i="33"/>
  <c r="C120" i="33"/>
  <c r="C119" i="33"/>
  <c r="C118" i="33"/>
  <c r="C117" i="33"/>
  <c r="C116" i="33"/>
  <c r="C115" i="33"/>
  <c r="C114" i="33"/>
  <c r="C113" i="33"/>
  <c r="C112" i="33"/>
  <c r="C111" i="33"/>
  <c r="C110" i="33"/>
  <c r="C109" i="33"/>
  <c r="C108" i="33"/>
  <c r="C107" i="33"/>
  <c r="C106" i="33"/>
  <c r="C105" i="33"/>
  <c r="C104" i="33"/>
  <c r="C103" i="33"/>
  <c r="C102" i="33"/>
  <c r="C101" i="33"/>
  <c r="C100" i="33"/>
  <c r="C99" i="33"/>
  <c r="C98" i="33"/>
  <c r="C97" i="33"/>
  <c r="C96" i="33"/>
  <c r="C95" i="33"/>
  <c r="C94" i="33"/>
  <c r="C93" i="33"/>
  <c r="C92" i="33"/>
  <c r="C91" i="33"/>
  <c r="C90" i="33"/>
  <c r="C89" i="33"/>
  <c r="C88" i="33"/>
  <c r="C87" i="33"/>
  <c r="C86" i="33"/>
  <c r="C85" i="33"/>
  <c r="C84" i="33"/>
  <c r="C83" i="33"/>
  <c r="C82" i="33"/>
  <c r="C81" i="33"/>
  <c r="C80" i="33"/>
  <c r="C79" i="33"/>
  <c r="C78" i="33"/>
  <c r="C77" i="33"/>
  <c r="C76" i="33"/>
  <c r="C75" i="33"/>
  <c r="C74" i="33"/>
  <c r="C73" i="33"/>
  <c r="C72" i="33"/>
  <c r="C71" i="33"/>
  <c r="C70" i="33"/>
  <c r="C69" i="33"/>
  <c r="C68" i="33"/>
  <c r="C67" i="33"/>
  <c r="C66" i="33"/>
  <c r="C65" i="33"/>
  <c r="C64" i="33"/>
  <c r="C63" i="33"/>
  <c r="C62" i="33"/>
  <c r="C61" i="33"/>
  <c r="C60" i="33"/>
  <c r="C59" i="33"/>
  <c r="C58" i="33"/>
  <c r="C57" i="33"/>
  <c r="C56" i="33"/>
  <c r="C55" i="33"/>
  <c r="C54" i="33"/>
  <c r="C53" i="33"/>
  <c r="C52" i="33"/>
  <c r="C51" i="33"/>
  <c r="C50" i="33"/>
  <c r="C49" i="33"/>
  <c r="C48" i="33"/>
  <c r="C47" i="33"/>
  <c r="C46" i="33"/>
  <c r="C45" i="33"/>
  <c r="C44" i="33"/>
  <c r="C43" i="33"/>
  <c r="C42" i="33"/>
  <c r="C41" i="33"/>
  <c r="C40" i="33"/>
  <c r="C39" i="33"/>
  <c r="C38" i="33"/>
  <c r="C37" i="33"/>
  <c r="C36" i="33"/>
  <c r="C35" i="33"/>
  <c r="C34" i="33"/>
  <c r="C33" i="33"/>
  <c r="C32" i="33"/>
  <c r="C31" i="33"/>
  <c r="C30" i="33"/>
  <c r="C29" i="33"/>
  <c r="C28" i="33"/>
  <c r="C27" i="33"/>
  <c r="C26" i="33"/>
  <c r="C25" i="33"/>
  <c r="C24" i="33"/>
  <c r="C23" i="33"/>
  <c r="C22" i="33"/>
  <c r="C21" i="33"/>
  <c r="C20" i="33"/>
  <c r="C19" i="33"/>
  <c r="C18" i="33"/>
  <c r="C17" i="33"/>
  <c r="C16" i="33"/>
  <c r="C15" i="33"/>
  <c r="C14" i="33"/>
  <c r="C13" i="33"/>
  <c r="C12" i="33"/>
  <c r="C11" i="33"/>
  <c r="C10" i="33"/>
  <c r="C9" i="33"/>
  <c r="C8" i="33"/>
  <c r="C7" i="33"/>
  <c r="C6" i="33"/>
  <c r="C5" i="33"/>
  <c r="C4" i="33"/>
  <c r="U17" i="26"/>
  <c r="D8" i="39"/>
  <c r="D7" i="39"/>
  <c r="C7" i="39"/>
  <c r="C5" i="38"/>
  <c r="C6" i="38"/>
  <c r="IV2" i="11"/>
  <c r="IU2" i="11"/>
  <c r="IT2" i="11"/>
  <c r="IS2" i="11"/>
  <c r="IR2" i="11"/>
  <c r="IQ2" i="11"/>
  <c r="IP2" i="11"/>
  <c r="IO2" i="11"/>
  <c r="IN2" i="11"/>
  <c r="IM2" i="11"/>
  <c r="IL2" i="11"/>
  <c r="IK2" i="11"/>
  <c r="IJ2" i="11"/>
  <c r="II2" i="11"/>
  <c r="IH2" i="11"/>
  <c r="IG2" i="11"/>
  <c r="IF2" i="11"/>
  <c r="IE2" i="11"/>
  <c r="ID2" i="11"/>
  <c r="IC2" i="11"/>
  <c r="IB2" i="11"/>
  <c r="IA2" i="11"/>
  <c r="HZ2" i="11"/>
  <c r="HY2" i="11"/>
  <c r="HX2" i="11"/>
  <c r="HW2" i="11"/>
  <c r="HV2" i="11"/>
  <c r="HU2" i="11"/>
  <c r="HT2" i="11"/>
  <c r="HS2" i="11"/>
  <c r="HR2" i="11"/>
  <c r="HQ2" i="11"/>
  <c r="HP2" i="11"/>
  <c r="HO2" i="11"/>
  <c r="HN2" i="11"/>
  <c r="HM2" i="11"/>
  <c r="HL2" i="11"/>
  <c r="HK2" i="11"/>
  <c r="HJ2" i="11"/>
  <c r="HI2" i="11"/>
  <c r="HH2" i="11"/>
  <c r="HG2" i="11"/>
  <c r="HF2" i="11"/>
  <c r="HE2" i="11"/>
  <c r="HD2" i="11"/>
  <c r="HC2" i="11"/>
  <c r="HB2" i="11"/>
  <c r="HA2" i="11"/>
  <c r="GZ2" i="11"/>
  <c r="GY2" i="11"/>
  <c r="GX2" i="11"/>
  <c r="GW2" i="11"/>
  <c r="GV2" i="11"/>
  <c r="GU2" i="11"/>
  <c r="GT2" i="11"/>
  <c r="GS2" i="11"/>
  <c r="GR2" i="11"/>
  <c r="GQ2" i="11"/>
  <c r="GP2" i="11"/>
  <c r="GO2" i="11"/>
  <c r="GN2" i="11"/>
  <c r="GM2" i="11"/>
  <c r="GL2" i="11"/>
  <c r="GK2" i="11"/>
  <c r="GJ2" i="11"/>
  <c r="GI2" i="11"/>
  <c r="GH2" i="11"/>
  <c r="GG2" i="11"/>
  <c r="GF2" i="11"/>
  <c r="GE2" i="11"/>
  <c r="GD2" i="11"/>
  <c r="GC2" i="11"/>
  <c r="GB2" i="11"/>
  <c r="GA2" i="11"/>
  <c r="FZ2" i="11"/>
  <c r="FY2" i="11"/>
  <c r="FX2" i="11"/>
  <c r="FW2" i="11"/>
  <c r="FV2" i="11"/>
  <c r="FU2" i="11"/>
  <c r="FT2" i="11"/>
  <c r="FS2" i="11"/>
  <c r="FR2" i="11"/>
  <c r="FQ2" i="11"/>
  <c r="FP2" i="11"/>
  <c r="FO2" i="11"/>
  <c r="FN2" i="11"/>
  <c r="FM2" i="11"/>
  <c r="FL2" i="11"/>
  <c r="FK2" i="11"/>
  <c r="FJ2" i="11"/>
  <c r="FI2" i="11"/>
  <c r="FH2" i="11"/>
  <c r="FG2" i="11"/>
  <c r="FF2" i="11"/>
  <c r="FE2" i="11"/>
  <c r="FD2" i="11"/>
  <c r="FC2" i="11"/>
  <c r="FB2" i="11"/>
  <c r="FA2" i="11"/>
  <c r="EZ2" i="11"/>
  <c r="EY2" i="11"/>
  <c r="EX2" i="11"/>
  <c r="EW2" i="11"/>
  <c r="EV2" i="11"/>
  <c r="EU2" i="11"/>
  <c r="ET2" i="11"/>
  <c r="ES2" i="11"/>
  <c r="ER2" i="11"/>
  <c r="EQ2" i="11"/>
  <c r="EP2" i="11"/>
  <c r="EO2" i="11"/>
  <c r="EN2" i="11"/>
  <c r="EM2" i="11"/>
  <c r="EL2" i="11"/>
  <c r="EK2" i="11"/>
  <c r="EJ2" i="11"/>
  <c r="EI2" i="11"/>
  <c r="EH2" i="11"/>
  <c r="EG2" i="11"/>
  <c r="EF2" i="11"/>
  <c r="EE2" i="11"/>
  <c r="ED2" i="11"/>
  <c r="EC2" i="11"/>
  <c r="EB2" i="11"/>
  <c r="EA2" i="11"/>
  <c r="DZ2" i="11"/>
  <c r="DY2" i="11"/>
  <c r="DX2" i="11"/>
  <c r="DW2" i="11"/>
  <c r="DV2" i="11"/>
  <c r="DU2" i="11"/>
  <c r="DT2" i="11"/>
  <c r="DS2" i="11"/>
  <c r="DR2" i="11"/>
  <c r="DQ2" i="11"/>
  <c r="DP2" i="11"/>
  <c r="DO2" i="11"/>
  <c r="DN2" i="11"/>
  <c r="DM2" i="11"/>
  <c r="DL2" i="11"/>
  <c r="DK2" i="11"/>
  <c r="DJ2" i="11"/>
  <c r="DI2" i="11"/>
  <c r="DH2" i="11"/>
  <c r="DG2" i="11"/>
  <c r="DF2" i="11"/>
  <c r="DE2" i="11"/>
  <c r="DD2" i="11"/>
  <c r="DC2" i="11"/>
  <c r="DB2" i="11"/>
  <c r="DA2" i="11"/>
  <c r="CZ2" i="11"/>
  <c r="CY2" i="11"/>
  <c r="CX2" i="11"/>
  <c r="CW2" i="11"/>
  <c r="CV2" i="11"/>
  <c r="CU2" i="11"/>
  <c r="CT2" i="11"/>
  <c r="CS2" i="11"/>
  <c r="CR2" i="11"/>
  <c r="CQ2" i="11"/>
  <c r="CP2" i="11"/>
  <c r="CO2" i="11"/>
  <c r="CN2" i="11"/>
  <c r="CM2" i="11"/>
  <c r="CL2" i="11"/>
  <c r="CK2" i="11"/>
  <c r="CJ2" i="11"/>
  <c r="CI2" i="11"/>
  <c r="CH2" i="11"/>
  <c r="CG2" i="11"/>
  <c r="CF2" i="11"/>
  <c r="CE2" i="11"/>
  <c r="CD2" i="11"/>
  <c r="CC2" i="11"/>
  <c r="CB2" i="11"/>
  <c r="CA2" i="11"/>
  <c r="BZ2" i="11"/>
  <c r="BY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P2" i="11"/>
  <c r="AO2" i="11"/>
  <c r="AN2" i="11"/>
  <c r="AM2" i="11"/>
  <c r="AL2" i="11"/>
  <c r="AK2" i="11"/>
  <c r="AJ2" i="1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C13" i="2"/>
  <c r="F1" i="27"/>
  <c r="G16" i="27"/>
  <c r="C12" i="2"/>
  <c r="B1" i="38"/>
  <c r="C17" i="38"/>
  <c r="C11" i="2"/>
  <c r="L8" i="30"/>
  <c r="G6" i="30"/>
  <c r="L6" i="30"/>
  <c r="C14" i="38"/>
  <c r="B14" i="38"/>
  <c r="B7" i="38"/>
  <c r="X17" i="26"/>
  <c r="X16" i="26"/>
  <c r="U9" i="26"/>
  <c r="U7" i="26"/>
  <c r="H9" i="26"/>
  <c r="H7" i="26"/>
  <c r="A8" i="11"/>
  <c r="G2" i="34"/>
  <c r="H3" i="34"/>
  <c r="G1" i="34"/>
  <c r="C3" i="33"/>
  <c r="H1" i="26"/>
  <c r="U1" i="26"/>
  <c r="E1" i="32"/>
  <c r="G8" i="30"/>
  <c r="G1" i="30"/>
  <c r="G13" i="27"/>
  <c r="F13" i="27"/>
  <c r="C327" i="22"/>
  <c r="C328" i="22"/>
  <c r="F1" i="24"/>
  <c r="C326" i="22"/>
  <c r="C325" i="22"/>
  <c r="C324" i="22"/>
  <c r="C323" i="22"/>
  <c r="C322" i="22"/>
  <c r="C321" i="22"/>
  <c r="C320" i="22"/>
  <c r="C319" i="22"/>
  <c r="C318" i="22"/>
  <c r="C317" i="22"/>
  <c r="C316" i="22"/>
  <c r="C315" i="22"/>
  <c r="C314" i="22"/>
  <c r="C313" i="22"/>
  <c r="C312" i="22"/>
  <c r="C311" i="22"/>
  <c r="C310" i="22"/>
  <c r="C309" i="22"/>
  <c r="C308" i="22"/>
  <c r="C307" i="22"/>
  <c r="C306" i="22"/>
  <c r="C305" i="22"/>
  <c r="C304" i="22"/>
  <c r="C303" i="22"/>
  <c r="C302" i="22"/>
  <c r="C301" i="22"/>
  <c r="C300" i="22"/>
  <c r="C299" i="22"/>
  <c r="C298" i="22"/>
  <c r="C297" i="22"/>
  <c r="C296" i="22"/>
  <c r="C295" i="22"/>
  <c r="C294" i="22"/>
  <c r="C293" i="22"/>
  <c r="C292" i="22"/>
  <c r="C291" i="22"/>
  <c r="C290" i="22"/>
  <c r="C289" i="22"/>
  <c r="C288" i="22"/>
  <c r="C287" i="22"/>
  <c r="C286" i="22"/>
  <c r="C285" i="22"/>
  <c r="C284" i="22"/>
  <c r="C283" i="22"/>
  <c r="C282" i="22"/>
  <c r="C281" i="22"/>
  <c r="C280" i="22"/>
  <c r="C279" i="22"/>
  <c r="C278" i="22"/>
  <c r="C277" i="22"/>
  <c r="C276" i="22"/>
  <c r="C275" i="22"/>
  <c r="C274" i="22"/>
  <c r="C273" i="22"/>
  <c r="C272" i="22"/>
  <c r="C271" i="22"/>
  <c r="C270" i="22"/>
  <c r="C269" i="22"/>
  <c r="C268" i="22"/>
  <c r="C267" i="22"/>
  <c r="C266" i="22"/>
  <c r="C265" i="22"/>
  <c r="C264" i="22"/>
  <c r="C263" i="22"/>
  <c r="C262" i="22"/>
  <c r="C261" i="22"/>
  <c r="C260" i="22"/>
  <c r="C259" i="22"/>
  <c r="C258" i="22"/>
  <c r="C257" i="22"/>
  <c r="C256" i="22"/>
  <c r="C255" i="22"/>
  <c r="C254" i="22"/>
  <c r="C253" i="22"/>
  <c r="C252" i="22"/>
  <c r="C251" i="22"/>
  <c r="C250" i="22"/>
  <c r="C249" i="22"/>
  <c r="C248" i="22"/>
  <c r="C247" i="22"/>
  <c r="C246" i="22"/>
  <c r="C245" i="22"/>
  <c r="C244" i="22"/>
  <c r="C243" i="22"/>
  <c r="C242" i="22"/>
  <c r="C241" i="22"/>
  <c r="C240" i="22"/>
  <c r="C239" i="22"/>
  <c r="C238" i="22"/>
  <c r="C237" i="22"/>
  <c r="C236" i="22"/>
  <c r="C235" i="22"/>
  <c r="C234" i="22"/>
  <c r="C233" i="22"/>
  <c r="C232" i="22"/>
  <c r="C231" i="22"/>
  <c r="C230" i="22"/>
  <c r="C229" i="22"/>
  <c r="C228" i="22"/>
  <c r="C227" i="22"/>
  <c r="C226" i="22"/>
  <c r="C225" i="22"/>
  <c r="C224" i="22"/>
  <c r="C223" i="22"/>
  <c r="C222" i="22"/>
  <c r="C221" i="22"/>
  <c r="C220" i="22"/>
  <c r="C219" i="22"/>
  <c r="C218" i="22"/>
  <c r="C217" i="22"/>
  <c r="C216" i="22"/>
  <c r="C215" i="22"/>
  <c r="C214" i="22"/>
  <c r="C213" i="22"/>
  <c r="C212" i="22"/>
  <c r="C211" i="22"/>
  <c r="C210" i="22"/>
  <c r="C209" i="22"/>
  <c r="C208" i="22"/>
  <c r="C207" i="22"/>
  <c r="C206" i="22"/>
  <c r="C205" i="22"/>
  <c r="C204" i="22"/>
  <c r="C203" i="22"/>
  <c r="C202" i="22"/>
  <c r="C201" i="22"/>
  <c r="C200" i="22"/>
  <c r="C199" i="22"/>
  <c r="C198" i="22"/>
  <c r="C197" i="22"/>
  <c r="C196" i="22"/>
  <c r="C195" i="22"/>
  <c r="C194" i="22"/>
  <c r="C193" i="22"/>
  <c r="C192" i="22"/>
  <c r="C191" i="22"/>
  <c r="C190" i="22"/>
  <c r="C189" i="22"/>
  <c r="C188" i="22"/>
  <c r="C187" i="22"/>
  <c r="C186" i="22"/>
  <c r="C185" i="22"/>
  <c r="C184" i="22"/>
  <c r="C183" i="22"/>
  <c r="C182" i="22"/>
  <c r="C181" i="22"/>
  <c r="C180" i="22"/>
  <c r="E4" i="20"/>
  <c r="F4" i="20"/>
  <c r="G3" i="13"/>
  <c r="G4" i="13"/>
  <c r="B9" i="2"/>
  <c r="B3" i="2"/>
  <c r="E1" i="4"/>
  <c r="E5" i="4"/>
  <c r="E9" i="4"/>
  <c r="E1" i="12"/>
  <c r="F1" i="13"/>
  <c r="B1" i="39"/>
  <c r="B4" i="39"/>
  <c r="B2" i="39"/>
  <c r="F16" i="27"/>
  <c r="B3" i="39"/>
  <c r="I19" i="26"/>
  <c r="U16" i="26"/>
  <c r="I3" i="34"/>
  <c r="D288" i="22"/>
  <c r="D244" i="22"/>
  <c r="D277" i="22"/>
  <c r="D209" i="22"/>
  <c r="D231" i="22"/>
  <c r="D287" i="22"/>
  <c r="D286" i="22"/>
  <c r="D279" i="22"/>
  <c r="D262" i="22"/>
  <c r="D186" i="22"/>
  <c r="D291" i="22"/>
  <c r="D316" i="22"/>
  <c r="D225" i="22"/>
  <c r="D269" i="22"/>
  <c r="D206" i="22"/>
  <c r="D298" i="22"/>
  <c r="D328" i="22"/>
  <c r="D204" i="22"/>
  <c r="D222" i="22"/>
  <c r="D194" i="22"/>
  <c r="D207" i="22"/>
  <c r="D297" i="22"/>
  <c r="D187" i="22"/>
  <c r="D184" i="22"/>
  <c r="D285" i="22"/>
  <c r="D252" i="22"/>
  <c r="D185" i="22"/>
  <c r="D237" i="22"/>
  <c r="D270" i="22"/>
  <c r="D236" i="22"/>
  <c r="D315" i="22"/>
  <c r="D275" i="22"/>
  <c r="D254" i="22"/>
  <c r="D325" i="22"/>
  <c r="D241" i="22"/>
  <c r="D327" i="22"/>
  <c r="D319" i="22"/>
  <c r="D233" i="22"/>
  <c r="D303" i="22"/>
  <c r="D259" i="22"/>
  <c r="D284" i="22"/>
  <c r="D224" i="22"/>
  <c r="D190" i="22"/>
  <c r="D300" i="22"/>
  <c r="D299" i="22"/>
  <c r="D314" i="22"/>
  <c r="D248" i="22"/>
  <c r="D323" i="22"/>
  <c r="D243" i="22"/>
  <c r="D203" i="22"/>
  <c r="D272" i="22"/>
  <c r="D292" i="22"/>
  <c r="D219" i="22"/>
  <c r="D239" i="22"/>
  <c r="D317" i="22"/>
  <c r="D326" i="22"/>
  <c r="D310" i="22"/>
  <c r="D220" i="22"/>
  <c r="D213" i="22"/>
  <c r="D296" i="22"/>
  <c r="D274" i="22"/>
  <c r="D235" i="22"/>
  <c r="D308" i="22"/>
  <c r="D256" i="22"/>
  <c r="D223" i="22"/>
  <c r="D271" i="22"/>
  <c r="D257" i="22"/>
  <c r="D182" i="22"/>
  <c r="D211" i="22"/>
  <c r="D191" i="22"/>
  <c r="D302" i="22"/>
  <c r="D198" i="22"/>
  <c r="D192" i="22"/>
  <c r="D289" i="22"/>
  <c r="D255" i="22"/>
  <c r="D215" i="22"/>
  <c r="D267" i="22"/>
  <c r="D320" i="22"/>
  <c r="D251" i="22"/>
  <c r="D199" i="22"/>
  <c r="D258" i="22"/>
  <c r="D226" i="22"/>
  <c r="D307" i="22"/>
  <c r="D318" i="22"/>
  <c r="D293" i="22"/>
  <c r="D280" i="22"/>
  <c r="D245" i="22"/>
  <c r="D253" i="22"/>
  <c r="D228" i="22"/>
  <c r="D183" i="22"/>
  <c r="D321" i="22"/>
  <c r="D311" i="22"/>
  <c r="D240" i="22"/>
  <c r="D281" i="22"/>
  <c r="D216" i="22"/>
  <c r="D312" i="22"/>
  <c r="D282" i="22"/>
  <c r="D221" i="22"/>
  <c r="D273" i="22"/>
  <c r="D181" i="22"/>
  <c r="D265" i="22"/>
  <c r="D212" i="22"/>
  <c r="D261" i="22"/>
  <c r="D205" i="22"/>
  <c r="D324" i="22"/>
  <c r="D309" i="22"/>
  <c r="D195" i="22"/>
  <c r="D189" i="22"/>
  <c r="D180" i="22"/>
  <c r="D263" i="22"/>
  <c r="D227" i="22"/>
  <c r="D229" i="22"/>
  <c r="D264" i="22"/>
  <c r="D200" i="22"/>
  <c r="D196" i="22"/>
  <c r="D283" i="22"/>
  <c r="D246" i="22"/>
  <c r="D218" i="22"/>
  <c r="D217" i="22"/>
  <c r="D210" i="22"/>
  <c r="D322" i="22"/>
  <c r="D266" i="22"/>
  <c r="D304" i="22"/>
  <c r="D301" i="22"/>
  <c r="D249" i="22"/>
  <c r="D313" i="22"/>
  <c r="D247" i="22"/>
  <c r="D250" i="22"/>
  <c r="D202" i="22"/>
  <c r="D230" i="22"/>
  <c r="D214" i="22"/>
  <c r="D305" i="22"/>
  <c r="D201" i="22"/>
  <c r="D294" i="22"/>
  <c r="D276" i="22"/>
  <c r="D234" i="22"/>
  <c r="D306" i="22"/>
  <c r="D242" i="22"/>
  <c r="D295" i="22"/>
  <c r="D268" i="22"/>
  <c r="D208" i="22"/>
  <c r="D260" i="22"/>
  <c r="D238" i="22"/>
  <c r="D188" i="22"/>
  <c r="D290" i="22"/>
  <c r="D232" i="22"/>
  <c r="D278" i="22"/>
  <c r="D193" i="22"/>
  <c r="D197" i="22"/>
</calcChain>
</file>

<file path=xl/sharedStrings.xml><?xml version="1.0" encoding="utf-8"?>
<sst xmlns="http://schemas.openxmlformats.org/spreadsheetml/2006/main" count="607" uniqueCount="481">
  <si>
    <t>Date</t>
  </si>
  <si>
    <t>Lambda</t>
  </si>
  <si>
    <t>DATI</t>
  </si>
  <si>
    <t>Patrimonio Banca</t>
  </si>
  <si>
    <t>CaR</t>
  </si>
  <si>
    <t>Free Capital</t>
  </si>
  <si>
    <t>Area Crediti</t>
  </si>
  <si>
    <t>Area Provvig</t>
  </si>
  <si>
    <t>TI</t>
  </si>
  <si>
    <t>Trading Book</t>
  </si>
  <si>
    <t>Totale</t>
  </si>
  <si>
    <t>Desk Equity</t>
  </si>
  <si>
    <t>Desk Bond</t>
  </si>
  <si>
    <t>Desk Exchange</t>
  </si>
  <si>
    <t>Desk Commodities</t>
  </si>
  <si>
    <t>limite annuale</t>
  </si>
  <si>
    <t>limite giornaliero</t>
  </si>
  <si>
    <t>lim rischio giorn</t>
  </si>
  <si>
    <t>Valore di Mercato</t>
  </si>
  <si>
    <t>VaR (99%)</t>
  </si>
  <si>
    <t>VaR (98%)</t>
  </si>
  <si>
    <t>VaR (95%)</t>
  </si>
  <si>
    <t>Rating S&amp;P target</t>
  </si>
  <si>
    <t>Liv.conf.</t>
  </si>
  <si>
    <t>livello di confidenza</t>
  </si>
  <si>
    <t>Rend Medio</t>
  </si>
  <si>
    <t>Dev.st</t>
  </si>
  <si>
    <r>
      <t xml:space="preserve">Multiplo di </t>
    </r>
    <r>
      <rPr>
        <sz val="10"/>
        <rFont val="Symbol"/>
        <family val="1"/>
        <charset val="2"/>
      </rPr>
      <t>s</t>
    </r>
  </si>
  <si>
    <t>VaR VAR-COV</t>
  </si>
  <si>
    <t>multiplo (k)</t>
  </si>
  <si>
    <t>correlaz</t>
  </si>
  <si>
    <t>VaR PORTAFOGLIO</t>
  </si>
  <si>
    <t>FIAT</t>
  </si>
  <si>
    <t>Rating S&amp;P</t>
  </si>
  <si>
    <t>Pd 1 anno</t>
  </si>
  <si>
    <t>AAA</t>
  </si>
  <si>
    <t>Scelta del Rating obiettivo:</t>
  </si>
  <si>
    <t>AA+</t>
  </si>
  <si>
    <t>PD associata</t>
  </si>
  <si>
    <t>AA</t>
  </si>
  <si>
    <t>BBB-</t>
  </si>
  <si>
    <t>AA-</t>
  </si>
  <si>
    <t>A+</t>
  </si>
  <si>
    <t>A</t>
  </si>
  <si>
    <t>A-</t>
  </si>
  <si>
    <t>BBB+</t>
  </si>
  <si>
    <t>BBB</t>
  </si>
  <si>
    <t>BB+</t>
  </si>
  <si>
    <t>BB</t>
  </si>
  <si>
    <t>BB-</t>
  </si>
  <si>
    <t>B+</t>
  </si>
  <si>
    <t>B</t>
  </si>
  <si>
    <t>B-</t>
  </si>
  <si>
    <t>CCC-C</t>
  </si>
  <si>
    <t>MSCI USA</t>
  </si>
  <si>
    <t>sempli</t>
  </si>
  <si>
    <t>espon</t>
  </si>
  <si>
    <t>NUM</t>
  </si>
  <si>
    <t>sigma semplice</t>
  </si>
  <si>
    <t>ewma 0,99</t>
  </si>
  <si>
    <t>ewma 0,94</t>
  </si>
  <si>
    <t>t-300</t>
  </si>
  <si>
    <t>t-299</t>
  </si>
  <si>
    <t>t-298</t>
  </si>
  <si>
    <t>t-297</t>
  </si>
  <si>
    <t>t-296</t>
  </si>
  <si>
    <t>t-295</t>
  </si>
  <si>
    <t>Sigma Mercato</t>
  </si>
  <si>
    <t>t-294</t>
  </si>
  <si>
    <t>t-293</t>
  </si>
  <si>
    <t>t-292</t>
  </si>
  <si>
    <t>t-291</t>
  </si>
  <si>
    <t>t-290</t>
  </si>
  <si>
    <t>t-289</t>
  </si>
  <si>
    <t>t-288</t>
  </si>
  <si>
    <t>t-287</t>
  </si>
  <si>
    <t>t-286</t>
  </si>
  <si>
    <t>t-285</t>
  </si>
  <si>
    <t>t-284</t>
  </si>
  <si>
    <t>t-283</t>
  </si>
  <si>
    <t>t-282</t>
  </si>
  <si>
    <t>t-281</t>
  </si>
  <si>
    <t>t-280</t>
  </si>
  <si>
    <t>t-279</t>
  </si>
  <si>
    <t>t-278</t>
  </si>
  <si>
    <t>t-277</t>
  </si>
  <si>
    <t>t-276</t>
  </si>
  <si>
    <t>t-275</t>
  </si>
  <si>
    <t>t-274</t>
  </si>
  <si>
    <t>t-273</t>
  </si>
  <si>
    <t>t-272</t>
  </si>
  <si>
    <t>t-271</t>
  </si>
  <si>
    <t>t-270</t>
  </si>
  <si>
    <t>t-269</t>
  </si>
  <si>
    <t>t-268</t>
  </si>
  <si>
    <t>t-267</t>
  </si>
  <si>
    <t>t-266</t>
  </si>
  <si>
    <t>t-265</t>
  </si>
  <si>
    <t>t-264</t>
  </si>
  <si>
    <t>t-263</t>
  </si>
  <si>
    <t>t-262</t>
  </si>
  <si>
    <t>t-261</t>
  </si>
  <si>
    <t>t-260</t>
  </si>
  <si>
    <t>t-259</t>
  </si>
  <si>
    <t>t-258</t>
  </si>
  <si>
    <t>t-257</t>
  </si>
  <si>
    <t>t-256</t>
  </si>
  <si>
    <t>t-255</t>
  </si>
  <si>
    <t>t-254</t>
  </si>
  <si>
    <t>t-253</t>
  </si>
  <si>
    <t>t-252</t>
  </si>
  <si>
    <t>t-251</t>
  </si>
  <si>
    <t>t-250</t>
  </si>
  <si>
    <t>t-249</t>
  </si>
  <si>
    <t>t-248</t>
  </si>
  <si>
    <t>t-247</t>
  </si>
  <si>
    <t>t-246</t>
  </si>
  <si>
    <t>t-245</t>
  </si>
  <si>
    <t>t-244</t>
  </si>
  <si>
    <t>t-243</t>
  </si>
  <si>
    <t>t-242</t>
  </si>
  <si>
    <t>t-241</t>
  </si>
  <si>
    <t>t-240</t>
  </si>
  <si>
    <t>t-239</t>
  </si>
  <si>
    <t>t-238</t>
  </si>
  <si>
    <t>t-237</t>
  </si>
  <si>
    <t>t-236</t>
  </si>
  <si>
    <t>t-235</t>
  </si>
  <si>
    <t>t-234</t>
  </si>
  <si>
    <t>t-233</t>
  </si>
  <si>
    <t>t-232</t>
  </si>
  <si>
    <t>t-231</t>
  </si>
  <si>
    <t>t-230</t>
  </si>
  <si>
    <t>t-229</t>
  </si>
  <si>
    <t>t-228</t>
  </si>
  <si>
    <t>t-227</t>
  </si>
  <si>
    <t>t-226</t>
  </si>
  <si>
    <t>t-225</t>
  </si>
  <si>
    <t>t-224</t>
  </si>
  <si>
    <t>t-223</t>
  </si>
  <si>
    <t>t-222</t>
  </si>
  <si>
    <t>t-221</t>
  </si>
  <si>
    <t>t-220</t>
  </si>
  <si>
    <t>t-219</t>
  </si>
  <si>
    <t>t-218</t>
  </si>
  <si>
    <t>t-217</t>
  </si>
  <si>
    <t>t-216</t>
  </si>
  <si>
    <t>t-215</t>
  </si>
  <si>
    <t>t-214</t>
  </si>
  <si>
    <t>t-213</t>
  </si>
  <si>
    <t>t-212</t>
  </si>
  <si>
    <t>t-211</t>
  </si>
  <si>
    <t>t-210</t>
  </si>
  <si>
    <t>t-209</t>
  </si>
  <si>
    <t>t-208</t>
  </si>
  <si>
    <t>t-207</t>
  </si>
  <si>
    <t>t-206</t>
  </si>
  <si>
    <t>t-205</t>
  </si>
  <si>
    <t>t-204</t>
  </si>
  <si>
    <t>t-203</t>
  </si>
  <si>
    <t>t-202</t>
  </si>
  <si>
    <t>t-201</t>
  </si>
  <si>
    <t>t-200</t>
  </si>
  <si>
    <t>t-199</t>
  </si>
  <si>
    <t>t-198</t>
  </si>
  <si>
    <t>t-197</t>
  </si>
  <si>
    <t>t-196</t>
  </si>
  <si>
    <t>t-195</t>
  </si>
  <si>
    <t>t-194</t>
  </si>
  <si>
    <t>t-193</t>
  </si>
  <si>
    <t>t-192</t>
  </si>
  <si>
    <t>t-191</t>
  </si>
  <si>
    <t>t-190</t>
  </si>
  <si>
    <t>t-189</t>
  </si>
  <si>
    <t>t-188</t>
  </si>
  <si>
    <t>t-187</t>
  </si>
  <si>
    <t>t-186</t>
  </si>
  <si>
    <t>t-185</t>
  </si>
  <si>
    <t>t-184</t>
  </si>
  <si>
    <t>t-183</t>
  </si>
  <si>
    <t>t-182</t>
  </si>
  <si>
    <t>t-181</t>
  </si>
  <si>
    <t>t-180</t>
  </si>
  <si>
    <t>t-179</t>
  </si>
  <si>
    <t>t-178</t>
  </si>
  <si>
    <t>t-177</t>
  </si>
  <si>
    <t>t-176</t>
  </si>
  <si>
    <t>t-175</t>
  </si>
  <si>
    <t>t-174</t>
  </si>
  <si>
    <t>t-173</t>
  </si>
  <si>
    <t>t-172</t>
  </si>
  <si>
    <t>t-171</t>
  </si>
  <si>
    <t>t-170</t>
  </si>
  <si>
    <t>t-169</t>
  </si>
  <si>
    <t>t-168</t>
  </si>
  <si>
    <t>t-167</t>
  </si>
  <si>
    <t>t-166</t>
  </si>
  <si>
    <t>t-165</t>
  </si>
  <si>
    <t>t-164</t>
  </si>
  <si>
    <t>t-163</t>
  </si>
  <si>
    <t>t-162</t>
  </si>
  <si>
    <t>t-161</t>
  </si>
  <si>
    <t>t-160</t>
  </si>
  <si>
    <t>t-159</t>
  </si>
  <si>
    <t>t-158</t>
  </si>
  <si>
    <t>t-157</t>
  </si>
  <si>
    <t>t-156</t>
  </si>
  <si>
    <t>t-155</t>
  </si>
  <si>
    <t>t-154</t>
  </si>
  <si>
    <t>t-153</t>
  </si>
  <si>
    <t>t-152</t>
  </si>
  <si>
    <t>t-151</t>
  </si>
  <si>
    <t>t-150</t>
  </si>
  <si>
    <t>t-149</t>
  </si>
  <si>
    <t>t-148</t>
  </si>
  <si>
    <t>t-147</t>
  </si>
  <si>
    <t>t-146</t>
  </si>
  <si>
    <t>t-145</t>
  </si>
  <si>
    <t>t-144</t>
  </si>
  <si>
    <t>t-143</t>
  </si>
  <si>
    <t>t-142</t>
  </si>
  <si>
    <t>t-141</t>
  </si>
  <si>
    <t>t-140</t>
  </si>
  <si>
    <t>t-139</t>
  </si>
  <si>
    <t>t-138</t>
  </si>
  <si>
    <t>t-137</t>
  </si>
  <si>
    <t>t-136</t>
  </si>
  <si>
    <t>t-135</t>
  </si>
  <si>
    <t>t-134</t>
  </si>
  <si>
    <t>t-133</t>
  </si>
  <si>
    <t>t-132</t>
  </si>
  <si>
    <t>t-131</t>
  </si>
  <si>
    <t>t-130</t>
  </si>
  <si>
    <t>t-129</t>
  </si>
  <si>
    <t>t-128</t>
  </si>
  <si>
    <t>t-127</t>
  </si>
  <si>
    <t>t-126</t>
  </si>
  <si>
    <t>t-125</t>
  </si>
  <si>
    <t>t-124</t>
  </si>
  <si>
    <t>t-123</t>
  </si>
  <si>
    <t>t-122</t>
  </si>
  <si>
    <t>t-121</t>
  </si>
  <si>
    <t>t-120</t>
  </si>
  <si>
    <t>t-119</t>
  </si>
  <si>
    <t>t-118</t>
  </si>
  <si>
    <t>t-117</t>
  </si>
  <si>
    <t>t-116</t>
  </si>
  <si>
    <t>t-115</t>
  </si>
  <si>
    <t>t-114</t>
  </si>
  <si>
    <t>t-113</t>
  </si>
  <si>
    <t>t-112</t>
  </si>
  <si>
    <t>t-111</t>
  </si>
  <si>
    <t>t-110</t>
  </si>
  <si>
    <t>t-109</t>
  </si>
  <si>
    <t>t-108</t>
  </si>
  <si>
    <t>t-107</t>
  </si>
  <si>
    <t>t-106</t>
  </si>
  <si>
    <t>t-105</t>
  </si>
  <si>
    <t>t-104</t>
  </si>
  <si>
    <t>t-103</t>
  </si>
  <si>
    <t>t-102</t>
  </si>
  <si>
    <t>t-101</t>
  </si>
  <si>
    <t>t-100</t>
  </si>
  <si>
    <t>t-99</t>
  </si>
  <si>
    <t>t-98</t>
  </si>
  <si>
    <t>t-97</t>
  </si>
  <si>
    <t>t-96</t>
  </si>
  <si>
    <t>t-95</t>
  </si>
  <si>
    <t>t-94</t>
  </si>
  <si>
    <t>t-93</t>
  </si>
  <si>
    <t>t-92</t>
  </si>
  <si>
    <t>t-91</t>
  </si>
  <si>
    <t>t-90</t>
  </si>
  <si>
    <t>t-89</t>
  </si>
  <si>
    <t>t-88</t>
  </si>
  <si>
    <t>t-87</t>
  </si>
  <si>
    <t>t-86</t>
  </si>
  <si>
    <t>t-85</t>
  </si>
  <si>
    <t>t-84</t>
  </si>
  <si>
    <t>t-83</t>
  </si>
  <si>
    <t>t-82</t>
  </si>
  <si>
    <t>t-81</t>
  </si>
  <si>
    <t>t-80</t>
  </si>
  <si>
    <t>t-79</t>
  </si>
  <si>
    <t>t-78</t>
  </si>
  <si>
    <t>t-77</t>
  </si>
  <si>
    <t>t-76</t>
  </si>
  <si>
    <t>t-75</t>
  </si>
  <si>
    <t>t-74</t>
  </si>
  <si>
    <t>t-73</t>
  </si>
  <si>
    <t>t-72</t>
  </si>
  <si>
    <t>t-71</t>
  </si>
  <si>
    <t>t-70</t>
  </si>
  <si>
    <t>t-69</t>
  </si>
  <si>
    <t>t-68</t>
  </si>
  <si>
    <t>t-67</t>
  </si>
  <si>
    <t>t-66</t>
  </si>
  <si>
    <t>t-65</t>
  </si>
  <si>
    <t>t-64</t>
  </si>
  <si>
    <t>t-63</t>
  </si>
  <si>
    <t>t-62</t>
  </si>
  <si>
    <t>t-61</t>
  </si>
  <si>
    <t>t-60</t>
  </si>
  <si>
    <t>t-59</t>
  </si>
  <si>
    <t>t-58</t>
  </si>
  <si>
    <t>t-57</t>
  </si>
  <si>
    <t>t-56</t>
  </si>
  <si>
    <t>t-55</t>
  </si>
  <si>
    <t>t-54</t>
  </si>
  <si>
    <t>t-53</t>
  </si>
  <si>
    <t>t-52</t>
  </si>
  <si>
    <t>t-51</t>
  </si>
  <si>
    <t>t-50</t>
  </si>
  <si>
    <t>t-49</t>
  </si>
  <si>
    <t>t-48</t>
  </si>
  <si>
    <t>t-47</t>
  </si>
  <si>
    <t>t-46</t>
  </si>
  <si>
    <t>t-45</t>
  </si>
  <si>
    <t>t-44</t>
  </si>
  <si>
    <t>t-43</t>
  </si>
  <si>
    <t>t-42</t>
  </si>
  <si>
    <t>t-41</t>
  </si>
  <si>
    <t>t-40</t>
  </si>
  <si>
    <t>t-39</t>
  </si>
  <si>
    <t>t-38</t>
  </si>
  <si>
    <t>t-37</t>
  </si>
  <si>
    <t>t-36</t>
  </si>
  <si>
    <t>t-35</t>
  </si>
  <si>
    <t>t-34</t>
  </si>
  <si>
    <t>t-33</t>
  </si>
  <si>
    <t>t-32</t>
  </si>
  <si>
    <t>t-31</t>
  </si>
  <si>
    <t>t-30</t>
  </si>
  <si>
    <t>t-29</t>
  </si>
  <si>
    <t>t-28</t>
  </si>
  <si>
    <t>t-27</t>
  </si>
  <si>
    <t>t-26</t>
  </si>
  <si>
    <t>t-25</t>
  </si>
  <si>
    <t>t-24</t>
  </si>
  <si>
    <t>t-23</t>
  </si>
  <si>
    <t>t-22</t>
  </si>
  <si>
    <t>t-21</t>
  </si>
  <si>
    <t>t-20</t>
  </si>
  <si>
    <t>t-19</t>
  </si>
  <si>
    <t>t-18</t>
  </si>
  <si>
    <t>t-17</t>
  </si>
  <si>
    <t>t-16</t>
  </si>
  <si>
    <t>t-15</t>
  </si>
  <si>
    <t>t-14</t>
  </si>
  <si>
    <t>t-13</t>
  </si>
  <si>
    <t>t-12</t>
  </si>
  <si>
    <t>t-11</t>
  </si>
  <si>
    <t>t-10</t>
  </si>
  <si>
    <t>t-9</t>
  </si>
  <si>
    <t>t-8</t>
  </si>
  <si>
    <t>t-7</t>
  </si>
  <si>
    <t>t-6</t>
  </si>
  <si>
    <t>t-5</t>
  </si>
  <si>
    <t>t-4</t>
  </si>
  <si>
    <t>t-3</t>
  </si>
  <si>
    <t>t-2</t>
  </si>
  <si>
    <t>t-1</t>
  </si>
  <si>
    <t>€/$</t>
  </si>
  <si>
    <t>€/Y</t>
  </si>
  <si>
    <t>Limite operativo Giornaliero</t>
  </si>
  <si>
    <t>Tasso €/$</t>
  </si>
  <si>
    <t>M-t-M</t>
  </si>
  <si>
    <t>Posizione in $</t>
  </si>
  <si>
    <t>Posizione in Y</t>
  </si>
  <si>
    <t>Valore di Mercato Portafoglio</t>
  </si>
  <si>
    <t>-</t>
  </si>
  <si>
    <t>Livello di confidenza</t>
  </si>
  <si>
    <t>Input Modello VaR "Var-Cov"</t>
  </si>
  <si>
    <t>correlazioni</t>
  </si>
  <si>
    <t>Deviazione Standard</t>
  </si>
  <si>
    <t>Multiplo di Sigma (k)</t>
  </si>
  <si>
    <t>VaR</t>
  </si>
  <si>
    <t>VaR Portafoglio</t>
  </si>
  <si>
    <t>CORR SEMPLICE</t>
  </si>
  <si>
    <t>CORR ESPON</t>
  </si>
  <si>
    <t>COV ESPON</t>
  </si>
  <si>
    <t>VM FUTURE</t>
  </si>
  <si>
    <t>VaR Future</t>
  </si>
  <si>
    <t>Co-VaR (99%)</t>
  </si>
  <si>
    <t>Rischio Operativo</t>
  </si>
  <si>
    <t>Intesa SP</t>
  </si>
  <si>
    <t>DATE</t>
  </si>
  <si>
    <t>INTESA SP</t>
  </si>
  <si>
    <t>VOLSWAGEN</t>
  </si>
  <si>
    <t>VOLKSW</t>
  </si>
  <si>
    <t>PORTAF</t>
  </si>
  <si>
    <t>Volkswagen</t>
  </si>
  <si>
    <t>Evento estremo %</t>
  </si>
  <si>
    <t>VM Volks</t>
  </si>
  <si>
    <t>VM INT</t>
  </si>
  <si>
    <t>sigma INT</t>
  </si>
  <si>
    <t>sigma VOLKS</t>
  </si>
  <si>
    <t>VaR INT</t>
  </si>
  <si>
    <t>VaR VOLKS</t>
  </si>
  <si>
    <t>NOKIA</t>
  </si>
  <si>
    <t>VM NOKIA</t>
  </si>
  <si>
    <t>sigma NOKIA</t>
  </si>
  <si>
    <t>VaR NOKIA</t>
  </si>
  <si>
    <t>MSCI FINLANDIA</t>
  </si>
  <si>
    <t>MSCI GERMANIA</t>
  </si>
  <si>
    <t>MSCI ITALIA</t>
  </si>
  <si>
    <t>VM VOLKS</t>
  </si>
  <si>
    <t>BMW</t>
  </si>
  <si>
    <t>VM BMW</t>
  </si>
  <si>
    <t>PORT</t>
  </si>
  <si>
    <t>K</t>
  </si>
  <si>
    <t>SIGMA INT</t>
  </si>
  <si>
    <t>SIGMA BMW</t>
  </si>
  <si>
    <t>SIGMA VOLKS</t>
  </si>
  <si>
    <t>VAR INT</t>
  </si>
  <si>
    <t>VAR BMW</t>
  </si>
  <si>
    <t>VAR VOLKS</t>
  </si>
  <si>
    <t>ITALIA</t>
  </si>
  <si>
    <t>INT</t>
  </si>
  <si>
    <t>GERMANIA</t>
  </si>
  <si>
    <t>VOLKS</t>
  </si>
  <si>
    <t>MKT ITALIA</t>
  </si>
  <si>
    <t>MKT GERMANIA</t>
  </si>
  <si>
    <t>SIGMA MKT IT</t>
  </si>
  <si>
    <t>SIGMA MKT GERM</t>
  </si>
  <si>
    <t>BETA ITALIANI</t>
  </si>
  <si>
    <t>INTESA</t>
  </si>
  <si>
    <t>BETA TEDESCHI</t>
  </si>
  <si>
    <t>Var GERMANIA</t>
  </si>
  <si>
    <t>corr(IT,Germ)</t>
  </si>
  <si>
    <t>var PORT (delta normal)</t>
  </si>
  <si>
    <t>var port (asset norm)</t>
  </si>
  <si>
    <t>V. Mkt</t>
  </si>
  <si>
    <t>Dur. Modificata</t>
  </si>
  <si>
    <t>Tres</t>
  </si>
  <si>
    <t>BOT Trimestrale</t>
  </si>
  <si>
    <t>Tassi 3 mesi</t>
  </si>
  <si>
    <t>Tassi 10 anni</t>
  </si>
  <si>
    <t>Rendimento atteso</t>
  </si>
  <si>
    <t>Deviazione Standard t. interesse</t>
  </si>
  <si>
    <t>tasso 3 mesi</t>
  </si>
  <si>
    <t>tasso 10 anni</t>
  </si>
  <si>
    <t>IBM</t>
  </si>
  <si>
    <t>APPLE</t>
  </si>
  <si>
    <t>S&amp;P 500</t>
  </si>
  <si>
    <t>VM IBM</t>
  </si>
  <si>
    <t>VM APPLE</t>
  </si>
  <si>
    <t>VaR IBM</t>
  </si>
  <si>
    <t>VaR APPLE</t>
  </si>
  <si>
    <t>Beta IBM</t>
  </si>
  <si>
    <t>Beta APPLE</t>
  </si>
  <si>
    <t>trasferimento rischio cambio al desk valutario</t>
  </si>
  <si>
    <t>Posiz in $</t>
  </si>
  <si>
    <t>k</t>
  </si>
  <si>
    <t>VM €</t>
  </si>
  <si>
    <t>sigma</t>
  </si>
  <si>
    <t>VAR BOND</t>
  </si>
  <si>
    <t>VAR EQUITY</t>
  </si>
  <si>
    <t>VAR EXCHANGE</t>
  </si>
  <si>
    <t>VAR TRADING BOOK</t>
  </si>
  <si>
    <t>$/€</t>
  </si>
  <si>
    <t>Y/€</t>
  </si>
  <si>
    <t>Tasso $/€</t>
  </si>
  <si>
    <t>Tasso Y/€</t>
  </si>
  <si>
    <t>BTP strip Decennale</t>
  </si>
  <si>
    <t>S&amp;P500</t>
  </si>
  <si>
    <t>Unicredit</t>
  </si>
  <si>
    <t>VM UNICREDIT</t>
  </si>
  <si>
    <t>UNICREDIT</t>
  </si>
  <si>
    <t>SIGMA UNICREDIT</t>
  </si>
  <si>
    <t>VAR UNICREDIT</t>
  </si>
  <si>
    <t>VaR Intesa SP</t>
  </si>
  <si>
    <t>VaR unicredit</t>
  </si>
  <si>
    <t>VaR ITALIA</t>
  </si>
  <si>
    <t>VaR BMW</t>
  </si>
  <si>
    <t>Alfa</t>
  </si>
  <si>
    <t>Beta</t>
  </si>
  <si>
    <t>Gamma</t>
  </si>
  <si>
    <t>Pesi</t>
  </si>
  <si>
    <t>Portafoglio</t>
  </si>
  <si>
    <t>VaR PORTAFOGLIO Simulazioni Storiche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</si>
</sst>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71" formatCode="_-&quot;€&quot;\ * #,##0.00_-;\-&quot;€&quot;\ * #,##0.00_-;_-&quot;€&quot;\ * &quot;-&quot;??_-;_-@_-"/>
    <numFmt numFmtId="172" formatCode="0.0%"/>
    <numFmt numFmtId="173" formatCode="0.000%"/>
    <numFmt numFmtId="174" formatCode="_-&quot;€&quot;\ * #,##0_-;\-&quot;€&quot;\ * #,##0_-;_-&quot;€&quot;\ * &quot;-&quot;??_-;_-@_-"/>
    <numFmt numFmtId="175" formatCode="0.000"/>
    <numFmt numFmtId="177" formatCode="0.0"/>
    <numFmt numFmtId="178" formatCode="_-* #,##0.00000000000000000000000000000000000000000_-;\-* #,##0.00000000000000000000000000000000000000000_-;_-* &quot;-&quot;??_-;_-@_-"/>
    <numFmt numFmtId="179" formatCode="_-* #,##0.000_-;\-* #,##0.000_-;_-* &quot;-&quot;??_-;_-@_-"/>
    <numFmt numFmtId="180" formatCode="0.00000%"/>
    <numFmt numFmtId="182" formatCode="&quot;€&quot;\ #,##0.00"/>
    <numFmt numFmtId="185" formatCode="0.000000"/>
    <numFmt numFmtId="189" formatCode="&quot;€&quot;\ #,##0.0"/>
    <numFmt numFmtId="190" formatCode="&quot;€&quot;\ #,##0"/>
    <numFmt numFmtId="198" formatCode="[$$-409]#,##0"/>
    <numFmt numFmtId="199" formatCode="[$JPY]\ #,##0"/>
    <numFmt numFmtId="210" formatCode="_-* #,##0.000000_-;\-* #,##0.000000_-;_-* &quot;-&quot;??_-;_-@_-"/>
    <numFmt numFmtId="213" formatCode="_-[$€-410]\ * #,##0.00_-;\-[$€-410]\ * #,##0.00_-;_-[$€-410]\ * &quot;-&quot;??_-;_-@_-"/>
    <numFmt numFmtId="215" formatCode="[$USD]\ #,##0.00;[Red]\-[$USD]\ #,##0.00"/>
    <numFmt numFmtId="216" formatCode="[$€-410]\ #,##0.00;[Red]\-[$€-410]\ #,##0.00"/>
  </numFmts>
  <fonts count="31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Symbol"/>
      <family val="1"/>
      <charset val="2"/>
    </font>
    <font>
      <sz val="10"/>
      <color indexed="9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8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b/>
      <i/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6" tint="0.59999389629810485"/>
      <name val="Arial"/>
      <family val="2"/>
    </font>
    <font>
      <b/>
      <sz val="10"/>
      <color theme="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171" fontId="1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2" fillId="0" borderId="0"/>
    <xf numFmtId="0" fontId="5" fillId="0" borderId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171" fontId="1" fillId="0" borderId="0" applyFont="0" applyFill="0" applyBorder="0" applyAlignment="0" applyProtection="0"/>
    <xf numFmtId="171" fontId="13" fillId="0" borderId="0" applyFont="0" applyFill="0" applyBorder="0" applyAlignment="0" applyProtection="0"/>
  </cellStyleXfs>
  <cellXfs count="217">
    <xf numFmtId="0" fontId="0" fillId="0" borderId="0" xfId="0"/>
    <xf numFmtId="14" fontId="0" fillId="0" borderId="0" xfId="0" applyNumberFormat="1"/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78" fontId="6" fillId="0" borderId="0" xfId="5" applyNumberFormat="1" applyFont="1"/>
    <xf numFmtId="173" fontId="6" fillId="0" borderId="0" xfId="9" applyNumberFormat="1" applyFont="1"/>
    <xf numFmtId="0" fontId="6" fillId="0" borderId="0" xfId="8" applyFont="1"/>
    <xf numFmtId="10" fontId="6" fillId="0" borderId="0" xfId="9" applyNumberFormat="1" applyFont="1"/>
    <xf numFmtId="2" fontId="6" fillId="0" borderId="0" xfId="8" applyNumberFormat="1" applyFont="1"/>
    <xf numFmtId="0" fontId="7" fillId="3" borderId="0" xfId="8" applyFont="1" applyFill="1" applyAlignment="1">
      <alignment horizontal="center"/>
    </xf>
    <xf numFmtId="0" fontId="6" fillId="4" borderId="2" xfId="8" applyFont="1" applyFill="1" applyBorder="1" applyAlignment="1">
      <alignment horizontal="center"/>
    </xf>
    <xf numFmtId="177" fontId="6" fillId="4" borderId="3" xfId="8" applyNumberFormat="1" applyFont="1" applyFill="1" applyBorder="1" applyAlignment="1">
      <alignment horizontal="center"/>
    </xf>
    <xf numFmtId="177" fontId="6" fillId="0" borderId="0" xfId="8" applyNumberFormat="1" applyFont="1"/>
    <xf numFmtId="10" fontId="3" fillId="2" borderId="1" xfId="9" applyNumberFormat="1" applyFont="1" applyFill="1" applyBorder="1" applyAlignment="1">
      <alignment horizontal="center"/>
    </xf>
    <xf numFmtId="0" fontId="0" fillId="3" borderId="0" xfId="0" applyFill="1"/>
    <xf numFmtId="182" fontId="0" fillId="3" borderId="0" xfId="0" applyNumberFormat="1" applyFill="1"/>
    <xf numFmtId="0" fontId="9" fillId="5" borderId="0" xfId="0" applyFont="1" applyFill="1"/>
    <xf numFmtId="182" fontId="9" fillId="5" borderId="0" xfId="0" applyNumberFormat="1" applyFont="1" applyFill="1"/>
    <xf numFmtId="0" fontId="0" fillId="2" borderId="1" xfId="0" applyFill="1" applyBorder="1"/>
    <xf numFmtId="182" fontId="0" fillId="2" borderId="1" xfId="0" applyNumberFormat="1" applyFill="1" applyBorder="1"/>
    <xf numFmtId="171" fontId="0" fillId="2" borderId="1" xfId="12" applyFont="1" applyFill="1" applyBorder="1"/>
    <xf numFmtId="182" fontId="0" fillId="2" borderId="1" xfId="12" applyNumberFormat="1" applyFont="1" applyFill="1" applyBorder="1"/>
    <xf numFmtId="0" fontId="8" fillId="6" borderId="1" xfId="0" applyFont="1" applyFill="1" applyBorder="1" applyAlignment="1">
      <alignment horizontal="center"/>
    </xf>
    <xf numFmtId="182" fontId="8" fillId="6" borderId="1" xfId="0" applyNumberFormat="1" applyFont="1" applyFill="1" applyBorder="1"/>
    <xf numFmtId="9" fontId="8" fillId="0" borderId="0" xfId="0" applyNumberFormat="1" applyFont="1" applyAlignment="1">
      <alignment horizontal="left"/>
    </xf>
    <xf numFmtId="0" fontId="0" fillId="0" borderId="1" xfId="0" applyBorder="1"/>
    <xf numFmtId="0" fontId="0" fillId="4" borderId="1" xfId="0" applyFill="1" applyBorder="1"/>
    <xf numFmtId="171" fontId="3" fillId="2" borderId="4" xfId="12" applyFont="1" applyFill="1" applyBorder="1"/>
    <xf numFmtId="0" fontId="3" fillId="3" borderId="4" xfId="0" applyFont="1" applyFill="1" applyBorder="1"/>
    <xf numFmtId="171" fontId="3" fillId="3" borderId="4" xfId="12" applyFont="1" applyFill="1" applyBorder="1"/>
    <xf numFmtId="172" fontId="0" fillId="3" borderId="1" xfId="0" applyNumberFormat="1" applyFill="1" applyBorder="1"/>
    <xf numFmtId="171" fontId="1" fillId="2" borderId="1" xfId="12" applyFill="1" applyBorder="1"/>
    <xf numFmtId="182" fontId="1" fillId="2" borderId="1" xfId="12" applyNumberFormat="1" applyFill="1" applyBorder="1"/>
    <xf numFmtId="10" fontId="0" fillId="2" borderId="1" xfId="0" applyNumberFormat="1" applyFill="1" applyBorder="1"/>
    <xf numFmtId="10" fontId="0" fillId="2" borderId="1" xfId="9" applyNumberFormat="1" applyFont="1" applyFill="1" applyBorder="1"/>
    <xf numFmtId="179" fontId="0" fillId="2" borderId="1" xfId="3" applyNumberFormat="1" applyFont="1" applyFill="1" applyBorder="1"/>
    <xf numFmtId="10" fontId="0" fillId="4" borderId="1" xfId="0" applyNumberFormat="1" applyFill="1" applyBorder="1" applyAlignment="1">
      <alignment horizontal="center"/>
    </xf>
    <xf numFmtId="0" fontId="0" fillId="7" borderId="1" xfId="0" applyFill="1" applyBorder="1"/>
    <xf numFmtId="171" fontId="0" fillId="7" borderId="1" xfId="12" applyFont="1" applyFill="1" applyBorder="1"/>
    <xf numFmtId="171" fontId="1" fillId="3" borderId="1" xfId="12" applyFill="1" applyBorder="1"/>
    <xf numFmtId="172" fontId="1" fillId="4" borderId="1" xfId="9" applyNumberFormat="1" applyFill="1" applyBorder="1"/>
    <xf numFmtId="10" fontId="1" fillId="6" borderId="1" xfId="9" applyNumberFormat="1" applyFill="1" applyBorder="1"/>
    <xf numFmtId="0" fontId="0" fillId="0" borderId="0" xfId="0" applyFill="1"/>
    <xf numFmtId="175" fontId="0" fillId="0" borderId="0" xfId="0" applyNumberFormat="1"/>
    <xf numFmtId="171" fontId="11" fillId="8" borderId="1" xfId="0" applyNumberFormat="1" applyFont="1" applyFill="1" applyBorder="1"/>
    <xf numFmtId="0" fontId="13" fillId="6" borderId="4" xfId="0" applyFont="1" applyFill="1" applyBorder="1"/>
    <xf numFmtId="0" fontId="24" fillId="13" borderId="0" xfId="0" applyFont="1" applyFill="1"/>
    <xf numFmtId="182" fontId="24" fillId="13" borderId="0" xfId="12" applyNumberFormat="1" applyFont="1" applyFill="1"/>
    <xf numFmtId="0" fontId="24" fillId="14" borderId="0" xfId="0" applyFont="1" applyFill="1"/>
    <xf numFmtId="182" fontId="24" fillId="14" borderId="0" xfId="12" applyNumberFormat="1" applyFont="1" applyFill="1"/>
    <xf numFmtId="182" fontId="24" fillId="14" borderId="0" xfId="0" applyNumberFormat="1" applyFont="1" applyFill="1"/>
    <xf numFmtId="0" fontId="13" fillId="9" borderId="4" xfId="0" applyFont="1" applyFill="1" applyBorder="1"/>
    <xf numFmtId="0" fontId="3" fillId="10" borderId="5" xfId="6" applyFont="1" applyFill="1" applyBorder="1" applyAlignment="1">
      <alignment horizontal="center"/>
    </xf>
    <xf numFmtId="0" fontId="3" fillId="10" borderId="1" xfId="6" applyFont="1" applyFill="1" applyBorder="1" applyAlignment="1">
      <alignment horizontal="center"/>
    </xf>
    <xf numFmtId="0" fontId="13" fillId="11" borderId="0" xfId="6" applyFill="1"/>
    <xf numFmtId="0" fontId="13" fillId="11" borderId="1" xfId="6" applyFill="1" applyBorder="1"/>
    <xf numFmtId="173" fontId="13" fillId="11" borderId="1" xfId="6" applyNumberFormat="1" applyFill="1" applyBorder="1" applyAlignment="1">
      <alignment horizontal="center"/>
    </xf>
    <xf numFmtId="10" fontId="13" fillId="11" borderId="1" xfId="6" applyNumberFormat="1" applyFill="1" applyBorder="1" applyAlignment="1">
      <alignment horizontal="center"/>
    </xf>
    <xf numFmtId="0" fontId="3" fillId="10" borderId="1" xfId="6" applyFont="1" applyFill="1" applyBorder="1"/>
    <xf numFmtId="0" fontId="8" fillId="10" borderId="1" xfId="6" applyFont="1" applyFill="1" applyBorder="1" applyAlignment="1">
      <alignment horizontal="center"/>
    </xf>
    <xf numFmtId="10" fontId="13" fillId="10" borderId="1" xfId="6" applyNumberFormat="1" applyFill="1" applyBorder="1" applyAlignment="1">
      <alignment horizontal="center"/>
    </xf>
    <xf numFmtId="10" fontId="14" fillId="10" borderId="1" xfId="6" applyNumberFormat="1" applyFont="1" applyFill="1" applyBorder="1" applyAlignment="1">
      <alignment horizontal="center"/>
    </xf>
    <xf numFmtId="10" fontId="0" fillId="0" borderId="0" xfId="0" applyNumberFormat="1"/>
    <xf numFmtId="0" fontId="25" fillId="4" borderId="4" xfId="0" applyFont="1" applyFill="1" applyBorder="1"/>
    <xf numFmtId="171" fontId="25" fillId="4" borderId="0" xfId="12" applyFont="1" applyFill="1"/>
    <xf numFmtId="10" fontId="13" fillId="11" borderId="0" xfId="9" applyNumberFormat="1" applyFont="1" applyFill="1"/>
    <xf numFmtId="9" fontId="0" fillId="0" borderId="0" xfId="0" applyNumberFormat="1"/>
    <xf numFmtId="0" fontId="0" fillId="0" borderId="0" xfId="0" applyFill="1" applyBorder="1" applyAlignment="1"/>
    <xf numFmtId="0" fontId="0" fillId="0" borderId="6" xfId="0" applyFill="1" applyBorder="1" applyAlignment="1"/>
    <xf numFmtId="0" fontId="15" fillId="0" borderId="7" xfId="0" applyFont="1" applyFill="1" applyBorder="1" applyAlignment="1">
      <alignment horizontal="center"/>
    </xf>
    <xf numFmtId="0" fontId="13" fillId="0" borderId="0" xfId="6" applyAlignment="1">
      <alignment horizontal="center"/>
    </xf>
    <xf numFmtId="185" fontId="13" fillId="0" borderId="0" xfId="6" applyNumberFormat="1" applyAlignment="1">
      <alignment horizontal="center"/>
    </xf>
    <xf numFmtId="0" fontId="13" fillId="0" borderId="0" xfId="6"/>
    <xf numFmtId="10" fontId="0" fillId="0" borderId="0" xfId="10" applyNumberFormat="1" applyFont="1"/>
    <xf numFmtId="17" fontId="13" fillId="0" borderId="0" xfId="6" applyNumberFormat="1" applyAlignment="1">
      <alignment horizontal="center"/>
    </xf>
    <xf numFmtId="10" fontId="0" fillId="0" borderId="0" xfId="10" applyNumberFormat="1" applyFont="1" applyAlignment="1">
      <alignment horizontal="center"/>
    </xf>
    <xf numFmtId="171" fontId="0" fillId="0" borderId="0" xfId="0" applyNumberFormat="1"/>
    <xf numFmtId="0" fontId="13" fillId="0" borderId="1" xfId="0" applyFont="1" applyBorder="1" applyAlignment="1">
      <alignment horizontal="center"/>
    </xf>
    <xf numFmtId="10" fontId="0" fillId="0" borderId="1" xfId="9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82" fontId="13" fillId="2" borderId="1" xfId="12" applyNumberFormat="1" applyFont="1" applyFill="1" applyBorder="1"/>
    <xf numFmtId="10" fontId="3" fillId="2" borderId="1" xfId="10" applyNumberFormat="1" applyFont="1" applyFill="1" applyBorder="1" applyAlignment="1">
      <alignment horizontal="center"/>
    </xf>
    <xf numFmtId="10" fontId="3" fillId="3" borderId="1" xfId="10" applyNumberFormat="1" applyFont="1" applyFill="1" applyBorder="1" applyAlignment="1">
      <alignment horizontal="center"/>
    </xf>
    <xf numFmtId="171" fontId="13" fillId="3" borderId="1" xfId="12" applyFont="1" applyFill="1" applyBorder="1"/>
    <xf numFmtId="0" fontId="0" fillId="6" borderId="1" xfId="0" applyFill="1" applyBorder="1"/>
    <xf numFmtId="10" fontId="0" fillId="6" borderId="1" xfId="10" applyNumberFormat="1" applyFont="1" applyFill="1" applyBorder="1"/>
    <xf numFmtId="0" fontId="3" fillId="2" borderId="1" xfId="7" applyFont="1" applyFill="1" applyBorder="1" applyAlignment="1">
      <alignment horizontal="center"/>
    </xf>
    <xf numFmtId="0" fontId="3" fillId="11" borderId="0" xfId="7" applyFont="1" applyFill="1" applyBorder="1" applyAlignment="1">
      <alignment horizontal="center"/>
    </xf>
    <xf numFmtId="0" fontId="13" fillId="2" borderId="1" xfId="7" applyFont="1" applyFill="1" applyBorder="1" applyAlignment="1">
      <alignment horizontal="left"/>
    </xf>
    <xf numFmtId="0" fontId="13" fillId="11" borderId="0" xfId="7" applyFont="1" applyFill="1"/>
    <xf numFmtId="14" fontId="3" fillId="2" borderId="1" xfId="6" applyNumberFormat="1" applyFont="1" applyFill="1" applyBorder="1" applyAlignment="1">
      <alignment horizontal="center"/>
    </xf>
    <xf numFmtId="10" fontId="3" fillId="11" borderId="0" xfId="10" applyNumberFormat="1" applyFont="1" applyFill="1" applyBorder="1" applyAlignment="1">
      <alignment horizontal="center"/>
    </xf>
    <xf numFmtId="0" fontId="13" fillId="6" borderId="1" xfId="7" applyFont="1" applyFill="1" applyBorder="1"/>
    <xf numFmtId="0" fontId="13" fillId="11" borderId="0" xfId="7" applyFont="1" applyFill="1" applyAlignment="1">
      <alignment horizontal="center"/>
    </xf>
    <xf numFmtId="198" fontId="13" fillId="2" borderId="1" xfId="13" applyNumberFormat="1" applyFill="1" applyBorder="1"/>
    <xf numFmtId="190" fontId="13" fillId="5" borderId="1" xfId="7" applyNumberFormat="1" applyFont="1" applyFill="1" applyBorder="1"/>
    <xf numFmtId="199" fontId="13" fillId="2" borderId="1" xfId="13" applyNumberFormat="1" applyFill="1" applyBorder="1"/>
    <xf numFmtId="0" fontId="13" fillId="4" borderId="1" xfId="7" applyFont="1" applyFill="1" applyBorder="1" applyAlignment="1">
      <alignment horizontal="left"/>
    </xf>
    <xf numFmtId="190" fontId="13" fillId="4" borderId="1" xfId="7" quotePrefix="1" applyNumberFormat="1" applyFont="1" applyFill="1" applyBorder="1"/>
    <xf numFmtId="190" fontId="13" fillId="12" borderId="1" xfId="7" applyNumberFormat="1" applyFont="1" applyFill="1" applyBorder="1"/>
    <xf numFmtId="0" fontId="13" fillId="0" borderId="0" xfId="7" applyFont="1"/>
    <xf numFmtId="10" fontId="13" fillId="2" borderId="1" xfId="10" applyNumberFormat="1" applyFill="1" applyBorder="1"/>
    <xf numFmtId="171" fontId="13" fillId="11" borderId="0" xfId="13" applyFill="1" applyBorder="1"/>
    <xf numFmtId="182" fontId="13" fillId="11" borderId="0" xfId="13" applyNumberFormat="1" applyFill="1" applyBorder="1"/>
    <xf numFmtId="0" fontId="13" fillId="11" borderId="0" xfId="7" applyFont="1" applyFill="1" applyBorder="1"/>
    <xf numFmtId="0" fontId="4" fillId="11" borderId="0" xfId="7" applyFont="1" applyFill="1" applyBorder="1" applyAlignment="1">
      <alignment horizontal="left"/>
    </xf>
    <xf numFmtId="0" fontId="9" fillId="6" borderId="1" xfId="7" applyFont="1" applyFill="1" applyBorder="1" applyAlignment="1">
      <alignment horizontal="left"/>
    </xf>
    <xf numFmtId="10" fontId="9" fillId="6" borderId="1" xfId="7" applyNumberFormat="1" applyFont="1" applyFill="1" applyBorder="1"/>
    <xf numFmtId="1" fontId="3" fillId="6" borderId="1" xfId="7" applyNumberFormat="1" applyFont="1" applyFill="1" applyBorder="1" applyAlignment="1">
      <alignment horizontal="center"/>
    </xf>
    <xf numFmtId="2" fontId="13" fillId="6" borderId="1" xfId="7" applyNumberFormat="1" applyFont="1" applyFill="1" applyBorder="1" applyAlignment="1">
      <alignment horizontal="center"/>
    </xf>
    <xf numFmtId="179" fontId="9" fillId="6" borderId="1" xfId="4" applyNumberFormat="1" applyFont="1" applyFill="1" applyBorder="1" applyAlignment="1">
      <alignment horizontal="center"/>
    </xf>
    <xf numFmtId="0" fontId="13" fillId="12" borderId="1" xfId="7" applyFont="1" applyFill="1" applyBorder="1"/>
    <xf numFmtId="190" fontId="13" fillId="12" borderId="1" xfId="13" applyNumberFormat="1" applyFill="1" applyBorder="1"/>
    <xf numFmtId="210" fontId="13" fillId="11" borderId="0" xfId="4" applyNumberFormat="1" applyFill="1"/>
    <xf numFmtId="0" fontId="11" fillId="8" borderId="1" xfId="7" applyFont="1" applyFill="1" applyBorder="1"/>
    <xf numFmtId="0" fontId="16" fillId="11" borderId="0" xfId="7" applyFont="1" applyFill="1"/>
    <xf numFmtId="182" fontId="3" fillId="2" borderId="1" xfId="13" applyNumberFormat="1" applyFont="1" applyFill="1" applyBorder="1"/>
    <xf numFmtId="2" fontId="0" fillId="0" borderId="1" xfId="0" applyNumberFormat="1" applyBorder="1"/>
    <xf numFmtId="43" fontId="0" fillId="0" borderId="0" xfId="3" applyFont="1"/>
    <xf numFmtId="175" fontId="0" fillId="3" borderId="1" xfId="3" applyNumberFormat="1" applyFont="1" applyFill="1" applyBorder="1" applyAlignment="1">
      <alignment horizontal="center" vertical="center"/>
    </xf>
    <xf numFmtId="190" fontId="24" fillId="15" borderId="1" xfId="13" applyNumberFormat="1" applyFont="1" applyFill="1" applyBorder="1"/>
    <xf numFmtId="0" fontId="24" fillId="15" borderId="0" xfId="0" applyFont="1" applyFill="1"/>
    <xf numFmtId="182" fontId="24" fillId="15" borderId="0" xfId="0" applyNumberFormat="1" applyFont="1" applyFill="1"/>
    <xf numFmtId="0" fontId="13" fillId="0" borderId="0" xfId="0" applyFont="1"/>
    <xf numFmtId="10" fontId="0" fillId="0" borderId="0" xfId="9" applyNumberFormat="1" applyFont="1"/>
    <xf numFmtId="0" fontId="3" fillId="16" borderId="1" xfId="0" applyFont="1" applyFill="1" applyBorder="1" applyAlignment="1">
      <alignment horizontal="center"/>
    </xf>
    <xf numFmtId="171" fontId="17" fillId="16" borderId="1" xfId="12" applyFont="1" applyFill="1" applyBorder="1"/>
    <xf numFmtId="10" fontId="3" fillId="16" borderId="1" xfId="9" applyNumberFormat="1" applyFont="1" applyFill="1" applyBorder="1" applyAlignment="1">
      <alignment horizontal="center"/>
    </xf>
    <xf numFmtId="10" fontId="17" fillId="16" borderId="1" xfId="9" applyNumberFormat="1" applyFont="1" applyFill="1" applyBorder="1" applyAlignment="1">
      <alignment horizontal="center"/>
    </xf>
    <xf numFmtId="0" fontId="0" fillId="2" borderId="8" xfId="0" applyFont="1" applyFill="1" applyBorder="1"/>
    <xf numFmtId="2" fontId="13" fillId="0" borderId="1" xfId="0" applyNumberFormat="1" applyFont="1" applyBorder="1" applyAlignment="1">
      <alignment horizontal="center"/>
    </xf>
    <xf numFmtId="10" fontId="13" fillId="0" borderId="1" xfId="9" applyNumberFormat="1" applyFont="1" applyBorder="1" applyAlignment="1">
      <alignment horizontal="center"/>
    </xf>
    <xf numFmtId="0" fontId="0" fillId="17" borderId="1" xfId="0" applyFill="1" applyBorder="1"/>
    <xf numFmtId="171" fontId="3" fillId="18" borderId="9" xfId="12" applyFont="1" applyFill="1" applyBorder="1"/>
    <xf numFmtId="171" fontId="0" fillId="18" borderId="0" xfId="0" applyNumberFormat="1" applyFill="1"/>
    <xf numFmtId="171" fontId="3" fillId="3" borderId="0" xfId="12" applyFont="1" applyFill="1" applyBorder="1"/>
    <xf numFmtId="175" fontId="0" fillId="16" borderId="0" xfId="0" applyNumberFormat="1" applyFill="1"/>
    <xf numFmtId="10" fontId="18" fillId="16" borderId="1" xfId="9" applyNumberFormat="1" applyFont="1" applyFill="1" applyBorder="1"/>
    <xf numFmtId="171" fontId="3" fillId="3" borderId="1" xfId="12" applyFont="1" applyFill="1" applyBorder="1"/>
    <xf numFmtId="171" fontId="3" fillId="16" borderId="1" xfId="12" applyFont="1" applyFill="1" applyBorder="1"/>
    <xf numFmtId="0" fontId="0" fillId="16" borderId="1" xfId="0" applyFill="1" applyBorder="1"/>
    <xf numFmtId="213" fontId="0" fillId="16" borderId="1" xfId="0" applyNumberFormat="1" applyFill="1" applyBorder="1"/>
    <xf numFmtId="0" fontId="13" fillId="16" borderId="1" xfId="0" applyFont="1" applyFill="1" applyBorder="1"/>
    <xf numFmtId="0" fontId="13" fillId="18" borderId="1" xfId="0" applyFont="1" applyFill="1" applyBorder="1"/>
    <xf numFmtId="0" fontId="3" fillId="18" borderId="1" xfId="0" applyFont="1" applyFill="1" applyBorder="1" applyAlignment="1">
      <alignment horizontal="center"/>
    </xf>
    <xf numFmtId="10" fontId="3" fillId="18" borderId="1" xfId="9" applyNumberFormat="1" applyFont="1" applyFill="1" applyBorder="1" applyAlignment="1">
      <alignment horizontal="center"/>
    </xf>
    <xf numFmtId="10" fontId="26" fillId="18" borderId="1" xfId="9" applyNumberFormat="1" applyFont="1" applyFill="1" applyBorder="1" applyAlignment="1">
      <alignment horizontal="center"/>
    </xf>
    <xf numFmtId="10" fontId="13" fillId="16" borderId="1" xfId="9" applyNumberFormat="1" applyFont="1" applyFill="1" applyBorder="1"/>
    <xf numFmtId="43" fontId="18" fillId="16" borderId="1" xfId="3" applyFont="1" applyFill="1" applyBorder="1"/>
    <xf numFmtId="171" fontId="0" fillId="0" borderId="1" xfId="12" applyFont="1" applyBorder="1"/>
    <xf numFmtId="171" fontId="0" fillId="18" borderId="1" xfId="0" applyNumberFormat="1" applyFill="1" applyBorder="1"/>
    <xf numFmtId="2" fontId="0" fillId="18" borderId="1" xfId="0" applyNumberFormat="1" applyFill="1" applyBorder="1"/>
    <xf numFmtId="0" fontId="13" fillId="19" borderId="1" xfId="0" applyFont="1" applyFill="1" applyBorder="1"/>
    <xf numFmtId="171" fontId="19" fillId="19" borderId="1" xfId="12" applyFont="1" applyFill="1" applyBorder="1"/>
    <xf numFmtId="190" fontId="3" fillId="2" borderId="1" xfId="13" applyNumberFormat="1" applyFont="1" applyFill="1" applyBorder="1"/>
    <xf numFmtId="0" fontId="13" fillId="2" borderId="1" xfId="7" applyFont="1" applyFill="1" applyBorder="1" applyAlignment="1">
      <alignment horizontal="center"/>
    </xf>
    <xf numFmtId="190" fontId="13" fillId="2" borderId="1" xfId="13" applyNumberFormat="1" applyFont="1" applyFill="1" applyBorder="1"/>
    <xf numFmtId="43" fontId="13" fillId="2" borderId="1" xfId="4" applyFont="1" applyFill="1" applyBorder="1"/>
    <xf numFmtId="10" fontId="13" fillId="2" borderId="1" xfId="4" applyNumberFormat="1" applyFont="1" applyFill="1" applyBorder="1"/>
    <xf numFmtId="190" fontId="3" fillId="4" borderId="1" xfId="7" quotePrefix="1" applyNumberFormat="1" applyFont="1" applyFill="1" applyBorder="1"/>
    <xf numFmtId="43" fontId="3" fillId="4" borderId="1" xfId="4" applyFont="1" applyFill="1" applyBorder="1"/>
    <xf numFmtId="10" fontId="13" fillId="11" borderId="0" xfId="7" applyNumberFormat="1" applyFont="1" applyFill="1"/>
    <xf numFmtId="189" fontId="13" fillId="12" borderId="1" xfId="13" applyNumberFormat="1" applyFill="1" applyBorder="1"/>
    <xf numFmtId="190" fontId="11" fillId="8" borderId="1" xfId="13" applyNumberFormat="1" applyFont="1" applyFill="1" applyBorder="1"/>
    <xf numFmtId="43" fontId="13" fillId="11" borderId="0" xfId="3" applyFont="1" applyFill="1"/>
    <xf numFmtId="0" fontId="13" fillId="16" borderId="1" xfId="0" applyFont="1" applyFill="1" applyBorder="1" applyAlignment="1">
      <alignment horizontal="center"/>
    </xf>
    <xf numFmtId="10" fontId="9" fillId="6" borderId="1" xfId="7" applyNumberFormat="1" applyFont="1" applyFill="1" applyBorder="1" applyAlignment="1">
      <alignment horizontal="center"/>
    </xf>
    <xf numFmtId="215" fontId="13" fillId="3" borderId="1" xfId="12" applyNumberFormat="1" applyFont="1" applyFill="1" applyBorder="1"/>
    <xf numFmtId="213" fontId="13" fillId="3" borderId="1" xfId="12" applyNumberFormat="1" applyFont="1" applyFill="1" applyBorder="1"/>
    <xf numFmtId="216" fontId="13" fillId="3" borderId="1" xfId="12" applyNumberFormat="1" applyFont="1" applyFill="1" applyBorder="1"/>
    <xf numFmtId="182" fontId="0" fillId="0" borderId="0" xfId="0" applyNumberFormat="1"/>
    <xf numFmtId="182" fontId="0" fillId="16" borderId="1" xfId="0" applyNumberFormat="1" applyFill="1" applyBorder="1"/>
    <xf numFmtId="10" fontId="0" fillId="16" borderId="1" xfId="0" applyNumberFormat="1" applyFill="1" applyBorder="1"/>
    <xf numFmtId="182" fontId="0" fillId="19" borderId="1" xfId="0" applyNumberFormat="1" applyFill="1" applyBorder="1"/>
    <xf numFmtId="0" fontId="13" fillId="20" borderId="1" xfId="0" applyFont="1" applyFill="1" applyBorder="1"/>
    <xf numFmtId="0" fontId="13" fillId="19" borderId="1" xfId="0" applyFont="1" applyFill="1" applyBorder="1" applyAlignment="1">
      <alignment wrapText="1"/>
    </xf>
    <xf numFmtId="174" fontId="2" fillId="19" borderId="1" xfId="12" applyNumberFormat="1" applyFont="1" applyFill="1" applyBorder="1"/>
    <xf numFmtId="174" fontId="2" fillId="20" borderId="1" xfId="12" applyNumberFormat="1" applyFont="1" applyFill="1" applyBorder="1"/>
    <xf numFmtId="2" fontId="0" fillId="0" borderId="1" xfId="0" applyNumberFormat="1" applyFill="1" applyBorder="1" applyAlignment="1"/>
    <xf numFmtId="180" fontId="6" fillId="0" borderId="0" xfId="9" applyNumberFormat="1" applyFont="1"/>
    <xf numFmtId="0" fontId="15" fillId="16" borderId="7" xfId="0" applyFont="1" applyFill="1" applyBorder="1" applyAlignment="1">
      <alignment horizontal="center"/>
    </xf>
    <xf numFmtId="0" fontId="0" fillId="16" borderId="0" xfId="0" applyFill="1" applyBorder="1" applyAlignment="1"/>
    <xf numFmtId="2" fontId="0" fillId="16" borderId="0" xfId="0" applyNumberFormat="1" applyFill="1" applyBorder="1" applyAlignment="1"/>
    <xf numFmtId="0" fontId="0" fillId="16" borderId="6" xfId="0" applyFill="1" applyBorder="1" applyAlignment="1"/>
    <xf numFmtId="2" fontId="0" fillId="16" borderId="6" xfId="0" applyNumberFormat="1" applyFill="1" applyBorder="1" applyAlignment="1"/>
    <xf numFmtId="179" fontId="13" fillId="2" borderId="1" xfId="4" applyNumberFormat="1" applyFont="1" applyFill="1" applyBorder="1"/>
    <xf numFmtId="182" fontId="27" fillId="21" borderId="1" xfId="0" applyNumberFormat="1" applyFont="1" applyFill="1" applyBorder="1"/>
    <xf numFmtId="0" fontId="13" fillId="16" borderId="1" xfId="0" applyFont="1" applyFill="1" applyBorder="1" applyAlignment="1">
      <alignment horizontal="center"/>
    </xf>
    <xf numFmtId="0" fontId="13" fillId="16" borderId="0" xfId="0" applyFont="1" applyFill="1" applyBorder="1" applyAlignment="1"/>
    <xf numFmtId="171" fontId="3" fillId="2" borderId="1" xfId="12" applyFont="1" applyFill="1" applyBorder="1"/>
    <xf numFmtId="0" fontId="3" fillId="3" borderId="1" xfId="0" applyFont="1" applyFill="1" applyBorder="1"/>
    <xf numFmtId="0" fontId="13" fillId="6" borderId="1" xfId="0" applyFont="1" applyFill="1" applyBorder="1"/>
    <xf numFmtId="0" fontId="25" fillId="4" borderId="1" xfId="0" applyFont="1" applyFill="1" applyBorder="1"/>
    <xf numFmtId="171" fontId="25" fillId="4" borderId="4" xfId="12" applyFont="1" applyFill="1" applyBorder="1"/>
    <xf numFmtId="10" fontId="23" fillId="22" borderId="0" xfId="9" applyNumberFormat="1" applyFont="1" applyFill="1"/>
    <xf numFmtId="0" fontId="3" fillId="0" borderId="0" xfId="0" applyFont="1"/>
    <xf numFmtId="0" fontId="3" fillId="17" borderId="1" xfId="0" applyFont="1" applyFill="1" applyBorder="1"/>
    <xf numFmtId="171" fontId="0" fillId="2" borderId="1" xfId="13" applyFont="1" applyFill="1" applyBorder="1"/>
    <xf numFmtId="182" fontId="0" fillId="2" borderId="1" xfId="13" applyNumberFormat="1" applyFont="1" applyFill="1" applyBorder="1"/>
    <xf numFmtId="182" fontId="13" fillId="0" borderId="0" xfId="6" applyNumberFormat="1"/>
    <xf numFmtId="43" fontId="13" fillId="0" borderId="0" xfId="4" applyFont="1" applyAlignment="1">
      <alignment horizontal="right"/>
    </xf>
    <xf numFmtId="0" fontId="8" fillId="6" borderId="1" xfId="6" applyFont="1" applyFill="1" applyBorder="1" applyAlignment="1">
      <alignment horizontal="center"/>
    </xf>
    <xf numFmtId="182" fontId="8" fillId="6" borderId="1" xfId="6" applyNumberFormat="1" applyFont="1" applyFill="1" applyBorder="1"/>
    <xf numFmtId="43" fontId="8" fillId="0" borderId="0" xfId="4" applyFont="1" applyAlignment="1">
      <alignment horizontal="left"/>
    </xf>
    <xf numFmtId="9" fontId="8" fillId="0" borderId="0" xfId="6" applyNumberFormat="1" applyFont="1" applyAlignment="1">
      <alignment horizontal="left"/>
    </xf>
    <xf numFmtId="0" fontId="13" fillId="24" borderId="1" xfId="0" applyFont="1" applyFill="1" applyBorder="1" applyAlignment="1">
      <alignment horizontal="center"/>
    </xf>
    <xf numFmtId="9" fontId="0" fillId="24" borderId="1" xfId="0" applyNumberFormat="1" applyFill="1" applyBorder="1" applyAlignment="1">
      <alignment horizontal="center"/>
    </xf>
    <xf numFmtId="10" fontId="3" fillId="16" borderId="1" xfId="10" applyNumberFormat="1" applyFont="1" applyFill="1" applyBorder="1" applyAlignment="1">
      <alignment horizontal="center"/>
    </xf>
    <xf numFmtId="10" fontId="28" fillId="25" borderId="1" xfId="10" applyNumberFormat="1" applyFont="1" applyFill="1" applyBorder="1" applyAlignment="1">
      <alignment horizontal="center"/>
    </xf>
    <xf numFmtId="171" fontId="25" fillId="4" borderId="0" xfId="13" applyFont="1" applyFill="1"/>
    <xf numFmtId="43" fontId="29" fillId="0" borderId="0" xfId="4" applyFont="1" applyAlignment="1">
      <alignment horizontal="right"/>
    </xf>
    <xf numFmtId="43" fontId="30" fillId="0" borderId="0" xfId="4" applyFont="1" applyAlignment="1">
      <alignment horizontal="right"/>
    </xf>
    <xf numFmtId="0" fontId="3" fillId="23" borderId="1" xfId="0" applyFont="1" applyFill="1" applyBorder="1" applyAlignment="1">
      <alignment horizontal="center"/>
    </xf>
    <xf numFmtId="0" fontId="13" fillId="16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3" fillId="18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</cellXfs>
  <cellStyles count="14">
    <cellStyle name="Euro" xfId="1" xr:uid="{F2EAAC2A-7894-45EA-AADE-2158227E325A}"/>
    <cellStyle name="Euro 2" xfId="2" xr:uid="{7A29DF3B-E76F-4FFC-8C06-4FC9DBE643D5}"/>
    <cellStyle name="Migliaia" xfId="3" builtinId="3"/>
    <cellStyle name="Migliaia 2" xfId="4" xr:uid="{FEFBE120-A91F-4A84-A320-1F5C2B361D19}"/>
    <cellStyle name="Migliaia_dati nuovi2" xfId="5" xr:uid="{FA225217-C029-4C75-8F82-23E26F374D76}"/>
    <cellStyle name="Normale" xfId="0" builtinId="0"/>
    <cellStyle name="Normale 2" xfId="6" xr:uid="{94AB1CF9-4208-4795-9544-1A9A6B78B66A}"/>
    <cellStyle name="Normale_File Pomante - P&amp;C Banca" xfId="7" xr:uid="{F207AE99-6385-4E50-A9D5-F8404F1DEEB3}"/>
    <cellStyle name="Normale_tirandi_new" xfId="8" xr:uid="{A6DCB845-B045-40F3-8D9E-D9B59CE9D52D}"/>
    <cellStyle name="Percentuale" xfId="9" builtinId="5"/>
    <cellStyle name="Percentuale 2" xfId="10" xr:uid="{CD1467A6-4CBF-4320-9A7B-B5F9E3889B1E}"/>
    <cellStyle name="Stile 1" xfId="11" xr:uid="{7163DD62-A913-4344-B130-761DBCA9E91B}"/>
    <cellStyle name="Valuta" xfId="12" builtinId="4"/>
    <cellStyle name="Valuta 2" xfId="13" xr:uid="{D368FE78-C9A6-48F7-9771-FB16502FD9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hartsheet" Target="chartsheets/sheet3.xml"/><Relationship Id="rId18" Type="http://schemas.openxmlformats.org/officeDocument/2006/relationships/worksheet" Target="worksheets/sheet15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8.xml"/><Relationship Id="rId7" Type="http://schemas.openxmlformats.org/officeDocument/2006/relationships/chartsheet" Target="chartsheets/sheet1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4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3.xml"/><Relationship Id="rId20" Type="http://schemas.openxmlformats.org/officeDocument/2006/relationships/worksheet" Target="worksheets/sheet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9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2.xml"/><Relationship Id="rId23" Type="http://schemas.openxmlformats.org/officeDocument/2006/relationships/externalLink" Target="externalLinks/externalLink1.xml"/><Relationship Id="rId10" Type="http://schemas.openxmlformats.org/officeDocument/2006/relationships/chartsheet" Target="chartsheets/sheet2.xml"/><Relationship Id="rId19" Type="http://schemas.openxmlformats.org/officeDocument/2006/relationships/worksheet" Target="worksheets/sheet1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1.xml"/><Relationship Id="rId22" Type="http://schemas.openxmlformats.org/officeDocument/2006/relationships/worksheet" Target="worksheets/sheet19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numRef>
              <c:f>'var-cov 1 titolo'!$A$2:$A$301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1 titolo'!$B$2:$B$301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50-4111-A3C4-C5BC9AF65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073088"/>
        <c:axId val="1"/>
      </c:lineChart>
      <c:dateAx>
        <c:axId val="21200730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730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74424642012727E-2"/>
          <c:y val="5.5969607114492975E-2"/>
          <c:w val="0.85149459729152477"/>
          <c:h val="0.897310034451630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3"/>
          </c:marker>
          <c:trendline>
            <c:trendlineType val="linear"/>
            <c:dispRSqr val="0"/>
            <c:dispEq val="0"/>
          </c:trendline>
          <c:xVal>
            <c:numRef>
              <c:f>'var-cov 2 titoli'!$B$2:$B$301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xVal>
          <c:yVal>
            <c:numRef>
              <c:f>'var-cov 2 titoli'!$C$2:$C$301</c:f>
              <c:numCache>
                <c:formatCode>0.00%</c:formatCode>
                <c:ptCount val="300"/>
                <c:pt idx="0">
                  <c:v>1.7730496453900962E-3</c:v>
                </c:pt>
                <c:pt idx="1">
                  <c:v>-1.7699115044247787E-2</c:v>
                </c:pt>
                <c:pt idx="2">
                  <c:v>2.1621621621621671E-2</c:v>
                </c:pt>
                <c:pt idx="3">
                  <c:v>2.6455026455026202E-3</c:v>
                </c:pt>
                <c:pt idx="4">
                  <c:v>2.638522427440608E-3</c:v>
                </c:pt>
                <c:pt idx="5">
                  <c:v>9.6491228070174941E-3</c:v>
                </c:pt>
                <c:pt idx="6">
                  <c:v>-1.3032145960034753E-2</c:v>
                </c:pt>
                <c:pt idx="7">
                  <c:v>-6.1619718309858153E-3</c:v>
                </c:pt>
                <c:pt idx="8">
                  <c:v>1.151461470327721E-2</c:v>
                </c:pt>
                <c:pt idx="9">
                  <c:v>-2.5394045534150662E-2</c:v>
                </c:pt>
                <c:pt idx="10">
                  <c:v>8.9847259658580418E-3</c:v>
                </c:pt>
                <c:pt idx="11">
                  <c:v>-1.6028495102404249E-2</c:v>
                </c:pt>
                <c:pt idx="12">
                  <c:v>9.049773755655594E-4</c:v>
                </c:pt>
                <c:pt idx="13">
                  <c:v>4.5207956600361665E-3</c:v>
                </c:pt>
                <c:pt idx="14">
                  <c:v>-4.5004500450045006E-3</c:v>
                </c:pt>
                <c:pt idx="15">
                  <c:v>-5.4249547920433485E-3</c:v>
                </c:pt>
                <c:pt idx="16">
                  <c:v>-9.0909090909085737E-4</c:v>
                </c:pt>
                <c:pt idx="17">
                  <c:v>-8.1892629663330805E-3</c:v>
                </c:pt>
                <c:pt idx="18">
                  <c:v>-2.8440366972477014E-2</c:v>
                </c:pt>
                <c:pt idx="19">
                  <c:v>-1.5108593012275812E-2</c:v>
                </c:pt>
                <c:pt idx="20">
                  <c:v>-2.7804410354745845E-2</c:v>
                </c:pt>
                <c:pt idx="21">
                  <c:v>-8.8757396449704699E-3</c:v>
                </c:pt>
                <c:pt idx="22">
                  <c:v>2.5870646766169098E-2</c:v>
                </c:pt>
                <c:pt idx="23">
                  <c:v>-5.8195926285159487E-3</c:v>
                </c:pt>
                <c:pt idx="24">
                  <c:v>-7.80487804878046E-3</c:v>
                </c:pt>
                <c:pt idx="25">
                  <c:v>-9.8328416912487702E-3</c:v>
                </c:pt>
                <c:pt idx="26">
                  <c:v>-8.4409136047667171E-3</c:v>
                </c:pt>
                <c:pt idx="27">
                  <c:v>-1.0015022533800702E-2</c:v>
                </c:pt>
                <c:pt idx="28">
                  <c:v>2.073849266565515E-2</c:v>
                </c:pt>
                <c:pt idx="29">
                  <c:v>3.9643211100098257E-3</c:v>
                </c:pt>
                <c:pt idx="30">
                  <c:v>2.9615004935834157E-2</c:v>
                </c:pt>
                <c:pt idx="31">
                  <c:v>-1.2464046021092974E-2</c:v>
                </c:pt>
                <c:pt idx="32">
                  <c:v>2.0388349514563052E-2</c:v>
                </c:pt>
                <c:pt idx="33">
                  <c:v>-1.2369172216936225E-2</c:v>
                </c:pt>
                <c:pt idx="34">
                  <c:v>1.4450867052023121E-2</c:v>
                </c:pt>
                <c:pt idx="35">
                  <c:v>2.8490028490028223E-3</c:v>
                </c:pt>
                <c:pt idx="36">
                  <c:v>-6.6287878787877714E-3</c:v>
                </c:pt>
                <c:pt idx="37">
                  <c:v>-1.6205910390848455E-2</c:v>
                </c:pt>
                <c:pt idx="38">
                  <c:v>0</c:v>
                </c:pt>
                <c:pt idx="39">
                  <c:v>-1.6472868217054289E-2</c:v>
                </c:pt>
                <c:pt idx="40">
                  <c:v>1.3793103448275917E-2</c:v>
                </c:pt>
                <c:pt idx="41">
                  <c:v>0</c:v>
                </c:pt>
                <c:pt idx="42">
                  <c:v>-2.2351797862002053E-2</c:v>
                </c:pt>
                <c:pt idx="43">
                  <c:v>1.7892644135188981E-2</c:v>
                </c:pt>
                <c:pt idx="44">
                  <c:v>-5.2246093750000083E-2</c:v>
                </c:pt>
                <c:pt idx="45">
                  <c:v>2.0607934054611317E-3</c:v>
                </c:pt>
                <c:pt idx="46">
                  <c:v>-4.2673521850899801E-2</c:v>
                </c:pt>
                <c:pt idx="47">
                  <c:v>1.8259935553168669E-2</c:v>
                </c:pt>
                <c:pt idx="48">
                  <c:v>8.9662447257384866E-3</c:v>
                </c:pt>
                <c:pt idx="49">
                  <c:v>3.5546262415054798E-2</c:v>
                </c:pt>
                <c:pt idx="50">
                  <c:v>-1.5648662291771805E-2</c:v>
                </c:pt>
                <c:pt idx="51">
                  <c:v>1.4871794871794901E-2</c:v>
                </c:pt>
                <c:pt idx="52">
                  <c:v>-5.053057099545225E-3</c:v>
                </c:pt>
                <c:pt idx="53">
                  <c:v>1.6759776536312762E-2</c:v>
                </c:pt>
                <c:pt idx="54">
                  <c:v>-3.0469530469530444E-2</c:v>
                </c:pt>
                <c:pt idx="55">
                  <c:v>8.7583719732097741E-3</c:v>
                </c:pt>
                <c:pt idx="56">
                  <c:v>2.2471910112359432E-2</c:v>
                </c:pt>
                <c:pt idx="57">
                  <c:v>-4.4955044955043823E-3</c:v>
                </c:pt>
                <c:pt idx="58">
                  <c:v>2.0572002007024557E-2</c:v>
                </c:pt>
                <c:pt idx="59">
                  <c:v>-5.8997050147493466E-3</c:v>
                </c:pt>
                <c:pt idx="60">
                  <c:v>-7.9129574678535822E-3</c:v>
                </c:pt>
                <c:pt idx="61">
                  <c:v>-9.9700897308075773E-3</c:v>
                </c:pt>
                <c:pt idx="62">
                  <c:v>-1.3595166163141936E-2</c:v>
                </c:pt>
                <c:pt idx="63">
                  <c:v>-1.5313935681470138E-2</c:v>
                </c:pt>
                <c:pt idx="64">
                  <c:v>2.4364955935717927E-2</c:v>
                </c:pt>
                <c:pt idx="65">
                  <c:v>-1.0121457489877968E-3</c:v>
                </c:pt>
                <c:pt idx="66">
                  <c:v>-1.6717325227963584E-2</c:v>
                </c:pt>
                <c:pt idx="67">
                  <c:v>1.6486347243688908E-2</c:v>
                </c:pt>
                <c:pt idx="68">
                  <c:v>-4.0547389761784658E-3</c:v>
                </c:pt>
                <c:pt idx="69">
                  <c:v>-9.6692111959287824E-3</c:v>
                </c:pt>
                <c:pt idx="70">
                  <c:v>-4.1109969167522249E-3</c:v>
                </c:pt>
                <c:pt idx="71">
                  <c:v>-1.1867905056759604E-2</c:v>
                </c:pt>
                <c:pt idx="72">
                  <c:v>-5.2219321148825066E-3</c:v>
                </c:pt>
                <c:pt idx="73">
                  <c:v>-4.1994750656168577E-3</c:v>
                </c:pt>
                <c:pt idx="74">
                  <c:v>1.1597258829731245E-2</c:v>
                </c:pt>
                <c:pt idx="75">
                  <c:v>-5.7321521625846496E-3</c:v>
                </c:pt>
                <c:pt idx="76">
                  <c:v>5.2410901467502262E-4</c:v>
                </c:pt>
                <c:pt idx="77">
                  <c:v>6.2860136196961165E-3</c:v>
                </c:pt>
                <c:pt idx="78">
                  <c:v>1.7699115044247819E-2</c:v>
                </c:pt>
                <c:pt idx="79">
                  <c:v>-4.0920716112532547E-3</c:v>
                </c:pt>
                <c:pt idx="80">
                  <c:v>-1.1813045711350709E-2</c:v>
                </c:pt>
                <c:pt idx="81">
                  <c:v>-3.2744282744282802E-2</c:v>
                </c:pt>
                <c:pt idx="82">
                  <c:v>5.9108006448145853E-3</c:v>
                </c:pt>
                <c:pt idx="83">
                  <c:v>-1.6559829059829029E-2</c:v>
                </c:pt>
                <c:pt idx="84">
                  <c:v>-5.9750135795762866E-3</c:v>
                </c:pt>
                <c:pt idx="85">
                  <c:v>1.092896174863326E-3</c:v>
                </c:pt>
                <c:pt idx="86">
                  <c:v>-6.004366812227044E-3</c:v>
                </c:pt>
                <c:pt idx="87">
                  <c:v>-5.3816584294343675E-2</c:v>
                </c:pt>
                <c:pt idx="88">
                  <c:v>4.8752176436447921E-2</c:v>
                </c:pt>
                <c:pt idx="89">
                  <c:v>-2.9883785279468607E-2</c:v>
                </c:pt>
                <c:pt idx="90">
                  <c:v>-1.1409013120366061E-3</c:v>
                </c:pt>
                <c:pt idx="91">
                  <c:v>-1.1422044545973081E-3</c:v>
                </c:pt>
                <c:pt idx="92">
                  <c:v>-2.2870211549456832E-2</c:v>
                </c:pt>
                <c:pt idx="93">
                  <c:v>1.0532475131655838E-2</c:v>
                </c:pt>
                <c:pt idx="94">
                  <c:v>6.3694267515924888E-3</c:v>
                </c:pt>
                <c:pt idx="95">
                  <c:v>-1.7261219792866016E-3</c:v>
                </c:pt>
                <c:pt idx="96">
                  <c:v>-1.7291066282420751E-2</c:v>
                </c:pt>
                <c:pt idx="97">
                  <c:v>-8.7976539589442824E-3</c:v>
                </c:pt>
                <c:pt idx="98">
                  <c:v>-1.6568047337278173E-2</c:v>
                </c:pt>
                <c:pt idx="99">
                  <c:v>1.9253910950661958E-2</c:v>
                </c:pt>
                <c:pt idx="100">
                  <c:v>1.4757969303423848E-2</c:v>
                </c:pt>
                <c:pt idx="101">
                  <c:v>-3.0250145433391606E-2</c:v>
                </c:pt>
                <c:pt idx="102">
                  <c:v>-1.6196760647870359E-2</c:v>
                </c:pt>
                <c:pt idx="103">
                  <c:v>1.8902439024390209E-2</c:v>
                </c:pt>
                <c:pt idx="104">
                  <c:v>-5.9844404548174751E-3</c:v>
                </c:pt>
                <c:pt idx="105">
                  <c:v>7.2245635159543476E-3</c:v>
                </c:pt>
                <c:pt idx="106">
                  <c:v>-8.9659294680215183E-3</c:v>
                </c:pt>
                <c:pt idx="107">
                  <c:v>2.6537997587454627E-2</c:v>
                </c:pt>
                <c:pt idx="108">
                  <c:v>4.1128084606346484E-3</c:v>
                </c:pt>
                <c:pt idx="109">
                  <c:v>1.1702750146284377E-2</c:v>
                </c:pt>
                <c:pt idx="110">
                  <c:v>1.156737998843262E-2</c:v>
                </c:pt>
                <c:pt idx="111">
                  <c:v>1.315037164093758E-2</c:v>
                </c:pt>
                <c:pt idx="112">
                  <c:v>9.029345372460626E-3</c:v>
                </c:pt>
                <c:pt idx="113">
                  <c:v>1.3982102908277404E-2</c:v>
                </c:pt>
                <c:pt idx="114">
                  <c:v>-1.5444015444015505E-2</c:v>
                </c:pt>
                <c:pt idx="115">
                  <c:v>-5.6022408963585435E-3</c:v>
                </c:pt>
                <c:pt idx="116">
                  <c:v>-4.5070422535211912E-3</c:v>
                </c:pt>
                <c:pt idx="117">
                  <c:v>1.2450481041313056E-2</c:v>
                </c:pt>
                <c:pt idx="118">
                  <c:v>-4.4717719396311422E-3</c:v>
                </c:pt>
                <c:pt idx="119">
                  <c:v>3.2565974171813651E-2</c:v>
                </c:pt>
                <c:pt idx="120">
                  <c:v>-3.3713974986405749E-2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2.5886325267304576E-2</c:v>
                </c:pt>
                <c:pt idx="125">
                  <c:v>4.9369171695006981E-3</c:v>
                </c:pt>
                <c:pt idx="126">
                  <c:v>0</c:v>
                </c:pt>
                <c:pt idx="127">
                  <c:v>0</c:v>
                </c:pt>
                <c:pt idx="128">
                  <c:v>-2.3471615720523926E-2</c:v>
                </c:pt>
                <c:pt idx="129">
                  <c:v>-1.3415315818893268E-2</c:v>
                </c:pt>
                <c:pt idx="130">
                  <c:v>3.6827195467422094E-2</c:v>
                </c:pt>
                <c:pt idx="131">
                  <c:v>5.4644808743169399E-3</c:v>
                </c:pt>
                <c:pt idx="132">
                  <c:v>-4.8913043478261177E-3</c:v>
                </c:pt>
                <c:pt idx="133">
                  <c:v>4.3691971600219081E-3</c:v>
                </c:pt>
                <c:pt idx="134">
                  <c:v>5.9815116911364563E-3</c:v>
                </c:pt>
                <c:pt idx="135">
                  <c:v>8.1081081081081086E-3</c:v>
                </c:pt>
                <c:pt idx="136">
                  <c:v>6.4343163538873385E-3</c:v>
                </c:pt>
                <c:pt idx="137">
                  <c:v>1.3319126265316996E-2</c:v>
                </c:pt>
                <c:pt idx="138">
                  <c:v>-1.0515247108306449E-3</c:v>
                </c:pt>
                <c:pt idx="139">
                  <c:v>5.2631578947365427E-4</c:v>
                </c:pt>
                <c:pt idx="140">
                  <c:v>1.3150973172014729E-2</c:v>
                </c:pt>
                <c:pt idx="141">
                  <c:v>1.0384215991692628E-2</c:v>
                </c:pt>
                <c:pt idx="142">
                  <c:v>-6.6803699897224206E-3</c:v>
                </c:pt>
                <c:pt idx="143">
                  <c:v>1.7589239524055753E-2</c:v>
                </c:pt>
                <c:pt idx="144">
                  <c:v>1.6268429079817067E-2</c:v>
                </c:pt>
                <c:pt idx="145">
                  <c:v>2.1510755377688758E-2</c:v>
                </c:pt>
                <c:pt idx="146">
                  <c:v>-9.7943192948084538E-4</c:v>
                </c:pt>
                <c:pt idx="147">
                  <c:v>-1.1764705882352969E-2</c:v>
                </c:pt>
                <c:pt idx="148">
                  <c:v>-3.9682539682538839E-3</c:v>
                </c:pt>
                <c:pt idx="149">
                  <c:v>9.9601593625498006E-3</c:v>
                </c:pt>
                <c:pt idx="150">
                  <c:v>-3.8461538461538512E-2</c:v>
                </c:pt>
                <c:pt idx="151">
                  <c:v>-5.1282051282051282E-3</c:v>
                </c:pt>
                <c:pt idx="152">
                  <c:v>-2.4226804123711282E-2</c:v>
                </c:pt>
                <c:pt idx="153">
                  <c:v>3.5921817221341697E-2</c:v>
                </c:pt>
                <c:pt idx="154">
                  <c:v>-6.119326874043797E-3</c:v>
                </c:pt>
                <c:pt idx="155">
                  <c:v>-1.5392508978964155E-3</c:v>
                </c:pt>
                <c:pt idx="156">
                  <c:v>-1.3874614594038997E-2</c:v>
                </c:pt>
                <c:pt idx="157">
                  <c:v>7.8165711307972893E-3</c:v>
                </c:pt>
                <c:pt idx="158">
                  <c:v>5.6876938986556359E-2</c:v>
                </c:pt>
                <c:pt idx="159">
                  <c:v>2.2504892367906038E-2</c:v>
                </c:pt>
                <c:pt idx="160">
                  <c:v>-2.8708133971291593E-3</c:v>
                </c:pt>
                <c:pt idx="161">
                  <c:v>9.5969289827249821E-4</c:v>
                </c:pt>
                <c:pt idx="162">
                  <c:v>-2.6845637583892593E-2</c:v>
                </c:pt>
                <c:pt idx="163">
                  <c:v>4.9261083743842365E-3</c:v>
                </c:pt>
                <c:pt idx="164">
                  <c:v>0</c:v>
                </c:pt>
                <c:pt idx="165">
                  <c:v>2.8431372549019663E-2</c:v>
                </c:pt>
                <c:pt idx="166">
                  <c:v>3.8131553860819824E-2</c:v>
                </c:pt>
                <c:pt idx="167">
                  <c:v>-1.5610651974288363E-2</c:v>
                </c:pt>
                <c:pt idx="168">
                  <c:v>-6.5298507462686834E-3</c:v>
                </c:pt>
                <c:pt idx="169">
                  <c:v>9.3896713615023476E-3</c:v>
                </c:pt>
                <c:pt idx="170">
                  <c:v>4.837209302325584E-2</c:v>
                </c:pt>
                <c:pt idx="171">
                  <c:v>-5.6787932564330131E-2</c:v>
                </c:pt>
                <c:pt idx="172">
                  <c:v>2.8222013170272814E-2</c:v>
                </c:pt>
                <c:pt idx="173">
                  <c:v>2.9277218664226924E-2</c:v>
                </c:pt>
                <c:pt idx="174">
                  <c:v>-4.4444444444444444E-3</c:v>
                </c:pt>
                <c:pt idx="175">
                  <c:v>-6.2500000000000255E-3</c:v>
                </c:pt>
                <c:pt idx="176">
                  <c:v>9.8831985624439223E-3</c:v>
                </c:pt>
                <c:pt idx="177">
                  <c:v>-6.2277580071174628E-3</c:v>
                </c:pt>
                <c:pt idx="178">
                  <c:v>-1.342882721575649E-2</c:v>
                </c:pt>
                <c:pt idx="179">
                  <c:v>-1.8148820326679023E-3</c:v>
                </c:pt>
                <c:pt idx="180">
                  <c:v>1.0909090909090934E-2</c:v>
                </c:pt>
                <c:pt idx="181">
                  <c:v>1.258992805755388E-2</c:v>
                </c:pt>
                <c:pt idx="182">
                  <c:v>-3.0195381882770798E-2</c:v>
                </c:pt>
                <c:pt idx="183">
                  <c:v>-3.9377289377289348E-2</c:v>
                </c:pt>
                <c:pt idx="184">
                  <c:v>-2.0019065776930491E-2</c:v>
                </c:pt>
                <c:pt idx="185">
                  <c:v>1.6536964980544775E-2</c:v>
                </c:pt>
                <c:pt idx="186">
                  <c:v>4.7846889952153108E-3</c:v>
                </c:pt>
                <c:pt idx="187">
                  <c:v>-2.8571428571428571E-2</c:v>
                </c:pt>
                <c:pt idx="188">
                  <c:v>1.9607843137255179E-3</c:v>
                </c:pt>
                <c:pt idx="189">
                  <c:v>-2.3972602739726054E-2</c:v>
                </c:pt>
                <c:pt idx="190">
                  <c:v>-3.8095238095238064E-2</c:v>
                </c:pt>
                <c:pt idx="191">
                  <c:v>8.8587806149035362E-3</c:v>
                </c:pt>
                <c:pt idx="192">
                  <c:v>-2.5826446280991736E-3</c:v>
                </c:pt>
                <c:pt idx="193">
                  <c:v>-3.9357845675815614E-2</c:v>
                </c:pt>
                <c:pt idx="194">
                  <c:v>-2.6954177897574125E-2</c:v>
                </c:pt>
                <c:pt idx="195">
                  <c:v>-3.3240997229916584E-3</c:v>
                </c:pt>
                <c:pt idx="196">
                  <c:v>-4.4469149527515288E-2</c:v>
                </c:pt>
                <c:pt idx="197">
                  <c:v>8.202443280977309E-2</c:v>
                </c:pt>
                <c:pt idx="198">
                  <c:v>-4.3010752688172046E-2</c:v>
                </c:pt>
                <c:pt idx="199">
                  <c:v>-2.8089887640449437E-3</c:v>
                </c:pt>
                <c:pt idx="200">
                  <c:v>2.1408450704225417E-2</c:v>
                </c:pt>
                <c:pt idx="201">
                  <c:v>1.9856591285162681E-2</c:v>
                </c:pt>
                <c:pt idx="202">
                  <c:v>-2.3255813953488434E-2</c:v>
                </c:pt>
                <c:pt idx="203">
                  <c:v>2.048726467331128E-2</c:v>
                </c:pt>
                <c:pt idx="204">
                  <c:v>0</c:v>
                </c:pt>
                <c:pt idx="205">
                  <c:v>0</c:v>
                </c:pt>
                <c:pt idx="206">
                  <c:v>3.2013022246337369E-2</c:v>
                </c:pt>
                <c:pt idx="207">
                  <c:v>2.050473186119877E-2</c:v>
                </c:pt>
                <c:pt idx="208">
                  <c:v>2.679031427099442E-2</c:v>
                </c:pt>
                <c:pt idx="209">
                  <c:v>1.1540391369794194E-2</c:v>
                </c:pt>
                <c:pt idx="210">
                  <c:v>-1.8849206349206265E-2</c:v>
                </c:pt>
                <c:pt idx="211">
                  <c:v>1.8200202224469129E-2</c:v>
                </c:pt>
                <c:pt idx="212">
                  <c:v>-2.5819265143992139E-2</c:v>
                </c:pt>
                <c:pt idx="213">
                  <c:v>0</c:v>
                </c:pt>
                <c:pt idx="214">
                  <c:v>1.2742099898063202E-2</c:v>
                </c:pt>
                <c:pt idx="215">
                  <c:v>-1.5098137896325263E-3</c:v>
                </c:pt>
                <c:pt idx="216">
                  <c:v>-9.0725806451613482E-3</c:v>
                </c:pt>
                <c:pt idx="217">
                  <c:v>-1.0172939979653543E-3</c:v>
                </c:pt>
                <c:pt idx="218">
                  <c:v>3.2586558044806542E-2</c:v>
                </c:pt>
                <c:pt idx="219">
                  <c:v>6.9033530571990988E-3</c:v>
                </c:pt>
                <c:pt idx="220">
                  <c:v>3.5259549461312524E-2</c:v>
                </c:pt>
                <c:pt idx="221">
                  <c:v>1.1352885525070982E-2</c:v>
                </c:pt>
                <c:pt idx="222">
                  <c:v>-5.6127221702526519E-3</c:v>
                </c:pt>
                <c:pt idx="223">
                  <c:v>-1.0348071495766645E-2</c:v>
                </c:pt>
                <c:pt idx="224">
                  <c:v>-1.5209125475285253E-2</c:v>
                </c:pt>
                <c:pt idx="225">
                  <c:v>-2.5096525096525043E-2</c:v>
                </c:pt>
                <c:pt idx="226">
                  <c:v>0</c:v>
                </c:pt>
                <c:pt idx="227">
                  <c:v>-5.9405940594058843E-3</c:v>
                </c:pt>
                <c:pt idx="228">
                  <c:v>-1.49402390438247E-2</c:v>
                </c:pt>
                <c:pt idx="229">
                  <c:v>-2.9828109201213374E-2</c:v>
                </c:pt>
                <c:pt idx="230">
                  <c:v>7.8165711307972893E-3</c:v>
                </c:pt>
                <c:pt idx="231">
                  <c:v>5.170630816959669E-3</c:v>
                </c:pt>
                <c:pt idx="232">
                  <c:v>1.6975308641975221E-2</c:v>
                </c:pt>
                <c:pt idx="233">
                  <c:v>-1.3657056145675209E-2</c:v>
                </c:pt>
                <c:pt idx="234">
                  <c:v>0</c:v>
                </c:pt>
                <c:pt idx="235">
                  <c:v>-2.9230769230769171E-2</c:v>
                </c:pt>
                <c:pt idx="236">
                  <c:v>5.282620179608786E-4</c:v>
                </c:pt>
                <c:pt idx="237">
                  <c:v>7.9197465681098197E-3</c:v>
                </c:pt>
                <c:pt idx="238">
                  <c:v>-7.3336825563122352E-3</c:v>
                </c:pt>
                <c:pt idx="239">
                  <c:v>-1.6358839050131895E-2</c:v>
                </c:pt>
                <c:pt idx="240">
                  <c:v>1.6094420600857454E-3</c:v>
                </c:pt>
                <c:pt idx="241">
                  <c:v>4.8205677557579315E-3</c:v>
                </c:pt>
                <c:pt idx="242">
                  <c:v>-6.9296375266523613E-3</c:v>
                </c:pt>
                <c:pt idx="243">
                  <c:v>-3.220611916264212E-3</c:v>
                </c:pt>
                <c:pt idx="244">
                  <c:v>-2.1540118470651591E-2</c:v>
                </c:pt>
                <c:pt idx="245">
                  <c:v>-1.1007154650522215E-3</c:v>
                </c:pt>
                <c:pt idx="246">
                  <c:v>-1.4325068870523384E-2</c:v>
                </c:pt>
                <c:pt idx="247">
                  <c:v>4.4717719396309835E-3</c:v>
                </c:pt>
                <c:pt idx="248">
                  <c:v>-1.3912075681691709E-2</c:v>
                </c:pt>
                <c:pt idx="249">
                  <c:v>7.9006772009029679E-3</c:v>
                </c:pt>
                <c:pt idx="250">
                  <c:v>-3.3594624860022078E-3</c:v>
                </c:pt>
                <c:pt idx="251">
                  <c:v>3.5393258426966355E-2</c:v>
                </c:pt>
                <c:pt idx="252">
                  <c:v>-1.0851871947911939E-3</c:v>
                </c:pt>
                <c:pt idx="253">
                  <c:v>-1.8468223791417739E-2</c:v>
                </c:pt>
                <c:pt idx="254">
                  <c:v>8.3010514665190927E-3</c:v>
                </c:pt>
                <c:pt idx="255">
                  <c:v>1.0976948408342482E-2</c:v>
                </c:pt>
                <c:pt idx="256">
                  <c:v>-1.2486427795873958E-2</c:v>
                </c:pt>
                <c:pt idx="257">
                  <c:v>3.4084661902143973E-2</c:v>
                </c:pt>
                <c:pt idx="258">
                  <c:v>2.6581605528973951E-3</c:v>
                </c:pt>
                <c:pt idx="259">
                  <c:v>-1.2725344644750825E-2</c:v>
                </c:pt>
                <c:pt idx="260">
                  <c:v>-3.7593984962405406E-3</c:v>
                </c:pt>
                <c:pt idx="261">
                  <c:v>7.0080862533693335E-3</c:v>
                </c:pt>
                <c:pt idx="262">
                  <c:v>1.7665952890792199E-2</c:v>
                </c:pt>
                <c:pt idx="263">
                  <c:v>2.3145712782745954E-2</c:v>
                </c:pt>
                <c:pt idx="264">
                  <c:v>-2.5706940874035988E-3</c:v>
                </c:pt>
                <c:pt idx="265">
                  <c:v>-1.1340206185566951E-2</c:v>
                </c:pt>
                <c:pt idx="266">
                  <c:v>-2.0855057351408012E-3</c:v>
                </c:pt>
                <c:pt idx="267">
                  <c:v>-3.0303030303030363E-2</c:v>
                </c:pt>
                <c:pt idx="268">
                  <c:v>4.3103448275862684E-3</c:v>
                </c:pt>
                <c:pt idx="269">
                  <c:v>-6.4377682403434387E-3</c:v>
                </c:pt>
                <c:pt idx="270">
                  <c:v>2.1598272138229251E-3</c:v>
                </c:pt>
                <c:pt idx="271">
                  <c:v>1.6163793103448889E-3</c:v>
                </c:pt>
                <c:pt idx="272">
                  <c:v>5.4330285099515839E-2</c:v>
                </c:pt>
                <c:pt idx="273">
                  <c:v>5.1020408163262405E-4</c:v>
                </c:pt>
                <c:pt idx="274">
                  <c:v>4.6404895461499208E-2</c:v>
                </c:pt>
                <c:pt idx="275">
                  <c:v>-3.0701754385964831E-2</c:v>
                </c:pt>
                <c:pt idx="276">
                  <c:v>-2.2121669180492739E-2</c:v>
                </c:pt>
                <c:pt idx="277">
                  <c:v>-2.313624678663239E-2</c:v>
                </c:pt>
                <c:pt idx="278">
                  <c:v>0</c:v>
                </c:pt>
                <c:pt idx="279">
                  <c:v>-3.8947368421052661E-2</c:v>
                </c:pt>
                <c:pt idx="280">
                  <c:v>6.5717415115006412E-3</c:v>
                </c:pt>
                <c:pt idx="281">
                  <c:v>7.0729053318823879E-3</c:v>
                </c:pt>
                <c:pt idx="282">
                  <c:v>1.7828200972447389E-2</c:v>
                </c:pt>
                <c:pt idx="283">
                  <c:v>2.0700636942675189E-2</c:v>
                </c:pt>
                <c:pt idx="284">
                  <c:v>8.8403536141445065E-3</c:v>
                </c:pt>
                <c:pt idx="285">
                  <c:v>2.1134020618556671E-2</c:v>
                </c:pt>
                <c:pt idx="286">
                  <c:v>9.5911155981827645E-3</c:v>
                </c:pt>
                <c:pt idx="287">
                  <c:v>0.01</c:v>
                </c:pt>
                <c:pt idx="288">
                  <c:v>-5.9405940594058843E-3</c:v>
                </c:pt>
                <c:pt idx="289">
                  <c:v>1.49402390438247E-2</c:v>
                </c:pt>
                <c:pt idx="290">
                  <c:v>-1.2757605495584017E-2</c:v>
                </c:pt>
                <c:pt idx="291">
                  <c:v>1.9880715705765408E-2</c:v>
                </c:pt>
                <c:pt idx="292">
                  <c:v>1.4619883040935673E-2</c:v>
                </c:pt>
                <c:pt idx="293">
                  <c:v>-7.6849183477425281E-3</c:v>
                </c:pt>
                <c:pt idx="294">
                  <c:v>1.3552758954501507E-2</c:v>
                </c:pt>
                <c:pt idx="295">
                  <c:v>-5.730659025788047E-3</c:v>
                </c:pt>
                <c:pt idx="296">
                  <c:v>3.8424591738713326E-3</c:v>
                </c:pt>
                <c:pt idx="297">
                  <c:v>-7.6555023923444701E-3</c:v>
                </c:pt>
                <c:pt idx="298">
                  <c:v>-4.8216007714561235E-3</c:v>
                </c:pt>
                <c:pt idx="299">
                  <c:v>-5.8139534883721753E-3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2-4272-982A-5E7F92D7B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736688"/>
        <c:axId val="1"/>
      </c:scatterChart>
      <c:valAx>
        <c:axId val="1514736688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51473668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'var-cov 3 titoli'!$B$1</c:f>
              <c:strCache>
                <c:ptCount val="1"/>
                <c:pt idx="0">
                  <c:v>Intesa SP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3 titoli'!$B$2:$B$301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04-4E7B-AAEA-3A735607D346}"/>
            </c:ext>
          </c:extLst>
        </c:ser>
        <c:ser>
          <c:idx val="1"/>
          <c:order val="1"/>
          <c:tx>
            <c:strRef>
              <c:f>'var-cov 3 titoli'!$C$1</c:f>
              <c:strCache>
                <c:ptCount val="1"/>
                <c:pt idx="0">
                  <c:v>VOLKSW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3 titoli'!$C$2:$C$301</c:f>
              <c:numCache>
                <c:formatCode>0.00%</c:formatCode>
                <c:ptCount val="300"/>
                <c:pt idx="0">
                  <c:v>1.7730496453900962E-3</c:v>
                </c:pt>
                <c:pt idx="1">
                  <c:v>-1.7699115044247787E-2</c:v>
                </c:pt>
                <c:pt idx="2">
                  <c:v>2.1621621621621671E-2</c:v>
                </c:pt>
                <c:pt idx="3">
                  <c:v>2.6455026455026202E-3</c:v>
                </c:pt>
                <c:pt idx="4">
                  <c:v>2.638522427440608E-3</c:v>
                </c:pt>
                <c:pt idx="5">
                  <c:v>9.6491228070174941E-3</c:v>
                </c:pt>
                <c:pt idx="6">
                  <c:v>-1.3032145960034753E-2</c:v>
                </c:pt>
                <c:pt idx="7">
                  <c:v>-6.1619718309858153E-3</c:v>
                </c:pt>
                <c:pt idx="8">
                  <c:v>1.151461470327721E-2</c:v>
                </c:pt>
                <c:pt idx="9">
                  <c:v>-2.5394045534150662E-2</c:v>
                </c:pt>
                <c:pt idx="10">
                  <c:v>8.9847259658580418E-3</c:v>
                </c:pt>
                <c:pt idx="11">
                  <c:v>-1.6028495102404249E-2</c:v>
                </c:pt>
                <c:pt idx="12">
                  <c:v>9.049773755655594E-4</c:v>
                </c:pt>
                <c:pt idx="13">
                  <c:v>4.5207956600361665E-3</c:v>
                </c:pt>
                <c:pt idx="14">
                  <c:v>-4.5004500450045006E-3</c:v>
                </c:pt>
                <c:pt idx="15">
                  <c:v>-5.4249547920433485E-3</c:v>
                </c:pt>
                <c:pt idx="16">
                  <c:v>-9.0909090909085737E-4</c:v>
                </c:pt>
                <c:pt idx="17">
                  <c:v>-8.1892629663330805E-3</c:v>
                </c:pt>
                <c:pt idx="18">
                  <c:v>-2.8440366972477014E-2</c:v>
                </c:pt>
                <c:pt idx="19">
                  <c:v>-1.5108593012275812E-2</c:v>
                </c:pt>
                <c:pt idx="20">
                  <c:v>-2.7804410354745845E-2</c:v>
                </c:pt>
                <c:pt idx="21">
                  <c:v>-8.8757396449704699E-3</c:v>
                </c:pt>
                <c:pt idx="22">
                  <c:v>2.5870646766169098E-2</c:v>
                </c:pt>
                <c:pt idx="23">
                  <c:v>-5.8195926285159487E-3</c:v>
                </c:pt>
                <c:pt idx="24">
                  <c:v>-7.80487804878046E-3</c:v>
                </c:pt>
                <c:pt idx="25">
                  <c:v>-9.8328416912487702E-3</c:v>
                </c:pt>
                <c:pt idx="26">
                  <c:v>-8.4409136047667171E-3</c:v>
                </c:pt>
                <c:pt idx="27">
                  <c:v>-1.0015022533800702E-2</c:v>
                </c:pt>
                <c:pt idx="28">
                  <c:v>2.073849266565515E-2</c:v>
                </c:pt>
                <c:pt idx="29">
                  <c:v>3.9643211100098257E-3</c:v>
                </c:pt>
                <c:pt idx="30">
                  <c:v>2.9615004935834157E-2</c:v>
                </c:pt>
                <c:pt idx="31">
                  <c:v>-1.2464046021092974E-2</c:v>
                </c:pt>
                <c:pt idx="32">
                  <c:v>2.0388349514563052E-2</c:v>
                </c:pt>
                <c:pt idx="33">
                  <c:v>-1.2369172216936225E-2</c:v>
                </c:pt>
                <c:pt idx="34">
                  <c:v>1.4450867052023121E-2</c:v>
                </c:pt>
                <c:pt idx="35">
                  <c:v>2.8490028490028223E-3</c:v>
                </c:pt>
                <c:pt idx="36">
                  <c:v>-6.6287878787877714E-3</c:v>
                </c:pt>
                <c:pt idx="37">
                  <c:v>-1.6205910390848455E-2</c:v>
                </c:pt>
                <c:pt idx="38">
                  <c:v>0</c:v>
                </c:pt>
                <c:pt idx="39">
                  <c:v>-1.6472868217054289E-2</c:v>
                </c:pt>
                <c:pt idx="40">
                  <c:v>1.3793103448275917E-2</c:v>
                </c:pt>
                <c:pt idx="41">
                  <c:v>0</c:v>
                </c:pt>
                <c:pt idx="42">
                  <c:v>-2.2351797862002053E-2</c:v>
                </c:pt>
                <c:pt idx="43">
                  <c:v>1.7892644135188981E-2</c:v>
                </c:pt>
                <c:pt idx="44">
                  <c:v>-5.2246093750000083E-2</c:v>
                </c:pt>
                <c:pt idx="45">
                  <c:v>2.0607934054611317E-3</c:v>
                </c:pt>
                <c:pt idx="46">
                  <c:v>-4.2673521850899801E-2</c:v>
                </c:pt>
                <c:pt idx="47">
                  <c:v>1.8259935553168669E-2</c:v>
                </c:pt>
                <c:pt idx="48">
                  <c:v>8.9662447257384866E-3</c:v>
                </c:pt>
                <c:pt idx="49">
                  <c:v>3.5546262415054798E-2</c:v>
                </c:pt>
                <c:pt idx="50">
                  <c:v>-1.5648662291771805E-2</c:v>
                </c:pt>
                <c:pt idx="51">
                  <c:v>1.4871794871794901E-2</c:v>
                </c:pt>
                <c:pt idx="52">
                  <c:v>-5.053057099545225E-3</c:v>
                </c:pt>
                <c:pt idx="53">
                  <c:v>1.6759776536312762E-2</c:v>
                </c:pt>
                <c:pt idx="54">
                  <c:v>-3.0469530469530444E-2</c:v>
                </c:pt>
                <c:pt idx="55">
                  <c:v>8.7583719732097741E-3</c:v>
                </c:pt>
                <c:pt idx="56">
                  <c:v>2.2471910112359432E-2</c:v>
                </c:pt>
                <c:pt idx="57">
                  <c:v>-4.4955044955043823E-3</c:v>
                </c:pt>
                <c:pt idx="58">
                  <c:v>2.0572002007024557E-2</c:v>
                </c:pt>
                <c:pt idx="59">
                  <c:v>-5.8997050147493466E-3</c:v>
                </c:pt>
                <c:pt idx="60">
                  <c:v>-7.9129574678535822E-3</c:v>
                </c:pt>
                <c:pt idx="61">
                  <c:v>-9.9700897308075773E-3</c:v>
                </c:pt>
                <c:pt idx="62">
                  <c:v>-1.3595166163141936E-2</c:v>
                </c:pt>
                <c:pt idx="63">
                  <c:v>-1.5313935681470138E-2</c:v>
                </c:pt>
                <c:pt idx="64">
                  <c:v>2.4364955935717927E-2</c:v>
                </c:pt>
                <c:pt idx="65">
                  <c:v>-1.0121457489877968E-3</c:v>
                </c:pt>
                <c:pt idx="66">
                  <c:v>-1.6717325227963584E-2</c:v>
                </c:pt>
                <c:pt idx="67">
                  <c:v>1.6486347243688908E-2</c:v>
                </c:pt>
                <c:pt idx="68">
                  <c:v>-4.0547389761784658E-3</c:v>
                </c:pt>
                <c:pt idx="69">
                  <c:v>-9.6692111959287824E-3</c:v>
                </c:pt>
                <c:pt idx="70">
                  <c:v>-4.1109969167522249E-3</c:v>
                </c:pt>
                <c:pt idx="71">
                  <c:v>-1.1867905056759604E-2</c:v>
                </c:pt>
                <c:pt idx="72">
                  <c:v>-5.2219321148825066E-3</c:v>
                </c:pt>
                <c:pt idx="73">
                  <c:v>-4.1994750656168577E-3</c:v>
                </c:pt>
                <c:pt idx="74">
                  <c:v>1.1597258829731245E-2</c:v>
                </c:pt>
                <c:pt idx="75">
                  <c:v>-5.7321521625846496E-3</c:v>
                </c:pt>
                <c:pt idx="76">
                  <c:v>5.2410901467502262E-4</c:v>
                </c:pt>
                <c:pt idx="77">
                  <c:v>6.2860136196961165E-3</c:v>
                </c:pt>
                <c:pt idx="78">
                  <c:v>1.7699115044247819E-2</c:v>
                </c:pt>
                <c:pt idx="79">
                  <c:v>-4.0920716112532547E-3</c:v>
                </c:pt>
                <c:pt idx="80">
                  <c:v>-1.1813045711350709E-2</c:v>
                </c:pt>
                <c:pt idx="81">
                  <c:v>-3.2744282744282802E-2</c:v>
                </c:pt>
                <c:pt idx="82">
                  <c:v>5.9108006448145853E-3</c:v>
                </c:pt>
                <c:pt idx="83">
                  <c:v>-1.6559829059829029E-2</c:v>
                </c:pt>
                <c:pt idx="84">
                  <c:v>-5.9750135795762866E-3</c:v>
                </c:pt>
                <c:pt idx="85">
                  <c:v>1.092896174863326E-3</c:v>
                </c:pt>
                <c:pt idx="86">
                  <c:v>-6.004366812227044E-3</c:v>
                </c:pt>
                <c:pt idx="87">
                  <c:v>-5.3816584294343675E-2</c:v>
                </c:pt>
                <c:pt idx="88">
                  <c:v>4.8752176436447921E-2</c:v>
                </c:pt>
                <c:pt idx="89">
                  <c:v>-2.9883785279468607E-2</c:v>
                </c:pt>
                <c:pt idx="90">
                  <c:v>-1.1409013120366061E-3</c:v>
                </c:pt>
                <c:pt idx="91">
                  <c:v>-1.1422044545973081E-3</c:v>
                </c:pt>
                <c:pt idx="92">
                  <c:v>-2.2870211549456832E-2</c:v>
                </c:pt>
                <c:pt idx="93">
                  <c:v>1.0532475131655838E-2</c:v>
                </c:pt>
                <c:pt idx="94">
                  <c:v>6.3694267515924888E-3</c:v>
                </c:pt>
                <c:pt idx="95">
                  <c:v>-1.7261219792866016E-3</c:v>
                </c:pt>
                <c:pt idx="96">
                  <c:v>-1.7291066282420751E-2</c:v>
                </c:pt>
                <c:pt idx="97">
                  <c:v>-8.7976539589442824E-3</c:v>
                </c:pt>
                <c:pt idx="98">
                  <c:v>-1.6568047337278173E-2</c:v>
                </c:pt>
                <c:pt idx="99">
                  <c:v>1.9253910950661958E-2</c:v>
                </c:pt>
                <c:pt idx="100">
                  <c:v>1.4757969303423848E-2</c:v>
                </c:pt>
                <c:pt idx="101">
                  <c:v>-3.0250145433391606E-2</c:v>
                </c:pt>
                <c:pt idx="102">
                  <c:v>-1.6196760647870359E-2</c:v>
                </c:pt>
                <c:pt idx="103">
                  <c:v>1.8902439024390209E-2</c:v>
                </c:pt>
                <c:pt idx="104">
                  <c:v>-5.9844404548174751E-3</c:v>
                </c:pt>
                <c:pt idx="105">
                  <c:v>7.2245635159543476E-3</c:v>
                </c:pt>
                <c:pt idx="106">
                  <c:v>-8.9659294680215183E-3</c:v>
                </c:pt>
                <c:pt idx="107">
                  <c:v>2.6537997587454627E-2</c:v>
                </c:pt>
                <c:pt idx="108">
                  <c:v>4.1128084606346484E-3</c:v>
                </c:pt>
                <c:pt idx="109">
                  <c:v>1.1702750146284377E-2</c:v>
                </c:pt>
                <c:pt idx="110">
                  <c:v>1.156737998843262E-2</c:v>
                </c:pt>
                <c:pt idx="111">
                  <c:v>1.315037164093758E-2</c:v>
                </c:pt>
                <c:pt idx="112">
                  <c:v>9.029345372460626E-3</c:v>
                </c:pt>
                <c:pt idx="113">
                  <c:v>1.3982102908277404E-2</c:v>
                </c:pt>
                <c:pt idx="114">
                  <c:v>-1.5444015444015505E-2</c:v>
                </c:pt>
                <c:pt idx="115">
                  <c:v>-5.6022408963585435E-3</c:v>
                </c:pt>
                <c:pt idx="116">
                  <c:v>-4.5070422535211912E-3</c:v>
                </c:pt>
                <c:pt idx="117">
                  <c:v>1.2450481041313056E-2</c:v>
                </c:pt>
                <c:pt idx="118">
                  <c:v>-4.4717719396311422E-3</c:v>
                </c:pt>
                <c:pt idx="119">
                  <c:v>3.2565974171813651E-2</c:v>
                </c:pt>
                <c:pt idx="120">
                  <c:v>-3.3713974986405749E-2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2.5886325267304576E-2</c:v>
                </c:pt>
                <c:pt idx="125">
                  <c:v>4.9369171695006981E-3</c:v>
                </c:pt>
                <c:pt idx="126">
                  <c:v>0</c:v>
                </c:pt>
                <c:pt idx="127">
                  <c:v>0</c:v>
                </c:pt>
                <c:pt idx="128">
                  <c:v>-2.3471615720523926E-2</c:v>
                </c:pt>
                <c:pt idx="129">
                  <c:v>-1.3415315818893268E-2</c:v>
                </c:pt>
                <c:pt idx="130">
                  <c:v>3.6827195467422094E-2</c:v>
                </c:pt>
                <c:pt idx="131">
                  <c:v>5.4644808743169399E-3</c:v>
                </c:pt>
                <c:pt idx="132">
                  <c:v>-4.8913043478261177E-3</c:v>
                </c:pt>
                <c:pt idx="133">
                  <c:v>4.3691971600219081E-3</c:v>
                </c:pt>
                <c:pt idx="134">
                  <c:v>5.9815116911364563E-3</c:v>
                </c:pt>
                <c:pt idx="135">
                  <c:v>8.1081081081081086E-3</c:v>
                </c:pt>
                <c:pt idx="136">
                  <c:v>6.4343163538873385E-3</c:v>
                </c:pt>
                <c:pt idx="137">
                  <c:v>1.3319126265316996E-2</c:v>
                </c:pt>
                <c:pt idx="138">
                  <c:v>-1.0515247108306449E-3</c:v>
                </c:pt>
                <c:pt idx="139">
                  <c:v>5.2631578947365427E-4</c:v>
                </c:pt>
                <c:pt idx="140">
                  <c:v>1.3150973172014729E-2</c:v>
                </c:pt>
                <c:pt idx="141">
                  <c:v>1.0384215991692628E-2</c:v>
                </c:pt>
                <c:pt idx="142">
                  <c:v>-6.6803699897224206E-3</c:v>
                </c:pt>
                <c:pt idx="143">
                  <c:v>1.7589239524055753E-2</c:v>
                </c:pt>
                <c:pt idx="144">
                  <c:v>1.6268429079817067E-2</c:v>
                </c:pt>
                <c:pt idx="145">
                  <c:v>2.1510755377688758E-2</c:v>
                </c:pt>
                <c:pt idx="146">
                  <c:v>-9.7943192948084538E-4</c:v>
                </c:pt>
                <c:pt idx="147">
                  <c:v>-1.1764705882352969E-2</c:v>
                </c:pt>
                <c:pt idx="148">
                  <c:v>-3.9682539682538839E-3</c:v>
                </c:pt>
                <c:pt idx="149">
                  <c:v>9.9601593625498006E-3</c:v>
                </c:pt>
                <c:pt idx="150">
                  <c:v>-3.8461538461538512E-2</c:v>
                </c:pt>
                <c:pt idx="151">
                  <c:v>-5.1282051282051282E-3</c:v>
                </c:pt>
                <c:pt idx="152">
                  <c:v>-2.4226804123711282E-2</c:v>
                </c:pt>
                <c:pt idx="153">
                  <c:v>3.5921817221341697E-2</c:v>
                </c:pt>
                <c:pt idx="154">
                  <c:v>-6.119326874043797E-3</c:v>
                </c:pt>
                <c:pt idx="155">
                  <c:v>-1.5392508978964155E-3</c:v>
                </c:pt>
                <c:pt idx="156">
                  <c:v>-1.3874614594038997E-2</c:v>
                </c:pt>
                <c:pt idx="157">
                  <c:v>7.8165711307972893E-3</c:v>
                </c:pt>
                <c:pt idx="158">
                  <c:v>5.6876938986556359E-2</c:v>
                </c:pt>
                <c:pt idx="159">
                  <c:v>2.2504892367906038E-2</c:v>
                </c:pt>
                <c:pt idx="160">
                  <c:v>-2.8708133971291593E-3</c:v>
                </c:pt>
                <c:pt idx="161">
                  <c:v>9.5969289827249821E-4</c:v>
                </c:pt>
                <c:pt idx="162">
                  <c:v>-2.6845637583892593E-2</c:v>
                </c:pt>
                <c:pt idx="163">
                  <c:v>4.9261083743842365E-3</c:v>
                </c:pt>
                <c:pt idx="164">
                  <c:v>0</c:v>
                </c:pt>
                <c:pt idx="165">
                  <c:v>2.8431372549019663E-2</c:v>
                </c:pt>
                <c:pt idx="166">
                  <c:v>3.8131553860819824E-2</c:v>
                </c:pt>
                <c:pt idx="167">
                  <c:v>-1.5610651974288363E-2</c:v>
                </c:pt>
                <c:pt idx="168">
                  <c:v>-6.5298507462686834E-3</c:v>
                </c:pt>
                <c:pt idx="169">
                  <c:v>9.3896713615023476E-3</c:v>
                </c:pt>
                <c:pt idx="170">
                  <c:v>4.837209302325584E-2</c:v>
                </c:pt>
                <c:pt idx="171">
                  <c:v>-5.6787932564330131E-2</c:v>
                </c:pt>
                <c:pt idx="172">
                  <c:v>2.8222013170272814E-2</c:v>
                </c:pt>
                <c:pt idx="173">
                  <c:v>2.9277218664226924E-2</c:v>
                </c:pt>
                <c:pt idx="174">
                  <c:v>-4.4444444444444444E-3</c:v>
                </c:pt>
                <c:pt idx="175">
                  <c:v>-6.2500000000000255E-3</c:v>
                </c:pt>
                <c:pt idx="176">
                  <c:v>9.8831985624439223E-3</c:v>
                </c:pt>
                <c:pt idx="177">
                  <c:v>-6.2277580071174628E-3</c:v>
                </c:pt>
                <c:pt idx="178">
                  <c:v>-1.342882721575649E-2</c:v>
                </c:pt>
                <c:pt idx="179">
                  <c:v>-1.8148820326679023E-3</c:v>
                </c:pt>
                <c:pt idx="180">
                  <c:v>1.0909090909090934E-2</c:v>
                </c:pt>
                <c:pt idx="181">
                  <c:v>1.258992805755388E-2</c:v>
                </c:pt>
                <c:pt idx="182">
                  <c:v>-3.0195381882770798E-2</c:v>
                </c:pt>
                <c:pt idx="183">
                  <c:v>-3.9377289377289348E-2</c:v>
                </c:pt>
                <c:pt idx="184">
                  <c:v>-2.0019065776930491E-2</c:v>
                </c:pt>
                <c:pt idx="185">
                  <c:v>1.6536964980544775E-2</c:v>
                </c:pt>
                <c:pt idx="186">
                  <c:v>4.7846889952153108E-3</c:v>
                </c:pt>
                <c:pt idx="187">
                  <c:v>-2.8571428571428571E-2</c:v>
                </c:pt>
                <c:pt idx="188">
                  <c:v>1.9607843137255179E-3</c:v>
                </c:pt>
                <c:pt idx="189">
                  <c:v>-2.3972602739726054E-2</c:v>
                </c:pt>
                <c:pt idx="190">
                  <c:v>-3.8095238095238064E-2</c:v>
                </c:pt>
                <c:pt idx="191">
                  <c:v>8.8587806149035362E-3</c:v>
                </c:pt>
                <c:pt idx="192">
                  <c:v>-2.5826446280991736E-3</c:v>
                </c:pt>
                <c:pt idx="193">
                  <c:v>-3.9357845675815614E-2</c:v>
                </c:pt>
                <c:pt idx="194">
                  <c:v>-2.6954177897574125E-2</c:v>
                </c:pt>
                <c:pt idx="195">
                  <c:v>-3.3240997229916584E-3</c:v>
                </c:pt>
                <c:pt idx="196">
                  <c:v>-4.4469149527515288E-2</c:v>
                </c:pt>
                <c:pt idx="197">
                  <c:v>8.202443280977309E-2</c:v>
                </c:pt>
                <c:pt idx="198">
                  <c:v>-4.3010752688172046E-2</c:v>
                </c:pt>
                <c:pt idx="199">
                  <c:v>-2.8089887640449437E-3</c:v>
                </c:pt>
                <c:pt idx="200">
                  <c:v>2.1408450704225417E-2</c:v>
                </c:pt>
                <c:pt idx="201">
                  <c:v>1.9856591285162681E-2</c:v>
                </c:pt>
                <c:pt idx="202">
                  <c:v>-2.3255813953488434E-2</c:v>
                </c:pt>
                <c:pt idx="203">
                  <c:v>2.048726467331128E-2</c:v>
                </c:pt>
                <c:pt idx="204">
                  <c:v>0</c:v>
                </c:pt>
                <c:pt idx="205">
                  <c:v>0</c:v>
                </c:pt>
                <c:pt idx="206">
                  <c:v>3.2013022246337369E-2</c:v>
                </c:pt>
                <c:pt idx="207">
                  <c:v>2.050473186119877E-2</c:v>
                </c:pt>
                <c:pt idx="208">
                  <c:v>2.679031427099442E-2</c:v>
                </c:pt>
                <c:pt idx="209">
                  <c:v>1.1540391369794194E-2</c:v>
                </c:pt>
                <c:pt idx="210">
                  <c:v>-1.8849206349206265E-2</c:v>
                </c:pt>
                <c:pt idx="211">
                  <c:v>1.8200202224469129E-2</c:v>
                </c:pt>
                <c:pt idx="212">
                  <c:v>-2.5819265143992139E-2</c:v>
                </c:pt>
                <c:pt idx="213">
                  <c:v>0</c:v>
                </c:pt>
                <c:pt idx="214">
                  <c:v>1.2742099898063202E-2</c:v>
                </c:pt>
                <c:pt idx="215">
                  <c:v>-1.5098137896325263E-3</c:v>
                </c:pt>
                <c:pt idx="216">
                  <c:v>-9.0725806451613482E-3</c:v>
                </c:pt>
                <c:pt idx="217">
                  <c:v>-1.0172939979653543E-3</c:v>
                </c:pt>
                <c:pt idx="218">
                  <c:v>3.2586558044806542E-2</c:v>
                </c:pt>
                <c:pt idx="219">
                  <c:v>6.9033530571990988E-3</c:v>
                </c:pt>
                <c:pt idx="220">
                  <c:v>3.5259549461312524E-2</c:v>
                </c:pt>
                <c:pt idx="221">
                  <c:v>1.1352885525070982E-2</c:v>
                </c:pt>
                <c:pt idx="222">
                  <c:v>-5.6127221702526519E-3</c:v>
                </c:pt>
                <c:pt idx="223">
                  <c:v>-1.0348071495766645E-2</c:v>
                </c:pt>
                <c:pt idx="224">
                  <c:v>-1.5209125475285253E-2</c:v>
                </c:pt>
                <c:pt idx="225">
                  <c:v>-2.5096525096525043E-2</c:v>
                </c:pt>
                <c:pt idx="226">
                  <c:v>0</c:v>
                </c:pt>
                <c:pt idx="227">
                  <c:v>-5.9405940594058843E-3</c:v>
                </c:pt>
                <c:pt idx="228">
                  <c:v>-1.49402390438247E-2</c:v>
                </c:pt>
                <c:pt idx="229">
                  <c:v>-2.9828109201213374E-2</c:v>
                </c:pt>
                <c:pt idx="230">
                  <c:v>7.8165711307972893E-3</c:v>
                </c:pt>
                <c:pt idx="231">
                  <c:v>5.170630816959669E-3</c:v>
                </c:pt>
                <c:pt idx="232">
                  <c:v>1.6975308641975221E-2</c:v>
                </c:pt>
                <c:pt idx="233">
                  <c:v>-1.3657056145675209E-2</c:v>
                </c:pt>
                <c:pt idx="234">
                  <c:v>0</c:v>
                </c:pt>
                <c:pt idx="235">
                  <c:v>-2.9230769230769171E-2</c:v>
                </c:pt>
                <c:pt idx="236">
                  <c:v>5.282620179608786E-4</c:v>
                </c:pt>
                <c:pt idx="237">
                  <c:v>7.9197465681098197E-3</c:v>
                </c:pt>
                <c:pt idx="238">
                  <c:v>-7.3336825563122352E-3</c:v>
                </c:pt>
                <c:pt idx="239">
                  <c:v>-1.6358839050131895E-2</c:v>
                </c:pt>
                <c:pt idx="240">
                  <c:v>1.6094420600857454E-3</c:v>
                </c:pt>
                <c:pt idx="241">
                  <c:v>4.8205677557579315E-3</c:v>
                </c:pt>
                <c:pt idx="242">
                  <c:v>-6.9296375266523613E-3</c:v>
                </c:pt>
                <c:pt idx="243">
                  <c:v>-3.220611916264212E-3</c:v>
                </c:pt>
                <c:pt idx="244">
                  <c:v>-2.1540118470651591E-2</c:v>
                </c:pt>
                <c:pt idx="245">
                  <c:v>-1.1007154650522215E-3</c:v>
                </c:pt>
                <c:pt idx="246">
                  <c:v>-1.4325068870523384E-2</c:v>
                </c:pt>
                <c:pt idx="247">
                  <c:v>4.4717719396309835E-3</c:v>
                </c:pt>
                <c:pt idx="248">
                  <c:v>-1.3912075681691709E-2</c:v>
                </c:pt>
                <c:pt idx="249">
                  <c:v>7.9006772009029679E-3</c:v>
                </c:pt>
                <c:pt idx="250">
                  <c:v>-3.3594624860022078E-3</c:v>
                </c:pt>
                <c:pt idx="251">
                  <c:v>3.5393258426966355E-2</c:v>
                </c:pt>
                <c:pt idx="252">
                  <c:v>-1.0851871947911939E-3</c:v>
                </c:pt>
                <c:pt idx="253">
                  <c:v>-1.8468223791417739E-2</c:v>
                </c:pt>
                <c:pt idx="254">
                  <c:v>8.3010514665190927E-3</c:v>
                </c:pt>
                <c:pt idx="255">
                  <c:v>1.0976948408342482E-2</c:v>
                </c:pt>
                <c:pt idx="256">
                  <c:v>-1.2486427795873958E-2</c:v>
                </c:pt>
                <c:pt idx="257">
                  <c:v>3.4084661902143973E-2</c:v>
                </c:pt>
                <c:pt idx="258">
                  <c:v>2.6581605528973951E-3</c:v>
                </c:pt>
                <c:pt idx="259">
                  <c:v>-1.2725344644750825E-2</c:v>
                </c:pt>
                <c:pt idx="260">
                  <c:v>-3.7593984962405406E-3</c:v>
                </c:pt>
                <c:pt idx="261">
                  <c:v>7.0080862533693335E-3</c:v>
                </c:pt>
                <c:pt idx="262">
                  <c:v>1.7665952890792199E-2</c:v>
                </c:pt>
                <c:pt idx="263">
                  <c:v>2.3145712782745954E-2</c:v>
                </c:pt>
                <c:pt idx="264">
                  <c:v>-2.5706940874035988E-3</c:v>
                </c:pt>
                <c:pt idx="265">
                  <c:v>-1.1340206185566951E-2</c:v>
                </c:pt>
                <c:pt idx="266">
                  <c:v>-2.0855057351408012E-3</c:v>
                </c:pt>
                <c:pt idx="267">
                  <c:v>-3.0303030303030363E-2</c:v>
                </c:pt>
                <c:pt idx="268">
                  <c:v>4.3103448275862684E-3</c:v>
                </c:pt>
                <c:pt idx="269">
                  <c:v>-6.4377682403434387E-3</c:v>
                </c:pt>
                <c:pt idx="270">
                  <c:v>2.1598272138229251E-3</c:v>
                </c:pt>
                <c:pt idx="271">
                  <c:v>1.6163793103448889E-3</c:v>
                </c:pt>
                <c:pt idx="272">
                  <c:v>5.4330285099515839E-2</c:v>
                </c:pt>
                <c:pt idx="273">
                  <c:v>5.1020408163262405E-4</c:v>
                </c:pt>
                <c:pt idx="274">
                  <c:v>4.6404895461499208E-2</c:v>
                </c:pt>
                <c:pt idx="275">
                  <c:v>-3.0701754385964831E-2</c:v>
                </c:pt>
                <c:pt idx="276">
                  <c:v>-2.2121669180492739E-2</c:v>
                </c:pt>
                <c:pt idx="277">
                  <c:v>-2.313624678663239E-2</c:v>
                </c:pt>
                <c:pt idx="278">
                  <c:v>0</c:v>
                </c:pt>
                <c:pt idx="279">
                  <c:v>-3.8947368421052661E-2</c:v>
                </c:pt>
                <c:pt idx="280">
                  <c:v>6.5717415115006412E-3</c:v>
                </c:pt>
                <c:pt idx="281">
                  <c:v>7.0729053318823879E-3</c:v>
                </c:pt>
                <c:pt idx="282">
                  <c:v>1.7828200972447389E-2</c:v>
                </c:pt>
                <c:pt idx="283">
                  <c:v>2.0700636942675189E-2</c:v>
                </c:pt>
                <c:pt idx="284">
                  <c:v>8.8403536141445065E-3</c:v>
                </c:pt>
                <c:pt idx="285">
                  <c:v>2.1134020618556671E-2</c:v>
                </c:pt>
                <c:pt idx="286">
                  <c:v>9.5911155981827645E-3</c:v>
                </c:pt>
                <c:pt idx="287">
                  <c:v>0.01</c:v>
                </c:pt>
                <c:pt idx="288">
                  <c:v>-5.9405940594058843E-3</c:v>
                </c:pt>
                <c:pt idx="289">
                  <c:v>1.49402390438247E-2</c:v>
                </c:pt>
                <c:pt idx="290">
                  <c:v>-1.2757605495584017E-2</c:v>
                </c:pt>
                <c:pt idx="291">
                  <c:v>1.9880715705765408E-2</c:v>
                </c:pt>
                <c:pt idx="292">
                  <c:v>1.4619883040935673E-2</c:v>
                </c:pt>
                <c:pt idx="293">
                  <c:v>-7.6849183477425281E-3</c:v>
                </c:pt>
                <c:pt idx="294">
                  <c:v>1.3552758954501507E-2</c:v>
                </c:pt>
                <c:pt idx="295">
                  <c:v>-5.730659025788047E-3</c:v>
                </c:pt>
                <c:pt idx="296">
                  <c:v>3.8424591738713326E-3</c:v>
                </c:pt>
                <c:pt idx="297">
                  <c:v>-7.6555023923444701E-3</c:v>
                </c:pt>
                <c:pt idx="298">
                  <c:v>-4.8216007714561235E-3</c:v>
                </c:pt>
                <c:pt idx="299">
                  <c:v>-5.8139534883721753E-3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04-4E7B-AAEA-3A735607D346}"/>
            </c:ext>
          </c:extLst>
        </c:ser>
        <c:ser>
          <c:idx val="2"/>
          <c:order val="2"/>
          <c:tx>
            <c:strRef>
              <c:f>'var-cov 3 titoli'!$D$1</c:f>
              <c:strCache>
                <c:ptCount val="1"/>
                <c:pt idx="0">
                  <c:v>NOKIA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'var-cov 3 titoli'!$D$2:$D$301</c:f>
              <c:numCache>
                <c:formatCode>0.00%</c:formatCode>
                <c:ptCount val="300"/>
                <c:pt idx="0">
                  <c:v>8.1751420257725055E-3</c:v>
                </c:pt>
                <c:pt idx="1">
                  <c:v>-1.1407366684991779E-2</c:v>
                </c:pt>
                <c:pt idx="2">
                  <c:v>1.2790212706798349E-2</c:v>
                </c:pt>
                <c:pt idx="3">
                  <c:v>-8.0988332189430561E-3</c:v>
                </c:pt>
                <c:pt idx="4">
                  <c:v>1.5637973982839806E-2</c:v>
                </c:pt>
                <c:pt idx="5">
                  <c:v>-1.2672026161602394E-2</c:v>
                </c:pt>
                <c:pt idx="6">
                  <c:v>-2.8153463980127053E-2</c:v>
                </c:pt>
                <c:pt idx="7">
                  <c:v>1.6188582788980388E-2</c:v>
                </c:pt>
                <c:pt idx="8">
                  <c:v>-4.9748462828395734E-2</c:v>
                </c:pt>
                <c:pt idx="9">
                  <c:v>-7.5000000000000231E-3</c:v>
                </c:pt>
                <c:pt idx="10">
                  <c:v>2.3262705586012747E-2</c:v>
                </c:pt>
                <c:pt idx="11">
                  <c:v>-1.0715320011584107E-2</c:v>
                </c:pt>
                <c:pt idx="12">
                  <c:v>-3.3665105386416405E-3</c:v>
                </c:pt>
                <c:pt idx="13">
                  <c:v>3.9359671023645147E-2</c:v>
                </c:pt>
                <c:pt idx="14">
                  <c:v>-2.8260562385188352E-4</c:v>
                </c:pt>
                <c:pt idx="15">
                  <c:v>9.8939929328617287E-4</c:v>
                </c:pt>
                <c:pt idx="16">
                  <c:v>2.9935046597006462E-2</c:v>
                </c:pt>
                <c:pt idx="17">
                  <c:v>-7.1291472443103382E-3</c:v>
                </c:pt>
                <c:pt idx="18">
                  <c:v>1.53272576636288E-2</c:v>
                </c:pt>
                <c:pt idx="19">
                  <c:v>-3.1959744322045347E-2</c:v>
                </c:pt>
                <c:pt idx="20">
                  <c:v>-3.5543692048328197E-2</c:v>
                </c:pt>
                <c:pt idx="21">
                  <c:v>-6.2636562272396432E-3</c:v>
                </c:pt>
                <c:pt idx="22">
                  <c:v>2.0668425681618297E-2</c:v>
                </c:pt>
                <c:pt idx="23">
                  <c:v>1.5797788309636824E-3</c:v>
                </c:pt>
                <c:pt idx="24">
                  <c:v>-1.7206767995412179E-3</c:v>
                </c:pt>
                <c:pt idx="25">
                  <c:v>1.0485492674518874E-2</c:v>
                </c:pt>
                <c:pt idx="26">
                  <c:v>1.8621179815209696E-2</c:v>
                </c:pt>
                <c:pt idx="27">
                  <c:v>4.1864359475299135E-3</c:v>
                </c:pt>
                <c:pt idx="28">
                  <c:v>3.5158421345191787E-2</c:v>
                </c:pt>
                <c:pt idx="29">
                  <c:v>-8.7260034904013302E-3</c:v>
                </c:pt>
                <c:pt idx="30">
                  <c:v>1.3001083423618645E-2</c:v>
                </c:pt>
                <c:pt idx="31">
                  <c:v>9.3582887700530387E-4</c:v>
                </c:pt>
                <c:pt idx="32">
                  <c:v>-4.5412047549084822E-3</c:v>
                </c:pt>
                <c:pt idx="33">
                  <c:v>9.3921910640006349E-4</c:v>
                </c:pt>
                <c:pt idx="34">
                  <c:v>5.2278820375334717E-3</c:v>
                </c:pt>
                <c:pt idx="35">
                  <c:v>-1.6002133617815132E-3</c:v>
                </c:pt>
                <c:pt idx="36">
                  <c:v>5.7432883665019564E-3</c:v>
                </c:pt>
                <c:pt idx="37">
                  <c:v>6.1088977423637949E-3</c:v>
                </c:pt>
                <c:pt idx="38">
                  <c:v>5.0686378035902896E-2</c:v>
                </c:pt>
                <c:pt idx="39">
                  <c:v>-5.02512562814015E-4</c:v>
                </c:pt>
                <c:pt idx="40">
                  <c:v>3.6450477626948107E-3</c:v>
                </c:pt>
                <c:pt idx="41">
                  <c:v>-4.6336881653099458E-3</c:v>
                </c:pt>
                <c:pt idx="42">
                  <c:v>-6.5425264217413796E-3</c:v>
                </c:pt>
                <c:pt idx="43">
                  <c:v>-4.559270516717273E-3</c:v>
                </c:pt>
                <c:pt idx="44">
                  <c:v>-2.1246819338422481E-2</c:v>
                </c:pt>
                <c:pt idx="45">
                  <c:v>3.5096841284284592E-3</c:v>
                </c:pt>
                <c:pt idx="46">
                  <c:v>-1.0751295336787588E-2</c:v>
                </c:pt>
                <c:pt idx="47">
                  <c:v>-1.2832263978001817E-2</c:v>
                </c:pt>
                <c:pt idx="48">
                  <c:v>1.5917230401910672E-3</c:v>
                </c:pt>
                <c:pt idx="49">
                  <c:v>2.2513574361011069E-3</c:v>
                </c:pt>
                <c:pt idx="50">
                  <c:v>3.4355179704017827E-3</c:v>
                </c:pt>
                <c:pt idx="51">
                  <c:v>3.9504872267581161E-4</c:v>
                </c:pt>
                <c:pt idx="52">
                  <c:v>-4.7387126497302192E-3</c:v>
                </c:pt>
                <c:pt idx="53">
                  <c:v>9.12577701362253E-3</c:v>
                </c:pt>
                <c:pt idx="54">
                  <c:v>-1.5727391874180297E-3</c:v>
                </c:pt>
                <c:pt idx="55">
                  <c:v>1.0895248096613191E-2</c:v>
                </c:pt>
                <c:pt idx="56">
                  <c:v>1.5062978833917745E-2</c:v>
                </c:pt>
                <c:pt idx="57">
                  <c:v>6.5242420365869457E-3</c:v>
                </c:pt>
                <c:pt idx="58">
                  <c:v>4.0671072699542486E-3</c:v>
                </c:pt>
                <c:pt idx="59">
                  <c:v>-1.6455696202532643E-3</c:v>
                </c:pt>
                <c:pt idx="60">
                  <c:v>-4.9448459490300115E-3</c:v>
                </c:pt>
                <c:pt idx="61">
                  <c:v>5.0968399592252848E-3</c:v>
                </c:pt>
                <c:pt idx="62">
                  <c:v>4.0567951318458452E-3</c:v>
                </c:pt>
                <c:pt idx="63">
                  <c:v>-7.5757575757575265E-3</c:v>
                </c:pt>
                <c:pt idx="64">
                  <c:v>1.1323155216284925E-2</c:v>
                </c:pt>
                <c:pt idx="65">
                  <c:v>-8.8061391369979533E-4</c:v>
                </c:pt>
                <c:pt idx="66">
                  <c:v>2.8959959707881753E-3</c:v>
                </c:pt>
                <c:pt idx="67">
                  <c:v>2.4607658505963557E-2</c:v>
                </c:pt>
                <c:pt idx="68">
                  <c:v>-7.9647102070824049E-3</c:v>
                </c:pt>
                <c:pt idx="69">
                  <c:v>-1.2845849802371552E-2</c:v>
                </c:pt>
                <c:pt idx="70">
                  <c:v>5.5055055055054552E-3</c:v>
                </c:pt>
                <c:pt idx="71">
                  <c:v>3.2354405176704582E-3</c:v>
                </c:pt>
                <c:pt idx="72">
                  <c:v>3.8451997023071925E-3</c:v>
                </c:pt>
                <c:pt idx="73">
                  <c:v>-2.5083405412084554E-2</c:v>
                </c:pt>
                <c:pt idx="74">
                  <c:v>8.3523447401774378E-2</c:v>
                </c:pt>
                <c:pt idx="75">
                  <c:v>2.0002339454907144E-2</c:v>
                </c:pt>
                <c:pt idx="76">
                  <c:v>2.1788990825688218E-3</c:v>
                </c:pt>
                <c:pt idx="77">
                  <c:v>-6.5224854102300467E-3</c:v>
                </c:pt>
                <c:pt idx="78">
                  <c:v>1.2785072563925233E-2</c:v>
                </c:pt>
                <c:pt idx="79">
                  <c:v>4.0941658137156108E-3</c:v>
                </c:pt>
                <c:pt idx="80">
                  <c:v>1.6989466530750771E-2</c:v>
                </c:pt>
                <c:pt idx="81">
                  <c:v>3.3411293017041026E-3</c:v>
                </c:pt>
                <c:pt idx="82">
                  <c:v>-1.9980019980019949E-2</c:v>
                </c:pt>
                <c:pt idx="83">
                  <c:v>-2.0274096726696143E-2</c:v>
                </c:pt>
                <c:pt idx="84">
                  <c:v>1.2485549132947834E-2</c:v>
                </c:pt>
                <c:pt idx="85">
                  <c:v>-1.1418131993605807E-2</c:v>
                </c:pt>
                <c:pt idx="86">
                  <c:v>-9.0090090090089413E-3</c:v>
                </c:pt>
                <c:pt idx="87">
                  <c:v>-1.8648018648018665E-3</c:v>
                </c:pt>
                <c:pt idx="88">
                  <c:v>-7.7066791219057365E-3</c:v>
                </c:pt>
                <c:pt idx="89">
                  <c:v>-7.7665333019532774E-3</c:v>
                </c:pt>
                <c:pt idx="90">
                  <c:v>1.4824478178368121E-2</c:v>
                </c:pt>
                <c:pt idx="91">
                  <c:v>-1.636087413813259E-2</c:v>
                </c:pt>
                <c:pt idx="92">
                  <c:v>-3.2077937507424556E-3</c:v>
                </c:pt>
                <c:pt idx="93">
                  <c:v>1.0488676996424218E-2</c:v>
                </c:pt>
                <c:pt idx="94">
                  <c:v>-5.5437603208304551E-3</c:v>
                </c:pt>
                <c:pt idx="95">
                  <c:v>-1.3047088127148894E-3</c:v>
                </c:pt>
                <c:pt idx="96">
                  <c:v>-5.7007125890736289E-2</c:v>
                </c:pt>
                <c:pt idx="97">
                  <c:v>1.5869017632241855E-2</c:v>
                </c:pt>
                <c:pt idx="98">
                  <c:v>-1.6860897594842671E-2</c:v>
                </c:pt>
                <c:pt idx="99">
                  <c:v>1.1601513240857569E-2</c:v>
                </c:pt>
                <c:pt idx="100">
                  <c:v>2.3684866616803949E-3</c:v>
                </c:pt>
                <c:pt idx="101">
                  <c:v>-5.3475935828877184E-3</c:v>
                </c:pt>
                <c:pt idx="102">
                  <c:v>-1.0127531882970792E-2</c:v>
                </c:pt>
                <c:pt idx="103">
                  <c:v>5.8102816723506713E-3</c:v>
                </c:pt>
                <c:pt idx="104">
                  <c:v>-5.0232324500821895E-4</c:v>
                </c:pt>
                <c:pt idx="105">
                  <c:v>6.9104158813920995E-3</c:v>
                </c:pt>
                <c:pt idx="106">
                  <c:v>5.4903918143249918E-3</c:v>
                </c:pt>
                <c:pt idx="107">
                  <c:v>-6.7014147431124684E-3</c:v>
                </c:pt>
                <c:pt idx="108">
                  <c:v>2.4737631184407846E-2</c:v>
                </c:pt>
                <c:pt idx="109">
                  <c:v>0</c:v>
                </c:pt>
                <c:pt idx="110">
                  <c:v>2.5725432821263144E-2</c:v>
                </c:pt>
                <c:pt idx="111">
                  <c:v>-4.873410198502362E-3</c:v>
                </c:pt>
                <c:pt idx="112">
                  <c:v>-1.4333492594362702E-3</c:v>
                </c:pt>
                <c:pt idx="113">
                  <c:v>1.2918660287081406E-2</c:v>
                </c:pt>
                <c:pt idx="114">
                  <c:v>-3.1884742560225848E-3</c:v>
                </c:pt>
                <c:pt idx="115">
                  <c:v>9.7144888046438761E-3</c:v>
                </c:pt>
                <c:pt idx="116">
                  <c:v>-9.7383550393054311E-3</c:v>
                </c:pt>
                <c:pt idx="117">
                  <c:v>1.5047393364928991E-2</c:v>
                </c:pt>
                <c:pt idx="118">
                  <c:v>-6.0698027314111825E-3</c:v>
                </c:pt>
                <c:pt idx="119">
                  <c:v>-7.8684674104521624E-3</c:v>
                </c:pt>
                <c:pt idx="120">
                  <c:v>3.5511363636362876E-3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1.2974758197688067E-2</c:v>
                </c:pt>
                <c:pt idx="125">
                  <c:v>-4.5412203074056481E-3</c:v>
                </c:pt>
                <c:pt idx="126">
                  <c:v>0</c:v>
                </c:pt>
                <c:pt idx="127">
                  <c:v>0</c:v>
                </c:pt>
                <c:pt idx="128">
                  <c:v>1.0644519826880463E-2</c:v>
                </c:pt>
                <c:pt idx="129">
                  <c:v>-6.9444444444445013E-3</c:v>
                </c:pt>
                <c:pt idx="130">
                  <c:v>0</c:v>
                </c:pt>
                <c:pt idx="131">
                  <c:v>4.7202797202797131E-2</c:v>
                </c:pt>
                <c:pt idx="132">
                  <c:v>-4.1179744017806382E-3</c:v>
                </c:pt>
                <c:pt idx="133">
                  <c:v>-1.3634331694233335E-2</c:v>
                </c:pt>
                <c:pt idx="134">
                  <c:v>-3.3990482664855129E-4</c:v>
                </c:pt>
                <c:pt idx="135">
                  <c:v>-1.4847557520117899E-2</c:v>
                </c:pt>
                <c:pt idx="136">
                  <c:v>1.0929590427979825E-2</c:v>
                </c:pt>
                <c:pt idx="137">
                  <c:v>2.2305678843746412E-2</c:v>
                </c:pt>
                <c:pt idx="138">
                  <c:v>-3.1169987754647792E-2</c:v>
                </c:pt>
                <c:pt idx="139">
                  <c:v>1.4247960473400042E-2</c:v>
                </c:pt>
                <c:pt idx="140">
                  <c:v>1.0535855896680636E-2</c:v>
                </c:pt>
                <c:pt idx="141">
                  <c:v>-2.1300448430493419E-3</c:v>
                </c:pt>
                <c:pt idx="142">
                  <c:v>3.4827547466577445E-3</c:v>
                </c:pt>
                <c:pt idx="143">
                  <c:v>9.9641737572772511E-3</c:v>
                </c:pt>
                <c:pt idx="144">
                  <c:v>-3.9020064294424152E-2</c:v>
                </c:pt>
                <c:pt idx="145">
                  <c:v>1.7303033798591293E-3</c:v>
                </c:pt>
                <c:pt idx="146">
                  <c:v>-1.4624596959926175E-2</c:v>
                </c:pt>
                <c:pt idx="147">
                  <c:v>5.8431693350472049E-3</c:v>
                </c:pt>
                <c:pt idx="148">
                  <c:v>6.7387010572789605E-2</c:v>
                </c:pt>
                <c:pt idx="149">
                  <c:v>-1.1538042886687697E-2</c:v>
                </c:pt>
                <c:pt idx="150">
                  <c:v>1.2113203391698061E-3</c:v>
                </c:pt>
                <c:pt idx="151">
                  <c:v>-7.1491421029477864E-3</c:v>
                </c:pt>
                <c:pt idx="152">
                  <c:v>1.5509028470145184E-2</c:v>
                </c:pt>
                <c:pt idx="153">
                  <c:v>8.0724337296825405E-3</c:v>
                </c:pt>
                <c:pt idx="154">
                  <c:v>8.5488583486636321E-3</c:v>
                </c:pt>
                <c:pt idx="155">
                  <c:v>7.1888412017167566E-3</c:v>
                </c:pt>
                <c:pt idx="156">
                  <c:v>-3.1959092361778137E-3</c:v>
                </c:pt>
                <c:pt idx="157">
                  <c:v>1.7313241423533271E-2</c:v>
                </c:pt>
                <c:pt idx="158">
                  <c:v>4.2021220716460918E-3</c:v>
                </c:pt>
                <c:pt idx="159">
                  <c:v>-1.0461345329009089E-3</c:v>
                </c:pt>
                <c:pt idx="160">
                  <c:v>4.1889203057912791E-3</c:v>
                </c:pt>
                <c:pt idx="161">
                  <c:v>0</c:v>
                </c:pt>
                <c:pt idx="162">
                  <c:v>-1.5538638022734478E-2</c:v>
                </c:pt>
                <c:pt idx="163">
                  <c:v>1.4300847457627096E-2</c:v>
                </c:pt>
                <c:pt idx="164">
                  <c:v>3.3420365535248072E-3</c:v>
                </c:pt>
                <c:pt idx="165">
                  <c:v>-1.6134068908087787E-2</c:v>
                </c:pt>
                <c:pt idx="166">
                  <c:v>4.2319085907739732E-4</c:v>
                </c:pt>
                <c:pt idx="167">
                  <c:v>2.6438240270727957E-3</c:v>
                </c:pt>
                <c:pt idx="168">
                  <c:v>-8.5434025946629598E-3</c:v>
                </c:pt>
                <c:pt idx="169">
                  <c:v>-1.3936170212765981E-2</c:v>
                </c:pt>
                <c:pt idx="170">
                  <c:v>5.6208868270579242E-2</c:v>
                </c:pt>
                <c:pt idx="171">
                  <c:v>-4.4637385086823231E-2</c:v>
                </c:pt>
                <c:pt idx="172">
                  <c:v>1.2723190420186013E-2</c:v>
                </c:pt>
                <c:pt idx="173">
                  <c:v>1.8897804054054085E-2</c:v>
                </c:pt>
                <c:pt idx="174">
                  <c:v>-4.3518806341311589E-3</c:v>
                </c:pt>
                <c:pt idx="175">
                  <c:v>-6.2441461130192813E-4</c:v>
                </c:pt>
                <c:pt idx="176">
                  <c:v>-1.0725814849526165E-2</c:v>
                </c:pt>
                <c:pt idx="177">
                  <c:v>2.2105263157895572E-3</c:v>
                </c:pt>
                <c:pt idx="178">
                  <c:v>5.9867660959981731E-3</c:v>
                </c:pt>
                <c:pt idx="179">
                  <c:v>1.8688661515974137E-2</c:v>
                </c:pt>
                <c:pt idx="180">
                  <c:v>4.3046018243312308E-3</c:v>
                </c:pt>
                <c:pt idx="181">
                  <c:v>1.8063067659965445E-2</c:v>
                </c:pt>
                <c:pt idx="182">
                  <c:v>-1.1828388131515669E-2</c:v>
                </c:pt>
                <c:pt idx="183">
                  <c:v>1.927368634611496E-3</c:v>
                </c:pt>
                <c:pt idx="184">
                  <c:v>-9.1120785663666506E-4</c:v>
                </c:pt>
                <c:pt idx="185">
                  <c:v>2.63477908390756E-3</c:v>
                </c:pt>
                <c:pt idx="186">
                  <c:v>2.5267839094401004E-3</c:v>
                </c:pt>
                <c:pt idx="187">
                  <c:v>-6.3514467184192566E-3</c:v>
                </c:pt>
                <c:pt idx="188">
                  <c:v>-1.8161525974026E-2</c:v>
                </c:pt>
                <c:pt idx="189">
                  <c:v>8.9903895835485945E-3</c:v>
                </c:pt>
                <c:pt idx="190">
                  <c:v>-8.6030315444489587E-3</c:v>
                </c:pt>
                <c:pt idx="191">
                  <c:v>3.2954545454545542E-2</c:v>
                </c:pt>
                <c:pt idx="192">
                  <c:v>-7.9007900790079629E-3</c:v>
                </c:pt>
                <c:pt idx="193">
                  <c:v>-7.9233870967741898E-2</c:v>
                </c:pt>
                <c:pt idx="194">
                  <c:v>-2.7041821764834668E-2</c:v>
                </c:pt>
                <c:pt idx="195">
                  <c:v>-4.4446944975807312E-2</c:v>
                </c:pt>
                <c:pt idx="196">
                  <c:v>2.9910504003768199E-2</c:v>
                </c:pt>
                <c:pt idx="197">
                  <c:v>-5.0080036588154651E-2</c:v>
                </c:pt>
                <c:pt idx="198">
                  <c:v>4.4294655753490654E-2</c:v>
                </c:pt>
                <c:pt idx="199">
                  <c:v>-6.6851083448593628E-3</c:v>
                </c:pt>
                <c:pt idx="200">
                  <c:v>2.8544906010675379E-2</c:v>
                </c:pt>
                <c:pt idx="201">
                  <c:v>2.0081227436822995E-2</c:v>
                </c:pt>
                <c:pt idx="202">
                  <c:v>5.9721300597213303E-3</c:v>
                </c:pt>
                <c:pt idx="203">
                  <c:v>-5.7167985927879953E-3</c:v>
                </c:pt>
                <c:pt idx="204">
                  <c:v>0</c:v>
                </c:pt>
                <c:pt idx="205">
                  <c:v>0</c:v>
                </c:pt>
                <c:pt idx="206">
                  <c:v>1.8796992481203E-2</c:v>
                </c:pt>
                <c:pt idx="207">
                  <c:v>1.8884306490123667E-2</c:v>
                </c:pt>
                <c:pt idx="208">
                  <c:v>-9.4588836812952701E-2</c:v>
                </c:pt>
                <c:pt idx="209">
                  <c:v>3.1058823529411687E-2</c:v>
                </c:pt>
                <c:pt idx="210">
                  <c:v>-6.161570059333466E-3</c:v>
                </c:pt>
                <c:pt idx="211">
                  <c:v>2.2962112514350826E-3</c:v>
                </c:pt>
                <c:pt idx="212">
                  <c:v>5.4982817869415855E-3</c:v>
                </c:pt>
                <c:pt idx="213">
                  <c:v>0</c:v>
                </c:pt>
                <c:pt idx="214">
                  <c:v>2.5062656641604282E-3</c:v>
                </c:pt>
                <c:pt idx="215">
                  <c:v>4.5454545454544481E-3</c:v>
                </c:pt>
                <c:pt idx="216">
                  <c:v>3.1674208144796909E-3</c:v>
                </c:pt>
                <c:pt idx="217">
                  <c:v>-1.1276499774469763E-3</c:v>
                </c:pt>
                <c:pt idx="218">
                  <c:v>5.1930458342740312E-3</c:v>
                </c:pt>
                <c:pt idx="219">
                  <c:v>5.6154537286613555E-3</c:v>
                </c:pt>
                <c:pt idx="220">
                  <c:v>3.9312039312039145E-2</c:v>
                </c:pt>
                <c:pt idx="221">
                  <c:v>-4.2983021706425048E-3</c:v>
                </c:pt>
                <c:pt idx="222">
                  <c:v>-1.2950571983595859E-2</c:v>
                </c:pt>
                <c:pt idx="223">
                  <c:v>8.7469932210802615E-3</c:v>
                </c:pt>
                <c:pt idx="224">
                  <c:v>6.5033600693674941E-4</c:v>
                </c:pt>
                <c:pt idx="225">
                  <c:v>2.599653379549492E-3</c:v>
                </c:pt>
                <c:pt idx="226">
                  <c:v>1.1019878997407121E-2</c:v>
                </c:pt>
                <c:pt idx="227">
                  <c:v>9.4037187433211357E-3</c:v>
                </c:pt>
                <c:pt idx="228">
                  <c:v>6.5636248147363319E-3</c:v>
                </c:pt>
                <c:pt idx="229">
                  <c:v>-1.1148506520824556E-2</c:v>
                </c:pt>
                <c:pt idx="230">
                  <c:v>1.0636034886194579E-2</c:v>
                </c:pt>
                <c:pt idx="231">
                  <c:v>4.4201220795621774E-3</c:v>
                </c:pt>
                <c:pt idx="232">
                  <c:v>-4.81978206202862E-3</c:v>
                </c:pt>
                <c:pt idx="233">
                  <c:v>0</c:v>
                </c:pt>
                <c:pt idx="234">
                  <c:v>-3.6428721836176049E-2</c:v>
                </c:pt>
                <c:pt idx="235">
                  <c:v>8.5227272727274022E-3</c:v>
                </c:pt>
                <c:pt idx="236">
                  <c:v>7.8006500541710913E-3</c:v>
                </c:pt>
                <c:pt idx="237">
                  <c:v>1.9780692324231464E-2</c:v>
                </c:pt>
                <c:pt idx="238">
                  <c:v>-4.6384145055872314E-3</c:v>
                </c:pt>
                <c:pt idx="239">
                  <c:v>8.0491421309045238E-3</c:v>
                </c:pt>
                <c:pt idx="240">
                  <c:v>-3.5721790292078896E-3</c:v>
                </c:pt>
                <c:pt idx="241">
                  <c:v>-1.2231126107127758E-2</c:v>
                </c:pt>
                <c:pt idx="242">
                  <c:v>-1.4090520922288607E-2</c:v>
                </c:pt>
                <c:pt idx="243">
                  <c:v>-9.5279341706367426E-3</c:v>
                </c:pt>
                <c:pt idx="244">
                  <c:v>-1.8364669873196248E-2</c:v>
                </c:pt>
                <c:pt idx="245">
                  <c:v>2.5389755011135828E-2</c:v>
                </c:pt>
                <c:pt idx="246">
                  <c:v>-2.1937445699391829E-2</c:v>
                </c:pt>
                <c:pt idx="247">
                  <c:v>-1.5545192094158723E-3</c:v>
                </c:pt>
                <c:pt idx="248">
                  <c:v>-1.7126334519573141E-2</c:v>
                </c:pt>
                <c:pt idx="249">
                  <c:v>0</c:v>
                </c:pt>
                <c:pt idx="250">
                  <c:v>3.1681375876895759E-3</c:v>
                </c:pt>
                <c:pt idx="251">
                  <c:v>1.6918565305662121E-2</c:v>
                </c:pt>
                <c:pt idx="252">
                  <c:v>-1.3309671694764776E-2</c:v>
                </c:pt>
                <c:pt idx="253">
                  <c:v>-2.135791366906489E-2</c:v>
                </c:pt>
                <c:pt idx="254">
                  <c:v>8.2701585113715784E-3</c:v>
                </c:pt>
                <c:pt idx="255">
                  <c:v>3.8733196627932236E-3</c:v>
                </c:pt>
                <c:pt idx="256">
                  <c:v>-1.8157058556513863E-3</c:v>
                </c:pt>
                <c:pt idx="257">
                  <c:v>1.8190086402910431E-3</c:v>
                </c:pt>
                <c:pt idx="258">
                  <c:v>-1.3617793917383885E-3</c:v>
                </c:pt>
                <c:pt idx="259">
                  <c:v>-9.0909090909101079E-4</c:v>
                </c:pt>
                <c:pt idx="260">
                  <c:v>3.6396724294813498E-3</c:v>
                </c:pt>
                <c:pt idx="261">
                  <c:v>2.4932003626473528E-3</c:v>
                </c:pt>
                <c:pt idx="262">
                  <c:v>-1.8765543748586973E-2</c:v>
                </c:pt>
                <c:pt idx="263">
                  <c:v>5.5299539170506964E-3</c:v>
                </c:pt>
                <c:pt idx="264">
                  <c:v>-2.1539871677360291E-2</c:v>
                </c:pt>
                <c:pt idx="265">
                  <c:v>1.1709601873538132E-3</c:v>
                </c:pt>
                <c:pt idx="266">
                  <c:v>-3.6023391812865471E-2</c:v>
                </c:pt>
                <c:pt idx="267">
                  <c:v>-5.3385100703713271E-3</c:v>
                </c:pt>
                <c:pt idx="268">
                  <c:v>1.3905830690412171E-2</c:v>
                </c:pt>
                <c:pt idx="269">
                  <c:v>-5.5341674687198481E-3</c:v>
                </c:pt>
                <c:pt idx="270">
                  <c:v>-7.0166948947495561E-3</c:v>
                </c:pt>
                <c:pt idx="271">
                  <c:v>7.3099415204681134E-4</c:v>
                </c:pt>
                <c:pt idx="272">
                  <c:v>-7.5724373021670413E-2</c:v>
                </c:pt>
                <c:pt idx="273">
                  <c:v>-1.2118018967333988E-2</c:v>
                </c:pt>
                <c:pt idx="274">
                  <c:v>-1.3066666666666648E-2</c:v>
                </c:pt>
                <c:pt idx="275">
                  <c:v>-1.1888678735476908E-2</c:v>
                </c:pt>
                <c:pt idx="276">
                  <c:v>-1.7774131802023502E-2</c:v>
                </c:pt>
                <c:pt idx="277">
                  <c:v>5.5679287305116366E-4</c:v>
                </c:pt>
                <c:pt idx="278">
                  <c:v>-1.6694490818029448E-3</c:v>
                </c:pt>
                <c:pt idx="279">
                  <c:v>-3.2887402452619813E-2</c:v>
                </c:pt>
                <c:pt idx="280">
                  <c:v>1.8155619596541706E-2</c:v>
                </c:pt>
                <c:pt idx="281">
                  <c:v>-3.9626379847154799E-3</c:v>
                </c:pt>
                <c:pt idx="282">
                  <c:v>-1.4208581983519003E-3</c:v>
                </c:pt>
                <c:pt idx="283">
                  <c:v>1.7074558907228879E-3</c:v>
                </c:pt>
                <c:pt idx="284">
                  <c:v>2.8409090909090303E-3</c:v>
                </c:pt>
                <c:pt idx="285">
                  <c:v>5.6657223796040333E-4</c:v>
                </c:pt>
                <c:pt idx="286">
                  <c:v>8.7768969422423945E-3</c:v>
                </c:pt>
                <c:pt idx="287">
                  <c:v>4.7712601740106378E-3</c:v>
                </c:pt>
                <c:pt idx="288">
                  <c:v>-6.7039106145251456E-3</c:v>
                </c:pt>
                <c:pt idx="289">
                  <c:v>1.6310461192350908E-2</c:v>
                </c:pt>
                <c:pt idx="290">
                  <c:v>-6.0874377421139452E-3</c:v>
                </c:pt>
                <c:pt idx="291">
                  <c:v>1.5033407572383025E-2</c:v>
                </c:pt>
                <c:pt idx="292">
                  <c:v>-5.7597366977509348E-3</c:v>
                </c:pt>
                <c:pt idx="293">
                  <c:v>-1.3793103448275568E-3</c:v>
                </c:pt>
                <c:pt idx="294">
                  <c:v>1.7955801104972361E-2</c:v>
                </c:pt>
                <c:pt idx="295">
                  <c:v>7.3270013568521395E-3</c:v>
                </c:pt>
                <c:pt idx="296">
                  <c:v>-1.0775862068965527E-2</c:v>
                </c:pt>
                <c:pt idx="297">
                  <c:v>1.0348583877995591E-2</c:v>
                </c:pt>
                <c:pt idx="298">
                  <c:v>-1.0781671159029659E-2</c:v>
                </c:pt>
                <c:pt idx="299">
                  <c:v>2.45231607629425E-3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04-4E7B-AAEA-3A735607D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69728"/>
        <c:axId val="1"/>
      </c:lineChart>
      <c:dateAx>
        <c:axId val="212006972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6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76036573174430222"/>
          <c:y val="0.31461825605132687"/>
          <c:w val="0.97435249980343031"/>
          <c:h val="0.7153829104695246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55901364615753"/>
          <c:y val="0.11216838950856645"/>
          <c:w val="0.82738807756763222"/>
          <c:h val="0.6890343926954796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'grafico lambda'!$B$2:$IU$2</c:f>
              <c:numCache>
                <c:formatCode>0.00%</c:formatCode>
                <c:ptCount val="254"/>
                <c:pt idx="0">
                  <c:v>6.0000000000000053E-2</c:v>
                </c:pt>
                <c:pt idx="1">
                  <c:v>5.6400000000000047E-2</c:v>
                </c:pt>
                <c:pt idx="2">
                  <c:v>5.3016000000000042E-2</c:v>
                </c:pt>
                <c:pt idx="3">
                  <c:v>4.9835040000000039E-2</c:v>
                </c:pt>
                <c:pt idx="4">
                  <c:v>4.6844937600000039E-2</c:v>
                </c:pt>
                <c:pt idx="5">
                  <c:v>4.4034241344000032E-2</c:v>
                </c:pt>
                <c:pt idx="6">
                  <c:v>4.1392186863360034E-2</c:v>
                </c:pt>
                <c:pt idx="7">
                  <c:v>3.8908655651558426E-2</c:v>
                </c:pt>
                <c:pt idx="8">
                  <c:v>3.6574136312464922E-2</c:v>
                </c:pt>
                <c:pt idx="9">
                  <c:v>3.4379688133717022E-2</c:v>
                </c:pt>
                <c:pt idx="10">
                  <c:v>3.2316906845694007E-2</c:v>
                </c:pt>
                <c:pt idx="11">
                  <c:v>3.0377892434952362E-2</c:v>
                </c:pt>
                <c:pt idx="12">
                  <c:v>2.8555218888855222E-2</c:v>
                </c:pt>
                <c:pt idx="13">
                  <c:v>2.6841905755523907E-2</c:v>
                </c:pt>
                <c:pt idx="14">
                  <c:v>2.5231391410192476E-2</c:v>
                </c:pt>
                <c:pt idx="15">
                  <c:v>2.3717507925580923E-2</c:v>
                </c:pt>
                <c:pt idx="16">
                  <c:v>2.229445745004607E-2</c:v>
                </c:pt>
                <c:pt idx="17">
                  <c:v>2.0956790003043305E-2</c:v>
                </c:pt>
                <c:pt idx="18">
                  <c:v>1.9699382602860707E-2</c:v>
                </c:pt>
                <c:pt idx="19">
                  <c:v>1.851741964668906E-2</c:v>
                </c:pt>
                <c:pt idx="20">
                  <c:v>1.7406374467887717E-2</c:v>
                </c:pt>
                <c:pt idx="21">
                  <c:v>1.6361991999814453E-2</c:v>
                </c:pt>
                <c:pt idx="22">
                  <c:v>1.5380272479825588E-2</c:v>
                </c:pt>
                <c:pt idx="23">
                  <c:v>1.4457456131036051E-2</c:v>
                </c:pt>
                <c:pt idx="24">
                  <c:v>1.3590008763173889E-2</c:v>
                </c:pt>
                <c:pt idx="25">
                  <c:v>1.2774608237383455E-2</c:v>
                </c:pt>
                <c:pt idx="26">
                  <c:v>1.2008131743140447E-2</c:v>
                </c:pt>
                <c:pt idx="27">
                  <c:v>1.1287643838552019E-2</c:v>
                </c:pt>
                <c:pt idx="28">
                  <c:v>1.06103852082389E-2</c:v>
                </c:pt>
                <c:pt idx="29">
                  <c:v>9.9737620957445639E-3</c:v>
                </c:pt>
                <c:pt idx="30">
                  <c:v>9.3753363699998916E-3</c:v>
                </c:pt>
                <c:pt idx="31">
                  <c:v>8.8128161877998965E-3</c:v>
                </c:pt>
                <c:pt idx="32">
                  <c:v>8.2840472165319028E-3</c:v>
                </c:pt>
                <c:pt idx="33">
                  <c:v>7.7870043835399898E-3</c:v>
                </c:pt>
                <c:pt idx="34">
                  <c:v>7.3197841205275898E-3</c:v>
                </c:pt>
                <c:pt idx="35">
                  <c:v>6.8805970732959331E-3</c:v>
                </c:pt>
                <c:pt idx="36">
                  <c:v>6.4677612488981779E-3</c:v>
                </c:pt>
                <c:pt idx="37">
                  <c:v>6.0796955739642871E-3</c:v>
                </c:pt>
                <c:pt idx="38">
                  <c:v>5.7149138395264304E-3</c:v>
                </c:pt>
                <c:pt idx="39">
                  <c:v>5.372019009154844E-3</c:v>
                </c:pt>
                <c:pt idx="40">
                  <c:v>5.0496978686055535E-3</c:v>
                </c:pt>
                <c:pt idx="41">
                  <c:v>4.7467159964892196E-3</c:v>
                </c:pt>
                <c:pt idx="42">
                  <c:v>4.4619130366998667E-3</c:v>
                </c:pt>
                <c:pt idx="43">
                  <c:v>4.1941982544978747E-3</c:v>
                </c:pt>
                <c:pt idx="44">
                  <c:v>3.9425463592280023E-3</c:v>
                </c:pt>
                <c:pt idx="45">
                  <c:v>3.7059935776743214E-3</c:v>
                </c:pt>
                <c:pt idx="46">
                  <c:v>3.4836339630138625E-3</c:v>
                </c:pt>
                <c:pt idx="47">
                  <c:v>3.2746159252330302E-3</c:v>
                </c:pt>
                <c:pt idx="48">
                  <c:v>3.0781389697190488E-3</c:v>
                </c:pt>
                <c:pt idx="49">
                  <c:v>2.8934506315359061E-3</c:v>
                </c:pt>
                <c:pt idx="50">
                  <c:v>2.7198435936437513E-3</c:v>
                </c:pt>
                <c:pt idx="51">
                  <c:v>2.5566529780251257E-3</c:v>
                </c:pt>
                <c:pt idx="52">
                  <c:v>2.4032537993436188E-3</c:v>
                </c:pt>
                <c:pt idx="53">
                  <c:v>2.2590585713830012E-3</c:v>
                </c:pt>
                <c:pt idx="54">
                  <c:v>2.1235150571000212E-3</c:v>
                </c:pt>
                <c:pt idx="55">
                  <c:v>1.99610415367402E-3</c:v>
                </c:pt>
                <c:pt idx="56">
                  <c:v>1.8763379044535789E-3</c:v>
                </c:pt>
                <c:pt idx="57">
                  <c:v>1.7637576301863642E-3</c:v>
                </c:pt>
                <c:pt idx="58">
                  <c:v>1.6579321723751823E-3</c:v>
                </c:pt>
                <c:pt idx="59">
                  <c:v>1.5584562420326712E-3</c:v>
                </c:pt>
                <c:pt idx="60">
                  <c:v>1.464948867510711E-3</c:v>
                </c:pt>
                <c:pt idx="61">
                  <c:v>1.3770519354600679E-3</c:v>
                </c:pt>
                <c:pt idx="62">
                  <c:v>1.2944288193324643E-3</c:v>
                </c:pt>
                <c:pt idx="63">
                  <c:v>1.2167630901725162E-3</c:v>
                </c:pt>
                <c:pt idx="64">
                  <c:v>1.1437573047621654E-3</c:v>
                </c:pt>
                <c:pt idx="65">
                  <c:v>1.0751318664764353E-3</c:v>
                </c:pt>
                <c:pt idx="66">
                  <c:v>1.0106239544878492E-3</c:v>
                </c:pt>
                <c:pt idx="67">
                  <c:v>9.4998651721857818E-4</c:v>
                </c:pt>
                <c:pt idx="68">
                  <c:v>8.9298732618546355E-4</c:v>
                </c:pt>
                <c:pt idx="69">
                  <c:v>8.3940808661433564E-4</c:v>
                </c:pt>
                <c:pt idx="70">
                  <c:v>7.8904360141747551E-4</c:v>
                </c:pt>
                <c:pt idx="71">
                  <c:v>7.4170098533242696E-4</c:v>
                </c:pt>
                <c:pt idx="72">
                  <c:v>6.9719892621248139E-4</c:v>
                </c:pt>
                <c:pt idx="73">
                  <c:v>6.5536699063973235E-4</c:v>
                </c:pt>
                <c:pt idx="74">
                  <c:v>6.1604497120134845E-4</c:v>
                </c:pt>
                <c:pt idx="75">
                  <c:v>5.7908227292926759E-4</c:v>
                </c:pt>
                <c:pt idx="76">
                  <c:v>5.4433733655351161E-4</c:v>
                </c:pt>
                <c:pt idx="77">
                  <c:v>5.116770963603008E-4</c:v>
                </c:pt>
                <c:pt idx="78">
                  <c:v>4.8097647057868283E-4</c:v>
                </c:pt>
                <c:pt idx="79">
                  <c:v>4.5211788234396176E-4</c:v>
                </c:pt>
                <c:pt idx="80">
                  <c:v>4.2499080940332408E-4</c:v>
                </c:pt>
                <c:pt idx="81">
                  <c:v>3.9949136083912467E-4</c:v>
                </c:pt>
                <c:pt idx="82">
                  <c:v>3.7552187918877714E-4</c:v>
                </c:pt>
                <c:pt idx="83">
                  <c:v>3.5299056643745051E-4</c:v>
                </c:pt>
                <c:pt idx="84">
                  <c:v>3.3181113245120349E-4</c:v>
                </c:pt>
                <c:pt idx="85">
                  <c:v>3.119024645041312E-4</c:v>
                </c:pt>
                <c:pt idx="86">
                  <c:v>2.9318831663388339E-4</c:v>
                </c:pt>
                <c:pt idx="87">
                  <c:v>2.7559701763585034E-4</c:v>
                </c:pt>
                <c:pt idx="88">
                  <c:v>2.5906119657769937E-4</c:v>
                </c:pt>
                <c:pt idx="89">
                  <c:v>2.4351752478303737E-4</c:v>
                </c:pt>
                <c:pt idx="90">
                  <c:v>2.2890647329605515E-4</c:v>
                </c:pt>
                <c:pt idx="91">
                  <c:v>2.1517208489829181E-4</c:v>
                </c:pt>
                <c:pt idx="92">
                  <c:v>2.0226175980439434E-4</c:v>
                </c:pt>
                <c:pt idx="93">
                  <c:v>1.9012605421613062E-4</c:v>
                </c:pt>
                <c:pt idx="94">
                  <c:v>1.7871849096316283E-4</c:v>
                </c:pt>
                <c:pt idx="95">
                  <c:v>1.6799538150537305E-4</c:v>
                </c:pt>
                <c:pt idx="96">
                  <c:v>1.5791565861505066E-4</c:v>
                </c:pt>
                <c:pt idx="97">
                  <c:v>1.4844071909814763E-4</c:v>
                </c:pt>
                <c:pt idx="98">
                  <c:v>1.3953427595225873E-4</c:v>
                </c:pt>
                <c:pt idx="99">
                  <c:v>1.3116221939512321E-4</c:v>
                </c:pt>
                <c:pt idx="100">
                  <c:v>1.2329248623141583E-4</c:v>
                </c:pt>
                <c:pt idx="101">
                  <c:v>1.1589493705753087E-4</c:v>
                </c:pt>
                <c:pt idx="102">
                  <c:v>1.0894124083407902E-4</c:v>
                </c:pt>
                <c:pt idx="103">
                  <c:v>1.0240476638403427E-4</c:v>
                </c:pt>
                <c:pt idx="104">
                  <c:v>9.6260480400992224E-5</c:v>
                </c:pt>
                <c:pt idx="105">
                  <c:v>9.0484851576932691E-5</c:v>
                </c:pt>
                <c:pt idx="106">
                  <c:v>8.5055760482316732E-5</c:v>
                </c:pt>
                <c:pt idx="107">
                  <c:v>7.9952414853377721E-5</c:v>
                </c:pt>
                <c:pt idx="108">
                  <c:v>7.5155269962175059E-5</c:v>
                </c:pt>
                <c:pt idx="109">
                  <c:v>7.0645953764444537E-5</c:v>
                </c:pt>
                <c:pt idx="110">
                  <c:v>6.6407196538577869E-5</c:v>
                </c:pt>
                <c:pt idx="111">
                  <c:v>6.2422764746263202E-5</c:v>
                </c:pt>
                <c:pt idx="112">
                  <c:v>5.8677398861487405E-5</c:v>
                </c:pt>
                <c:pt idx="113">
                  <c:v>5.5156754929798164E-5</c:v>
                </c:pt>
                <c:pt idx="114">
                  <c:v>5.1847349634010275E-5</c:v>
                </c:pt>
                <c:pt idx="115">
                  <c:v>4.8736508655969648E-5</c:v>
                </c:pt>
                <c:pt idx="116">
                  <c:v>4.5812318136611477E-5</c:v>
                </c:pt>
                <c:pt idx="117">
                  <c:v>4.3063579048414778E-5</c:v>
                </c:pt>
                <c:pt idx="118">
                  <c:v>4.0479764305509896E-5</c:v>
                </c:pt>
                <c:pt idx="119" formatCode="0.000%">
                  <c:v>3.80509784471793E-5</c:v>
                </c:pt>
                <c:pt idx="120">
                  <c:v>3.576791974034855E-5</c:v>
                </c:pt>
                <c:pt idx="121">
                  <c:v>3.3621844555927636E-5</c:v>
                </c:pt>
                <c:pt idx="122">
                  <c:v>3.1604533882571972E-5</c:v>
                </c:pt>
                <c:pt idx="123">
                  <c:v>2.9708261849617656E-5</c:v>
                </c:pt>
                <c:pt idx="124">
                  <c:v>2.7925766138640598E-5</c:v>
                </c:pt>
                <c:pt idx="125">
                  <c:v>2.6250220170322154E-5</c:v>
                </c:pt>
                <c:pt idx="126">
                  <c:v>2.467520696010283E-5</c:v>
                </c:pt>
                <c:pt idx="127">
                  <c:v>2.3194694542496658E-5</c:v>
                </c:pt>
                <c:pt idx="128">
                  <c:v>2.1803012869946859E-5</c:v>
                </c:pt>
                <c:pt idx="129">
                  <c:v>2.0494832097750048E-5</c:v>
                </c:pt>
                <c:pt idx="130">
                  <c:v>1.9265142171885043E-5</c:v>
                </c:pt>
                <c:pt idx="131">
                  <c:v>1.8109233641571939E-5</c:v>
                </c:pt>
                <c:pt idx="132">
                  <c:v>1.7022679623077624E-5</c:v>
                </c:pt>
                <c:pt idx="133">
                  <c:v>1.6001318845692966E-5</c:v>
                </c:pt>
                <c:pt idx="134">
                  <c:v>1.5041239714951389E-5</c:v>
                </c:pt>
                <c:pt idx="135">
                  <c:v>1.4138765332054303E-5</c:v>
                </c:pt>
                <c:pt idx="136">
                  <c:v>1.3290439412131047E-5</c:v>
                </c:pt>
                <c:pt idx="137">
                  <c:v>1.2493013047403182E-5</c:v>
                </c:pt>
                <c:pt idx="138">
                  <c:v>1.1743432264558992E-5</c:v>
                </c:pt>
                <c:pt idx="139">
                  <c:v>1.1038826328685451E-5</c:v>
                </c:pt>
                <c:pt idx="140">
                  <c:v>1.0376496748964325E-5</c:v>
                </c:pt>
                <c:pt idx="141">
                  <c:v>9.7539069440264644E-6</c:v>
                </c:pt>
                <c:pt idx="142">
                  <c:v>9.1686725273848773E-6</c:v>
                </c:pt>
                <c:pt idx="143">
                  <c:v>8.6185521757417821E-6</c:v>
                </c:pt>
                <c:pt idx="144">
                  <c:v>8.1014390451972783E-6</c:v>
                </c:pt>
                <c:pt idx="145">
                  <c:v>7.6153527024854411E-6</c:v>
                </c:pt>
                <c:pt idx="146">
                  <c:v>7.158431540336314E-6</c:v>
                </c:pt>
                <c:pt idx="147">
                  <c:v>6.7289256479161344E-6</c:v>
                </c:pt>
                <c:pt idx="148">
                  <c:v>6.3251901090411671E-6</c:v>
                </c:pt>
                <c:pt idx="149">
                  <c:v>5.9456787024986963E-6</c:v>
                </c:pt>
                <c:pt idx="150">
                  <c:v>5.5889379803487744E-6</c:v>
                </c:pt>
                <c:pt idx="151">
                  <c:v>5.2536017015278482E-6</c:v>
                </c:pt>
                <c:pt idx="152">
                  <c:v>4.9383855994361771E-6</c:v>
                </c:pt>
                <c:pt idx="153">
                  <c:v>4.6420824634700063E-6</c:v>
                </c:pt>
                <c:pt idx="154">
                  <c:v>4.3635575156618065E-6</c:v>
                </c:pt>
                <c:pt idx="155">
                  <c:v>4.1017440647220971E-6</c:v>
                </c:pt>
                <c:pt idx="156">
                  <c:v>3.8556394208387721E-6</c:v>
                </c:pt>
                <c:pt idx="157">
                  <c:v>3.6243010555884447E-6</c:v>
                </c:pt>
                <c:pt idx="158">
                  <c:v>3.4068429922531386E-6</c:v>
                </c:pt>
                <c:pt idx="159">
                  <c:v>3.2024324127179497E-6</c:v>
                </c:pt>
                <c:pt idx="160">
                  <c:v>3.0102864679548729E-6</c:v>
                </c:pt>
                <c:pt idx="161">
                  <c:v>2.829669279877581E-6</c:v>
                </c:pt>
                <c:pt idx="162">
                  <c:v>2.6598891230849258E-6</c:v>
                </c:pt>
                <c:pt idx="163">
                  <c:v>2.5002957756998301E-6</c:v>
                </c:pt>
                <c:pt idx="164">
                  <c:v>2.3502780291578404E-6</c:v>
                </c:pt>
                <c:pt idx="165">
                  <c:v>2.2092613474083697E-6</c:v>
                </c:pt>
                <c:pt idx="166">
                  <c:v>2.0767056665638677E-6</c:v>
                </c:pt>
                <c:pt idx="167">
                  <c:v>1.9521033265700357E-6</c:v>
                </c:pt>
                <c:pt idx="168">
                  <c:v>1.8349771269758332E-6</c:v>
                </c:pt>
                <c:pt idx="169">
                  <c:v>1.7248784993572834E-6</c:v>
                </c:pt>
                <c:pt idx="170">
                  <c:v>1.6213857893958463E-6</c:v>
                </c:pt>
                <c:pt idx="171">
                  <c:v>1.5241026420320956E-6</c:v>
                </c:pt>
                <c:pt idx="172">
                  <c:v>1.4326564835101697E-6</c:v>
                </c:pt>
                <c:pt idx="173">
                  <c:v>1.3466970944995593E-6</c:v>
                </c:pt>
                <c:pt idx="174">
                  <c:v>1.265895268829586E-6</c:v>
                </c:pt>
                <c:pt idx="175">
                  <c:v>1.1899415526998106E-6</c:v>
                </c:pt>
                <c:pt idx="176">
                  <c:v>1.1185450595378219E-6</c:v>
                </c:pt>
                <c:pt idx="177">
                  <c:v>1.0514323559655527E-6</c:v>
                </c:pt>
                <c:pt idx="178">
                  <c:v>9.8834641460761966E-7</c:v>
                </c:pt>
                <c:pt idx="179">
                  <c:v>9.2904562973116228E-7</c:v>
                </c:pt>
                <c:pt idx="180">
                  <c:v>8.7330289194729261E-7</c:v>
                </c:pt>
                <c:pt idx="181">
                  <c:v>8.2090471843045496E-7</c:v>
                </c:pt>
                <c:pt idx="182">
                  <c:v>7.7165043532462775E-7</c:v>
                </c:pt>
                <c:pt idx="183">
                  <c:v>7.2535140920515E-7</c:v>
                </c:pt>
                <c:pt idx="184">
                  <c:v>6.8183032465284108E-7</c:v>
                </c:pt>
                <c:pt idx="185">
                  <c:v>6.4092050517367048E-7</c:v>
                </c:pt>
                <c:pt idx="186">
                  <c:v>6.0246527486325032E-7</c:v>
                </c:pt>
                <c:pt idx="187">
                  <c:v>5.6631735837145524E-7</c:v>
                </c:pt>
                <c:pt idx="188">
                  <c:v>5.3233831686916798E-7</c:v>
                </c:pt>
                <c:pt idx="189">
                  <c:v>5.0039801785701779E-7</c:v>
                </c:pt>
                <c:pt idx="190">
                  <c:v>4.7037413678559682E-7</c:v>
                </c:pt>
                <c:pt idx="191">
                  <c:v>4.4215168857846099E-7</c:v>
                </c:pt>
                <c:pt idx="192">
                  <c:v>4.1562258726375333E-7</c:v>
                </c:pt>
                <c:pt idx="193">
                  <c:v>3.9068523202792808E-7</c:v>
                </c:pt>
                <c:pt idx="194">
                  <c:v>3.6724411810625235E-7</c:v>
                </c:pt>
                <c:pt idx="195">
                  <c:v>3.4520947101987721E-7</c:v>
                </c:pt>
                <c:pt idx="196">
                  <c:v>3.2449690275868467E-7</c:v>
                </c:pt>
                <c:pt idx="197">
                  <c:v>3.0502708859316351E-7</c:v>
                </c:pt>
                <c:pt idx="198">
                  <c:v>2.8672546327757374E-7</c:v>
                </c:pt>
                <c:pt idx="199" formatCode="0.00000%">
                  <c:v>2.6952193548091929E-7</c:v>
                </c:pt>
                <c:pt idx="200">
                  <c:v>2.5335061935206416E-7</c:v>
                </c:pt>
                <c:pt idx="201">
                  <c:v>2.3814958219094025E-7</c:v>
                </c:pt>
                <c:pt idx="202">
                  <c:v>2.2386060725948386E-7</c:v>
                </c:pt>
                <c:pt idx="203">
                  <c:v>2.1042897082391481E-7</c:v>
                </c:pt>
                <c:pt idx="204">
                  <c:v>1.9780323257447996E-7</c:v>
                </c:pt>
                <c:pt idx="205">
                  <c:v>1.8593503862001111E-7</c:v>
                </c:pt>
                <c:pt idx="206">
                  <c:v>1.7477893630281048E-7</c:v>
                </c:pt>
                <c:pt idx="207">
                  <c:v>1.6429220012464181E-7</c:v>
                </c:pt>
                <c:pt idx="208">
                  <c:v>1.5443466811716332E-7</c:v>
                </c:pt>
                <c:pt idx="209">
                  <c:v>1.4516858803013352E-7</c:v>
                </c:pt>
                <c:pt idx="210">
                  <c:v>1.3645847274832551E-7</c:v>
                </c:pt>
                <c:pt idx="211">
                  <c:v>1.2827096438342598E-7</c:v>
                </c:pt>
                <c:pt idx="212">
                  <c:v>1.205747065204204E-7</c:v>
                </c:pt>
                <c:pt idx="213">
                  <c:v>1.1334022412919516E-7</c:v>
                </c:pt>
                <c:pt idx="214">
                  <c:v>1.0653981068144348E-7</c:v>
                </c:pt>
                <c:pt idx="215">
                  <c:v>1.0014742204055685E-7</c:v>
                </c:pt>
                <c:pt idx="216">
                  <c:v>9.4138576718123444E-8</c:v>
                </c:pt>
                <c:pt idx="217">
                  <c:v>8.8490262115036039E-8</c:v>
                </c:pt>
                <c:pt idx="218">
                  <c:v>8.3180846388133875E-8</c:v>
                </c:pt>
                <c:pt idx="219">
                  <c:v>7.8189995604845842E-8</c:v>
                </c:pt>
                <c:pt idx="220">
                  <c:v>7.3498595868555103E-8</c:v>
                </c:pt>
                <c:pt idx="221">
                  <c:v>6.9088680116441786E-8</c:v>
                </c:pt>
                <c:pt idx="222">
                  <c:v>6.4943359309455288E-8</c:v>
                </c:pt>
                <c:pt idx="223">
                  <c:v>6.1046757750887967E-8</c:v>
                </c:pt>
                <c:pt idx="224">
                  <c:v>5.7383952285834687E-8</c:v>
                </c:pt>
                <c:pt idx="225">
                  <c:v>5.3940915148684606E-8</c:v>
                </c:pt>
                <c:pt idx="226">
                  <c:v>5.0704460239763518E-8</c:v>
                </c:pt>
                <c:pt idx="227">
                  <c:v>4.7662192625377701E-8</c:v>
                </c:pt>
                <c:pt idx="228">
                  <c:v>4.4802461067855046E-8</c:v>
                </c:pt>
                <c:pt idx="229">
                  <c:v>4.2114313403783736E-8</c:v>
                </c:pt>
                <c:pt idx="230">
                  <c:v>3.9587454599556722E-8</c:v>
                </c:pt>
                <c:pt idx="231">
                  <c:v>3.7212207323583314E-8</c:v>
                </c:pt>
                <c:pt idx="232">
                  <c:v>3.4979474884168318E-8</c:v>
                </c:pt>
                <c:pt idx="233">
                  <c:v>3.2880706391118212E-8</c:v>
                </c:pt>
                <c:pt idx="234">
                  <c:v>3.0907864007651127E-8</c:v>
                </c:pt>
                <c:pt idx="235">
                  <c:v>2.9053392167192053E-8</c:v>
                </c:pt>
                <c:pt idx="236">
                  <c:v>2.7310188637160531E-8</c:v>
                </c:pt>
                <c:pt idx="237">
                  <c:v>2.5671577318930894E-8</c:v>
                </c:pt>
                <c:pt idx="238">
                  <c:v>2.4131282679795043E-8</c:v>
                </c:pt>
                <c:pt idx="239">
                  <c:v>2.2683405719007341E-8</c:v>
                </c:pt>
                <c:pt idx="240">
                  <c:v>2.1322401375866899E-8</c:v>
                </c:pt>
                <c:pt idx="241">
                  <c:v>2.0043057293314888E-8</c:v>
                </c:pt>
                <c:pt idx="242">
                  <c:v>1.8840473855715992E-8</c:v>
                </c:pt>
                <c:pt idx="243">
                  <c:v>1.7710045424373028E-8</c:v>
                </c:pt>
                <c:pt idx="244">
                  <c:v>1.664744269891065E-8</c:v>
                </c:pt>
                <c:pt idx="245">
                  <c:v>1.5648596136976011E-8</c:v>
                </c:pt>
                <c:pt idx="246">
                  <c:v>1.4709680368757451E-8</c:v>
                </c:pt>
                <c:pt idx="247">
                  <c:v>1.3827099546632002E-8</c:v>
                </c:pt>
                <c:pt idx="248">
                  <c:v>1.2997473573834084E-8</c:v>
                </c:pt>
                <c:pt idx="249">
                  <c:v>1.2217625159404037E-8</c:v>
                </c:pt>
                <c:pt idx="250">
                  <c:v>1.1484567649839795E-8</c:v>
                </c:pt>
                <c:pt idx="251">
                  <c:v>1.0795493590849407E-8</c:v>
                </c:pt>
                <c:pt idx="252">
                  <c:v>1.0147763975398443E-8</c:v>
                </c:pt>
                <c:pt idx="253">
                  <c:v>9.5388981368745347E-9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D6-4026-9FB5-9AA7AB645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1200"/>
        <c:axId val="1"/>
      </c:lineChart>
      <c:catAx>
        <c:axId val="36160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  <c:max val="0.06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361601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it-IT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68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13536719374872541"/>
          <c:y val="8.9837772386336084E-2"/>
          <c:w val="0.83276605925310454"/>
          <c:h val="0.89384648828831526"/>
        </c:manualLayout>
      </c:layout>
      <c:lineChart>
        <c:grouping val="standard"/>
        <c:varyColors val="0"/>
        <c:ser>
          <c:idx val="0"/>
          <c:order val="0"/>
          <c:tx>
            <c:strRef>
              <c:f>'sigma esp INTESA'!$B$1</c:f>
              <c:strCache>
                <c:ptCount val="1"/>
                <c:pt idx="0">
                  <c:v>Intesa SP</c:v>
                </c:pt>
              </c:strCache>
            </c:strRef>
          </c:tx>
          <c:marker>
            <c:symbol val="none"/>
          </c:marker>
          <c:cat>
            <c:numRef>
              <c:f>'sigma esp INTESA'!$A$2:$A$301</c:f>
              <c:numCache>
                <c:formatCode>m/d/yyyy</c:formatCode>
                <c:ptCount val="300"/>
                <c:pt idx="0">
                  <c:v>45481</c:v>
                </c:pt>
                <c:pt idx="1">
                  <c:v>45482</c:v>
                </c:pt>
                <c:pt idx="2">
                  <c:v>45483</c:v>
                </c:pt>
                <c:pt idx="3">
                  <c:v>45484</c:v>
                </c:pt>
                <c:pt idx="4">
                  <c:v>45485</c:v>
                </c:pt>
                <c:pt idx="5">
                  <c:v>45488</c:v>
                </c:pt>
                <c:pt idx="6">
                  <c:v>45489</c:v>
                </c:pt>
                <c:pt idx="7">
                  <c:v>45490</c:v>
                </c:pt>
                <c:pt idx="8">
                  <c:v>45491</c:v>
                </c:pt>
                <c:pt idx="9">
                  <c:v>45492</c:v>
                </c:pt>
                <c:pt idx="10">
                  <c:v>45495</c:v>
                </c:pt>
                <c:pt idx="11">
                  <c:v>45496</c:v>
                </c:pt>
                <c:pt idx="12">
                  <c:v>45497</c:v>
                </c:pt>
                <c:pt idx="13">
                  <c:v>45498</c:v>
                </c:pt>
                <c:pt idx="14">
                  <c:v>45499</c:v>
                </c:pt>
                <c:pt idx="15">
                  <c:v>45502</c:v>
                </c:pt>
                <c:pt idx="16">
                  <c:v>45503</c:v>
                </c:pt>
                <c:pt idx="17">
                  <c:v>45504</c:v>
                </c:pt>
                <c:pt idx="18">
                  <c:v>45505</c:v>
                </c:pt>
                <c:pt idx="19">
                  <c:v>45506</c:v>
                </c:pt>
                <c:pt idx="20">
                  <c:v>45509</c:v>
                </c:pt>
                <c:pt idx="21">
                  <c:v>45510</c:v>
                </c:pt>
                <c:pt idx="22">
                  <c:v>45511</c:v>
                </c:pt>
                <c:pt idx="23">
                  <c:v>45512</c:v>
                </c:pt>
                <c:pt idx="24">
                  <c:v>45513</c:v>
                </c:pt>
                <c:pt idx="25">
                  <c:v>45516</c:v>
                </c:pt>
                <c:pt idx="26">
                  <c:v>45517</c:v>
                </c:pt>
                <c:pt idx="27">
                  <c:v>45518</c:v>
                </c:pt>
                <c:pt idx="28">
                  <c:v>45519</c:v>
                </c:pt>
                <c:pt idx="29">
                  <c:v>45520</c:v>
                </c:pt>
                <c:pt idx="30">
                  <c:v>45523</c:v>
                </c:pt>
                <c:pt idx="31">
                  <c:v>45524</c:v>
                </c:pt>
                <c:pt idx="32">
                  <c:v>45525</c:v>
                </c:pt>
                <c:pt idx="33">
                  <c:v>45526</c:v>
                </c:pt>
                <c:pt idx="34">
                  <c:v>45527</c:v>
                </c:pt>
                <c:pt idx="35">
                  <c:v>45530</c:v>
                </c:pt>
                <c:pt idx="36">
                  <c:v>45531</c:v>
                </c:pt>
                <c:pt idx="37">
                  <c:v>45532</c:v>
                </c:pt>
                <c:pt idx="38">
                  <c:v>45533</c:v>
                </c:pt>
                <c:pt idx="39">
                  <c:v>45534</c:v>
                </c:pt>
                <c:pt idx="40">
                  <c:v>45537</c:v>
                </c:pt>
                <c:pt idx="41">
                  <c:v>45538</c:v>
                </c:pt>
                <c:pt idx="42">
                  <c:v>45539</c:v>
                </c:pt>
                <c:pt idx="43">
                  <c:v>45540</c:v>
                </c:pt>
                <c:pt idx="44">
                  <c:v>45541</c:v>
                </c:pt>
                <c:pt idx="45">
                  <c:v>45544</c:v>
                </c:pt>
                <c:pt idx="46">
                  <c:v>45545</c:v>
                </c:pt>
                <c:pt idx="47">
                  <c:v>45546</c:v>
                </c:pt>
                <c:pt idx="48">
                  <c:v>45547</c:v>
                </c:pt>
                <c:pt idx="49">
                  <c:v>45548</c:v>
                </c:pt>
                <c:pt idx="50">
                  <c:v>45551</c:v>
                </c:pt>
                <c:pt idx="51">
                  <c:v>45552</c:v>
                </c:pt>
                <c:pt idx="52">
                  <c:v>45553</c:v>
                </c:pt>
                <c:pt idx="53">
                  <c:v>45554</c:v>
                </c:pt>
                <c:pt idx="54">
                  <c:v>45555</c:v>
                </c:pt>
                <c:pt idx="55">
                  <c:v>45558</c:v>
                </c:pt>
                <c:pt idx="56">
                  <c:v>45559</c:v>
                </c:pt>
                <c:pt idx="57">
                  <c:v>45560</c:v>
                </c:pt>
                <c:pt idx="58">
                  <c:v>45561</c:v>
                </c:pt>
                <c:pt idx="59">
                  <c:v>45562</c:v>
                </c:pt>
                <c:pt idx="60">
                  <c:v>45565</c:v>
                </c:pt>
                <c:pt idx="61">
                  <c:v>45566</c:v>
                </c:pt>
                <c:pt idx="62">
                  <c:v>45567</c:v>
                </c:pt>
                <c:pt idx="63">
                  <c:v>45568</c:v>
                </c:pt>
                <c:pt idx="64">
                  <c:v>45569</c:v>
                </c:pt>
                <c:pt idx="65">
                  <c:v>45572</c:v>
                </c:pt>
                <c:pt idx="66">
                  <c:v>45573</c:v>
                </c:pt>
                <c:pt idx="67">
                  <c:v>45574</c:v>
                </c:pt>
                <c:pt idx="68">
                  <c:v>45575</c:v>
                </c:pt>
                <c:pt idx="69">
                  <c:v>45576</c:v>
                </c:pt>
                <c:pt idx="70">
                  <c:v>45579</c:v>
                </c:pt>
                <c:pt idx="71">
                  <c:v>45580</c:v>
                </c:pt>
                <c:pt idx="72">
                  <c:v>45581</c:v>
                </c:pt>
                <c:pt idx="73">
                  <c:v>45582</c:v>
                </c:pt>
                <c:pt idx="74">
                  <c:v>45583</c:v>
                </c:pt>
                <c:pt idx="75">
                  <c:v>45586</c:v>
                </c:pt>
                <c:pt idx="76">
                  <c:v>45587</c:v>
                </c:pt>
                <c:pt idx="77">
                  <c:v>45588</c:v>
                </c:pt>
                <c:pt idx="78">
                  <c:v>45589</c:v>
                </c:pt>
                <c:pt idx="79">
                  <c:v>45590</c:v>
                </c:pt>
                <c:pt idx="80">
                  <c:v>45593</c:v>
                </c:pt>
                <c:pt idx="81">
                  <c:v>45594</c:v>
                </c:pt>
                <c:pt idx="82">
                  <c:v>45595</c:v>
                </c:pt>
                <c:pt idx="83">
                  <c:v>45596</c:v>
                </c:pt>
                <c:pt idx="84">
                  <c:v>45597</c:v>
                </c:pt>
                <c:pt idx="85">
                  <c:v>45600</c:v>
                </c:pt>
                <c:pt idx="86">
                  <c:v>45601</c:v>
                </c:pt>
                <c:pt idx="87">
                  <c:v>45602</c:v>
                </c:pt>
                <c:pt idx="88">
                  <c:v>45603</c:v>
                </c:pt>
                <c:pt idx="89">
                  <c:v>45604</c:v>
                </c:pt>
                <c:pt idx="90">
                  <c:v>45607</c:v>
                </c:pt>
                <c:pt idx="91">
                  <c:v>45608</c:v>
                </c:pt>
                <c:pt idx="92">
                  <c:v>45609</c:v>
                </c:pt>
                <c:pt idx="93">
                  <c:v>45610</c:v>
                </c:pt>
                <c:pt idx="94">
                  <c:v>45611</c:v>
                </c:pt>
                <c:pt idx="95">
                  <c:v>45614</c:v>
                </c:pt>
                <c:pt idx="96">
                  <c:v>45615</c:v>
                </c:pt>
                <c:pt idx="97">
                  <c:v>45616</c:v>
                </c:pt>
                <c:pt idx="98">
                  <c:v>45617</c:v>
                </c:pt>
                <c:pt idx="99">
                  <c:v>45618</c:v>
                </c:pt>
                <c:pt idx="100">
                  <c:v>45621</c:v>
                </c:pt>
                <c:pt idx="101">
                  <c:v>45622</c:v>
                </c:pt>
                <c:pt idx="102">
                  <c:v>45623</c:v>
                </c:pt>
                <c:pt idx="103">
                  <c:v>45624</c:v>
                </c:pt>
                <c:pt idx="104">
                  <c:v>45625</c:v>
                </c:pt>
                <c:pt idx="105">
                  <c:v>45628</c:v>
                </c:pt>
                <c:pt idx="106">
                  <c:v>45629</c:v>
                </c:pt>
                <c:pt idx="107">
                  <c:v>45630</c:v>
                </c:pt>
                <c:pt idx="108">
                  <c:v>45631</c:v>
                </c:pt>
                <c:pt idx="109">
                  <c:v>45632</c:v>
                </c:pt>
                <c:pt idx="110">
                  <c:v>45635</c:v>
                </c:pt>
                <c:pt idx="111">
                  <c:v>45636</c:v>
                </c:pt>
                <c:pt idx="112">
                  <c:v>45637</c:v>
                </c:pt>
                <c:pt idx="113">
                  <c:v>45638</c:v>
                </c:pt>
                <c:pt idx="114">
                  <c:v>45639</c:v>
                </c:pt>
                <c:pt idx="115">
                  <c:v>45642</c:v>
                </c:pt>
                <c:pt idx="116">
                  <c:v>45643</c:v>
                </c:pt>
                <c:pt idx="117">
                  <c:v>45644</c:v>
                </c:pt>
                <c:pt idx="118">
                  <c:v>45645</c:v>
                </c:pt>
                <c:pt idx="119">
                  <c:v>45646</c:v>
                </c:pt>
                <c:pt idx="120">
                  <c:v>45649</c:v>
                </c:pt>
                <c:pt idx="121">
                  <c:v>45650</c:v>
                </c:pt>
                <c:pt idx="122">
                  <c:v>45651</c:v>
                </c:pt>
                <c:pt idx="123">
                  <c:v>45652</c:v>
                </c:pt>
                <c:pt idx="124">
                  <c:v>45653</c:v>
                </c:pt>
                <c:pt idx="125">
                  <c:v>45656</c:v>
                </c:pt>
                <c:pt idx="126">
                  <c:v>45657</c:v>
                </c:pt>
                <c:pt idx="127">
                  <c:v>45658</c:v>
                </c:pt>
                <c:pt idx="128">
                  <c:v>45659</c:v>
                </c:pt>
                <c:pt idx="129">
                  <c:v>45660</c:v>
                </c:pt>
                <c:pt idx="130">
                  <c:v>45663</c:v>
                </c:pt>
                <c:pt idx="131">
                  <c:v>45664</c:v>
                </c:pt>
                <c:pt idx="132">
                  <c:v>45665</c:v>
                </c:pt>
                <c:pt idx="133">
                  <c:v>45666</c:v>
                </c:pt>
                <c:pt idx="134">
                  <c:v>45667</c:v>
                </c:pt>
                <c:pt idx="135">
                  <c:v>45670</c:v>
                </c:pt>
                <c:pt idx="136">
                  <c:v>45671</c:v>
                </c:pt>
                <c:pt idx="137">
                  <c:v>45672</c:v>
                </c:pt>
                <c:pt idx="138">
                  <c:v>45673</c:v>
                </c:pt>
                <c:pt idx="139">
                  <c:v>45674</c:v>
                </c:pt>
                <c:pt idx="140">
                  <c:v>45677</c:v>
                </c:pt>
                <c:pt idx="141">
                  <c:v>45678</c:v>
                </c:pt>
                <c:pt idx="142">
                  <c:v>45679</c:v>
                </c:pt>
                <c:pt idx="143">
                  <c:v>45680</c:v>
                </c:pt>
                <c:pt idx="144">
                  <c:v>45681</c:v>
                </c:pt>
                <c:pt idx="145">
                  <c:v>45684</c:v>
                </c:pt>
                <c:pt idx="146">
                  <c:v>45685</c:v>
                </c:pt>
                <c:pt idx="147">
                  <c:v>45686</c:v>
                </c:pt>
                <c:pt idx="148">
                  <c:v>45687</c:v>
                </c:pt>
                <c:pt idx="149">
                  <c:v>45688</c:v>
                </c:pt>
                <c:pt idx="150">
                  <c:v>45691</c:v>
                </c:pt>
                <c:pt idx="151">
                  <c:v>45692</c:v>
                </c:pt>
                <c:pt idx="152">
                  <c:v>45693</c:v>
                </c:pt>
                <c:pt idx="153">
                  <c:v>45694</c:v>
                </c:pt>
                <c:pt idx="154">
                  <c:v>45695</c:v>
                </c:pt>
                <c:pt idx="155">
                  <c:v>45698</c:v>
                </c:pt>
                <c:pt idx="156">
                  <c:v>45699</c:v>
                </c:pt>
                <c:pt idx="157">
                  <c:v>45700</c:v>
                </c:pt>
                <c:pt idx="158">
                  <c:v>45701</c:v>
                </c:pt>
                <c:pt idx="159">
                  <c:v>45702</c:v>
                </c:pt>
                <c:pt idx="160">
                  <c:v>45705</c:v>
                </c:pt>
                <c:pt idx="161">
                  <c:v>45706</c:v>
                </c:pt>
                <c:pt idx="162">
                  <c:v>45707</c:v>
                </c:pt>
                <c:pt idx="163">
                  <c:v>45708</c:v>
                </c:pt>
                <c:pt idx="164">
                  <c:v>45709</c:v>
                </c:pt>
                <c:pt idx="165">
                  <c:v>45712</c:v>
                </c:pt>
                <c:pt idx="166">
                  <c:v>45713</c:v>
                </c:pt>
                <c:pt idx="167">
                  <c:v>45714</c:v>
                </c:pt>
                <c:pt idx="168">
                  <c:v>45715</c:v>
                </c:pt>
                <c:pt idx="169">
                  <c:v>45716</c:v>
                </c:pt>
                <c:pt idx="170">
                  <c:v>45719</c:v>
                </c:pt>
                <c:pt idx="171">
                  <c:v>45720</c:v>
                </c:pt>
                <c:pt idx="172">
                  <c:v>45721</c:v>
                </c:pt>
                <c:pt idx="173">
                  <c:v>45722</c:v>
                </c:pt>
                <c:pt idx="174">
                  <c:v>45723</c:v>
                </c:pt>
                <c:pt idx="175">
                  <c:v>45726</c:v>
                </c:pt>
                <c:pt idx="176">
                  <c:v>45727</c:v>
                </c:pt>
                <c:pt idx="177">
                  <c:v>45728</c:v>
                </c:pt>
                <c:pt idx="178">
                  <c:v>45729</c:v>
                </c:pt>
                <c:pt idx="179">
                  <c:v>45730</c:v>
                </c:pt>
                <c:pt idx="180">
                  <c:v>45733</c:v>
                </c:pt>
                <c:pt idx="181">
                  <c:v>45734</c:v>
                </c:pt>
                <c:pt idx="182">
                  <c:v>45735</c:v>
                </c:pt>
                <c:pt idx="183">
                  <c:v>45736</c:v>
                </c:pt>
                <c:pt idx="184">
                  <c:v>45737</c:v>
                </c:pt>
                <c:pt idx="185">
                  <c:v>45740</c:v>
                </c:pt>
                <c:pt idx="186">
                  <c:v>45741</c:v>
                </c:pt>
                <c:pt idx="187">
                  <c:v>45742</c:v>
                </c:pt>
                <c:pt idx="188">
                  <c:v>45743</c:v>
                </c:pt>
                <c:pt idx="189">
                  <c:v>45744</c:v>
                </c:pt>
                <c:pt idx="190">
                  <c:v>45747</c:v>
                </c:pt>
                <c:pt idx="191">
                  <c:v>45748</c:v>
                </c:pt>
                <c:pt idx="192">
                  <c:v>45749</c:v>
                </c:pt>
                <c:pt idx="193">
                  <c:v>45750</c:v>
                </c:pt>
                <c:pt idx="194">
                  <c:v>45751</c:v>
                </c:pt>
                <c:pt idx="195">
                  <c:v>45754</c:v>
                </c:pt>
                <c:pt idx="196">
                  <c:v>45755</c:v>
                </c:pt>
                <c:pt idx="197">
                  <c:v>45756</c:v>
                </c:pt>
                <c:pt idx="198">
                  <c:v>45757</c:v>
                </c:pt>
                <c:pt idx="199">
                  <c:v>45758</c:v>
                </c:pt>
                <c:pt idx="200">
                  <c:v>45761</c:v>
                </c:pt>
                <c:pt idx="201">
                  <c:v>45762</c:v>
                </c:pt>
                <c:pt idx="202">
                  <c:v>45763</c:v>
                </c:pt>
                <c:pt idx="203">
                  <c:v>45764</c:v>
                </c:pt>
                <c:pt idx="204">
                  <c:v>45765</c:v>
                </c:pt>
                <c:pt idx="205">
                  <c:v>45768</c:v>
                </c:pt>
                <c:pt idx="206">
                  <c:v>45769</c:v>
                </c:pt>
                <c:pt idx="207">
                  <c:v>45770</c:v>
                </c:pt>
                <c:pt idx="208">
                  <c:v>45771</c:v>
                </c:pt>
                <c:pt idx="209">
                  <c:v>45772</c:v>
                </c:pt>
                <c:pt idx="210">
                  <c:v>45775</c:v>
                </c:pt>
                <c:pt idx="211">
                  <c:v>45776</c:v>
                </c:pt>
                <c:pt idx="212">
                  <c:v>45777</c:v>
                </c:pt>
                <c:pt idx="213">
                  <c:v>45778</c:v>
                </c:pt>
                <c:pt idx="214">
                  <c:v>45779</c:v>
                </c:pt>
                <c:pt idx="215">
                  <c:v>45782</c:v>
                </c:pt>
                <c:pt idx="216">
                  <c:v>45783</c:v>
                </c:pt>
                <c:pt idx="217">
                  <c:v>45784</c:v>
                </c:pt>
                <c:pt idx="218">
                  <c:v>45785</c:v>
                </c:pt>
                <c:pt idx="219">
                  <c:v>45786</c:v>
                </c:pt>
                <c:pt idx="220">
                  <c:v>45789</c:v>
                </c:pt>
                <c:pt idx="221">
                  <c:v>45790</c:v>
                </c:pt>
                <c:pt idx="222">
                  <c:v>45791</c:v>
                </c:pt>
                <c:pt idx="223">
                  <c:v>45792</c:v>
                </c:pt>
                <c:pt idx="224">
                  <c:v>45793</c:v>
                </c:pt>
                <c:pt idx="225">
                  <c:v>45796</c:v>
                </c:pt>
                <c:pt idx="226">
                  <c:v>45797</c:v>
                </c:pt>
                <c:pt idx="227">
                  <c:v>45798</c:v>
                </c:pt>
                <c:pt idx="228">
                  <c:v>45799</c:v>
                </c:pt>
                <c:pt idx="229">
                  <c:v>45800</c:v>
                </c:pt>
                <c:pt idx="230">
                  <c:v>45803</c:v>
                </c:pt>
                <c:pt idx="231">
                  <c:v>45804</c:v>
                </c:pt>
                <c:pt idx="232">
                  <c:v>45805</c:v>
                </c:pt>
                <c:pt idx="233">
                  <c:v>45806</c:v>
                </c:pt>
                <c:pt idx="234">
                  <c:v>45807</c:v>
                </c:pt>
                <c:pt idx="235">
                  <c:v>45810</c:v>
                </c:pt>
                <c:pt idx="236">
                  <c:v>45811</c:v>
                </c:pt>
                <c:pt idx="237">
                  <c:v>45812</c:v>
                </c:pt>
                <c:pt idx="238">
                  <c:v>45813</c:v>
                </c:pt>
                <c:pt idx="239">
                  <c:v>45814</c:v>
                </c:pt>
                <c:pt idx="240">
                  <c:v>45817</c:v>
                </c:pt>
                <c:pt idx="241">
                  <c:v>45818</c:v>
                </c:pt>
                <c:pt idx="242">
                  <c:v>45819</c:v>
                </c:pt>
                <c:pt idx="243">
                  <c:v>45820</c:v>
                </c:pt>
                <c:pt idx="244">
                  <c:v>45821</c:v>
                </c:pt>
                <c:pt idx="245">
                  <c:v>45824</c:v>
                </c:pt>
                <c:pt idx="246">
                  <c:v>45825</c:v>
                </c:pt>
                <c:pt idx="247">
                  <c:v>45826</c:v>
                </c:pt>
                <c:pt idx="248">
                  <c:v>45827</c:v>
                </c:pt>
                <c:pt idx="249">
                  <c:v>45828</c:v>
                </c:pt>
                <c:pt idx="250">
                  <c:v>45831</c:v>
                </c:pt>
                <c:pt idx="251">
                  <c:v>45832</c:v>
                </c:pt>
                <c:pt idx="252">
                  <c:v>45833</c:v>
                </c:pt>
                <c:pt idx="253">
                  <c:v>45834</c:v>
                </c:pt>
                <c:pt idx="254">
                  <c:v>45835</c:v>
                </c:pt>
                <c:pt idx="255">
                  <c:v>45838</c:v>
                </c:pt>
                <c:pt idx="256">
                  <c:v>45839</c:v>
                </c:pt>
                <c:pt idx="257">
                  <c:v>45840</c:v>
                </c:pt>
                <c:pt idx="258">
                  <c:v>45841</c:v>
                </c:pt>
                <c:pt idx="259">
                  <c:v>45842</c:v>
                </c:pt>
                <c:pt idx="260">
                  <c:v>45845</c:v>
                </c:pt>
                <c:pt idx="261">
                  <c:v>45846</c:v>
                </c:pt>
                <c:pt idx="262">
                  <c:v>45847</c:v>
                </c:pt>
                <c:pt idx="263">
                  <c:v>45848</c:v>
                </c:pt>
                <c:pt idx="264">
                  <c:v>45849</c:v>
                </c:pt>
                <c:pt idx="265">
                  <c:v>45852</c:v>
                </c:pt>
                <c:pt idx="266">
                  <c:v>45853</c:v>
                </c:pt>
                <c:pt idx="267">
                  <c:v>45854</c:v>
                </c:pt>
                <c:pt idx="268">
                  <c:v>45855</c:v>
                </c:pt>
                <c:pt idx="269">
                  <c:v>45856</c:v>
                </c:pt>
                <c:pt idx="270">
                  <c:v>45859</c:v>
                </c:pt>
                <c:pt idx="271">
                  <c:v>45860</c:v>
                </c:pt>
                <c:pt idx="272">
                  <c:v>45861</c:v>
                </c:pt>
                <c:pt idx="273">
                  <c:v>45862</c:v>
                </c:pt>
                <c:pt idx="274">
                  <c:v>45863</c:v>
                </c:pt>
                <c:pt idx="275">
                  <c:v>45866</c:v>
                </c:pt>
                <c:pt idx="276">
                  <c:v>45867</c:v>
                </c:pt>
                <c:pt idx="277">
                  <c:v>45868</c:v>
                </c:pt>
                <c:pt idx="278">
                  <c:v>45869</c:v>
                </c:pt>
                <c:pt idx="279">
                  <c:v>45870</c:v>
                </c:pt>
                <c:pt idx="280">
                  <c:v>45873</c:v>
                </c:pt>
                <c:pt idx="281">
                  <c:v>45874</c:v>
                </c:pt>
                <c:pt idx="282">
                  <c:v>45875</c:v>
                </c:pt>
                <c:pt idx="283">
                  <c:v>45876</c:v>
                </c:pt>
                <c:pt idx="284">
                  <c:v>45877</c:v>
                </c:pt>
                <c:pt idx="285">
                  <c:v>45880</c:v>
                </c:pt>
                <c:pt idx="286">
                  <c:v>45881</c:v>
                </c:pt>
                <c:pt idx="287">
                  <c:v>45882</c:v>
                </c:pt>
                <c:pt idx="288">
                  <c:v>45883</c:v>
                </c:pt>
                <c:pt idx="289">
                  <c:v>45884</c:v>
                </c:pt>
                <c:pt idx="290">
                  <c:v>45887</c:v>
                </c:pt>
                <c:pt idx="291">
                  <c:v>45888</c:v>
                </c:pt>
                <c:pt idx="292">
                  <c:v>45889</c:v>
                </c:pt>
                <c:pt idx="293">
                  <c:v>45890</c:v>
                </c:pt>
                <c:pt idx="294">
                  <c:v>45891</c:v>
                </c:pt>
                <c:pt idx="295">
                  <c:v>45894</c:v>
                </c:pt>
                <c:pt idx="296">
                  <c:v>45895</c:v>
                </c:pt>
                <c:pt idx="297">
                  <c:v>45896</c:v>
                </c:pt>
                <c:pt idx="298">
                  <c:v>45897</c:v>
                </c:pt>
                <c:pt idx="299">
                  <c:v>45898</c:v>
                </c:pt>
              </c:numCache>
            </c:numRef>
          </c:cat>
          <c:val>
            <c:numRef>
              <c:f>'sigma esp INTESA'!$B$2:$B$301</c:f>
              <c:numCache>
                <c:formatCode>0.00%</c:formatCode>
                <c:ptCount val="300"/>
                <c:pt idx="0">
                  <c:v>4.648542048175725E-3</c:v>
                </c:pt>
                <c:pt idx="1">
                  <c:v>-3.6455412226584129E-3</c:v>
                </c:pt>
                <c:pt idx="2">
                  <c:v>6.0512243174782087E-3</c:v>
                </c:pt>
                <c:pt idx="3">
                  <c:v>4.6160302140159969E-3</c:v>
                </c:pt>
                <c:pt idx="4">
                  <c:v>7.9365079365078667E-3</c:v>
                </c:pt>
                <c:pt idx="5">
                  <c:v>-3.1772344246442448E-3</c:v>
                </c:pt>
                <c:pt idx="6">
                  <c:v>4.1574279379157772E-3</c:v>
                </c:pt>
                <c:pt idx="7">
                  <c:v>6.9003588186585451E-3</c:v>
                </c:pt>
                <c:pt idx="8">
                  <c:v>5.3453947368420638E-3</c:v>
                </c:pt>
                <c:pt idx="9">
                  <c:v>-6.1349693251533648E-3</c:v>
                </c:pt>
                <c:pt idx="10">
                  <c:v>1.9204389574759902E-2</c:v>
                </c:pt>
                <c:pt idx="11">
                  <c:v>7.8061911170929634E-3</c:v>
                </c:pt>
                <c:pt idx="12">
                  <c:v>-5.0747863247863588E-3</c:v>
                </c:pt>
                <c:pt idx="13">
                  <c:v>-6.8456375838926381E-3</c:v>
                </c:pt>
                <c:pt idx="14">
                  <c:v>1.3515339910798469E-3</c:v>
                </c:pt>
                <c:pt idx="15">
                  <c:v>-9.9878526116884657E-3</c:v>
                </c:pt>
                <c:pt idx="16">
                  <c:v>3.5446489434219464E-2</c:v>
                </c:pt>
                <c:pt idx="17">
                  <c:v>-1.2376563528637185E-2</c:v>
                </c:pt>
                <c:pt idx="18">
                  <c:v>-3.919477403012938E-2</c:v>
                </c:pt>
                <c:pt idx="19">
                  <c:v>-4.4123768558346002E-2</c:v>
                </c:pt>
                <c:pt idx="20">
                  <c:v>-9.725649586297019E-3</c:v>
                </c:pt>
                <c:pt idx="21">
                  <c:v>-1.4365288771621205E-2</c:v>
                </c:pt>
                <c:pt idx="22">
                  <c:v>2.7662105889351567E-2</c:v>
                </c:pt>
                <c:pt idx="23">
                  <c:v>-3.328509406657102E-3</c:v>
                </c:pt>
                <c:pt idx="24">
                  <c:v>2.4684187599826267E-3</c:v>
                </c:pt>
                <c:pt idx="25">
                  <c:v>5.359212050984925E-3</c:v>
                </c:pt>
                <c:pt idx="26">
                  <c:v>-1.7288575133265476E-3</c:v>
                </c:pt>
                <c:pt idx="27">
                  <c:v>7.0717275220088735E-3</c:v>
                </c:pt>
                <c:pt idx="28">
                  <c:v>0</c:v>
                </c:pt>
                <c:pt idx="29">
                  <c:v>3.0954428202923503E-2</c:v>
                </c:pt>
                <c:pt idx="30">
                  <c:v>4.7261606894634153E-3</c:v>
                </c:pt>
                <c:pt idx="31">
                  <c:v>-5.3956834532373687E-3</c:v>
                </c:pt>
                <c:pt idx="32">
                  <c:v>5.9813604117401791E-3</c:v>
                </c:pt>
                <c:pt idx="33">
                  <c:v>1.65929203539817E-3</c:v>
                </c:pt>
                <c:pt idx="34">
                  <c:v>1.5323025952512516E-2</c:v>
                </c:pt>
                <c:pt idx="35">
                  <c:v>-3.9428959891231541E-3</c:v>
                </c:pt>
                <c:pt idx="36">
                  <c:v>1.0101010101010201E-2</c:v>
                </c:pt>
                <c:pt idx="37">
                  <c:v>4.054054054053007E-4</c:v>
                </c:pt>
                <c:pt idx="38">
                  <c:v>7.2943401323788022E-3</c:v>
                </c:pt>
                <c:pt idx="39">
                  <c:v>9.6553573823253414E-3</c:v>
                </c:pt>
                <c:pt idx="40">
                  <c:v>2.3907557444547475E-3</c:v>
                </c:pt>
                <c:pt idx="41">
                  <c:v>-1.643036968331783E-2</c:v>
                </c:pt>
                <c:pt idx="42">
                  <c:v>6.7358210965915311E-4</c:v>
                </c:pt>
                <c:pt idx="43">
                  <c:v>9.9623047926763394E-3</c:v>
                </c:pt>
                <c:pt idx="44">
                  <c:v>-2.2527326046387578E-2</c:v>
                </c:pt>
                <c:pt idx="45">
                  <c:v>1.6364380199099974E-2</c:v>
                </c:pt>
                <c:pt idx="46">
                  <c:v>-1.0063061854286888E-2</c:v>
                </c:pt>
                <c:pt idx="47">
                  <c:v>1.7619951206288831E-3</c:v>
                </c:pt>
                <c:pt idx="48">
                  <c:v>1.0418076038425105E-2</c:v>
                </c:pt>
                <c:pt idx="49">
                  <c:v>5.6239957150508594E-3</c:v>
                </c:pt>
                <c:pt idx="50">
                  <c:v>-4.2609853528628536E-3</c:v>
                </c:pt>
                <c:pt idx="51">
                  <c:v>6.9537309441027673E-3</c:v>
                </c:pt>
                <c:pt idx="52">
                  <c:v>7.9681274900389627E-4</c:v>
                </c:pt>
                <c:pt idx="53">
                  <c:v>9.023354564755906E-3</c:v>
                </c:pt>
                <c:pt idx="54">
                  <c:v>6.0494476591268099E-3</c:v>
                </c:pt>
                <c:pt idx="55">
                  <c:v>-1.8823529411764722E-2</c:v>
                </c:pt>
                <c:pt idx="56">
                  <c:v>6.5281108446575385E-3</c:v>
                </c:pt>
                <c:pt idx="57">
                  <c:v>0</c:v>
                </c:pt>
                <c:pt idx="58">
                  <c:v>2.6075446724023836E-2</c:v>
                </c:pt>
                <c:pt idx="59">
                  <c:v>-1.4189886480908309E-3</c:v>
                </c:pt>
                <c:pt idx="60">
                  <c:v>-8.5260302286526077E-3</c:v>
                </c:pt>
                <c:pt idx="61">
                  <c:v>-2.6579804560260552E-2</c:v>
                </c:pt>
                <c:pt idx="62">
                  <c:v>-5.2201847142283094E-3</c:v>
                </c:pt>
                <c:pt idx="63">
                  <c:v>-8.0731969860065259E-3</c:v>
                </c:pt>
                <c:pt idx="64">
                  <c:v>2.1025501899077623E-2</c:v>
                </c:pt>
                <c:pt idx="65">
                  <c:v>1.0495549355652948E-2</c:v>
                </c:pt>
                <c:pt idx="66">
                  <c:v>-4.4701551406783864E-3</c:v>
                </c:pt>
                <c:pt idx="67">
                  <c:v>5.8108821975699412E-3</c:v>
                </c:pt>
                <c:pt idx="68">
                  <c:v>1.1029411764705951E-2</c:v>
                </c:pt>
                <c:pt idx="69">
                  <c:v>1.0649350649350629E-2</c:v>
                </c:pt>
                <c:pt idx="70">
                  <c:v>8.095605242868122E-3</c:v>
                </c:pt>
                <c:pt idx="71">
                  <c:v>2.0395156150414297E-3</c:v>
                </c:pt>
                <c:pt idx="72">
                  <c:v>-2.6714158504007007E-3</c:v>
                </c:pt>
                <c:pt idx="73">
                  <c:v>1.2882653061224488E-2</c:v>
                </c:pt>
                <c:pt idx="74">
                  <c:v>7.4297947361793432E-3</c:v>
                </c:pt>
                <c:pt idx="75">
                  <c:v>-8.8749999999999662E-3</c:v>
                </c:pt>
                <c:pt idx="76">
                  <c:v>-8.4499936940345775E-3</c:v>
                </c:pt>
                <c:pt idx="77">
                  <c:v>-1.1956245230221357E-2</c:v>
                </c:pt>
                <c:pt idx="78">
                  <c:v>-1.1585993820802591E-3</c:v>
                </c:pt>
                <c:pt idx="79">
                  <c:v>-9.0217811573663632E-4</c:v>
                </c:pt>
                <c:pt idx="80">
                  <c:v>1.3028895768833848E-2</c:v>
                </c:pt>
                <c:pt idx="81">
                  <c:v>1.1842607920539918E-2</c:v>
                </c:pt>
                <c:pt idx="82">
                  <c:v>-7.1734205889755218E-3</c:v>
                </c:pt>
                <c:pt idx="83">
                  <c:v>-1.9013816706807667E-3</c:v>
                </c:pt>
                <c:pt idx="84">
                  <c:v>2.4511049022098108E-2</c:v>
                </c:pt>
                <c:pt idx="85">
                  <c:v>8.6773273831660201E-3</c:v>
                </c:pt>
                <c:pt idx="86">
                  <c:v>7.7424112080617955E-3</c:v>
                </c:pt>
                <c:pt idx="87">
                  <c:v>-3.1219512195121875E-2</c:v>
                </c:pt>
                <c:pt idx="88">
                  <c:v>-2.9456193353474318E-2</c:v>
                </c:pt>
                <c:pt idx="89">
                  <c:v>-5.058365758754825E-3</c:v>
                </c:pt>
                <c:pt idx="90">
                  <c:v>1.6555859731456103E-2</c:v>
                </c:pt>
                <c:pt idx="91">
                  <c:v>-2.4493459861502927E-2</c:v>
                </c:pt>
                <c:pt idx="92">
                  <c:v>5.1268568423819775E-3</c:v>
                </c:pt>
                <c:pt idx="93">
                  <c:v>2.14491237248234E-2</c:v>
                </c:pt>
                <c:pt idx="94">
                  <c:v>-1.2804097311139293E-3</c:v>
                </c:pt>
                <c:pt idx="95">
                  <c:v>-3.6923076923076954E-2</c:v>
                </c:pt>
                <c:pt idx="96">
                  <c:v>-1.1048988285409917E-2</c:v>
                </c:pt>
                <c:pt idx="97">
                  <c:v>-4.8458742764841125E-3</c:v>
                </c:pt>
                <c:pt idx="98">
                  <c:v>-7.8452590288110146E-3</c:v>
                </c:pt>
                <c:pt idx="99">
                  <c:v>-9.2706203135650474E-3</c:v>
                </c:pt>
                <c:pt idx="100">
                  <c:v>-6.7428099628457925E-3</c:v>
                </c:pt>
                <c:pt idx="101">
                  <c:v>-7.3427542255472345E-3</c:v>
                </c:pt>
                <c:pt idx="102">
                  <c:v>-1.3956734124214636E-3</c:v>
                </c:pt>
                <c:pt idx="103">
                  <c:v>6.9881201956673404E-3</c:v>
                </c:pt>
                <c:pt idx="104">
                  <c:v>6.8008327550311571E-3</c:v>
                </c:pt>
                <c:pt idx="105">
                  <c:v>1.3785497656466331E-3</c:v>
                </c:pt>
                <c:pt idx="106">
                  <c:v>1.3628854625550687E-2</c:v>
                </c:pt>
                <c:pt idx="107">
                  <c:v>1.3581420616596448E-2</c:v>
                </c:pt>
                <c:pt idx="108">
                  <c:v>2.2645048907945813E-2</c:v>
                </c:pt>
                <c:pt idx="109">
                  <c:v>6.0272536687631375E-3</c:v>
                </c:pt>
                <c:pt idx="110">
                  <c:v>0</c:v>
                </c:pt>
                <c:pt idx="111">
                  <c:v>-5.0794477728574759E-3</c:v>
                </c:pt>
                <c:pt idx="112">
                  <c:v>9.4253174499280088E-3</c:v>
                </c:pt>
                <c:pt idx="113">
                  <c:v>1.2838801711840138E-2</c:v>
                </c:pt>
                <c:pt idx="114">
                  <c:v>5.6338028169014703E-3</c:v>
                </c:pt>
                <c:pt idx="115">
                  <c:v>4.2016806722688406E-3</c:v>
                </c:pt>
                <c:pt idx="116">
                  <c:v>-1.9525801952580187E-2</c:v>
                </c:pt>
                <c:pt idx="117">
                  <c:v>8.6641665589034227E-3</c:v>
                </c:pt>
                <c:pt idx="118">
                  <c:v>-1.2051282051281977E-2</c:v>
                </c:pt>
                <c:pt idx="119">
                  <c:v>-4.9312224240851618E-3</c:v>
                </c:pt>
                <c:pt idx="120">
                  <c:v>-3.6515388628065295E-3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1.1780104712041982E-2</c:v>
                </c:pt>
                <c:pt idx="125">
                  <c:v>-5.1746442432088586E-4</c:v>
                </c:pt>
                <c:pt idx="126">
                  <c:v>0</c:v>
                </c:pt>
                <c:pt idx="127">
                  <c:v>0</c:v>
                </c:pt>
                <c:pt idx="128">
                  <c:v>-3.3652601604969973E-3</c:v>
                </c:pt>
                <c:pt idx="129">
                  <c:v>-2.5974025974023112E-4</c:v>
                </c:pt>
                <c:pt idx="130">
                  <c:v>2.0914523252792878E-2</c:v>
                </c:pt>
                <c:pt idx="131">
                  <c:v>-4.7079781142638916E-3</c:v>
                </c:pt>
                <c:pt idx="132">
                  <c:v>1.457427767834312E-2</c:v>
                </c:pt>
                <c:pt idx="133">
                  <c:v>5.418346774193567E-3</c:v>
                </c:pt>
                <c:pt idx="134">
                  <c:v>5.5144754981826787E-3</c:v>
                </c:pt>
                <c:pt idx="135">
                  <c:v>-1.258880717935934E-2</c:v>
                </c:pt>
                <c:pt idx="136">
                  <c:v>2.7770764958343821E-2</c:v>
                </c:pt>
                <c:pt idx="137">
                  <c:v>1.1053795136330559E-3</c:v>
                </c:pt>
                <c:pt idx="138">
                  <c:v>5.6434793276897771E-3</c:v>
                </c:pt>
                <c:pt idx="139">
                  <c:v>1.1101622544833609E-2</c:v>
                </c:pt>
                <c:pt idx="140">
                  <c:v>5.6708494208494928E-3</c:v>
                </c:pt>
                <c:pt idx="141">
                  <c:v>-1.4397120575885367E-3</c:v>
                </c:pt>
                <c:pt idx="142">
                  <c:v>-1.5379070046858116E-2</c:v>
                </c:pt>
                <c:pt idx="143">
                  <c:v>1.9646125686394091E-2</c:v>
                </c:pt>
                <c:pt idx="144">
                  <c:v>3.8295835327908125E-3</c:v>
                </c:pt>
                <c:pt idx="145">
                  <c:v>-4.2918454935621823E-3</c:v>
                </c:pt>
                <c:pt idx="146">
                  <c:v>4.3103448275861574E-3</c:v>
                </c:pt>
                <c:pt idx="147">
                  <c:v>1.3352408202193623E-2</c:v>
                </c:pt>
                <c:pt idx="148">
                  <c:v>-7.6470588235293532E-3</c:v>
                </c:pt>
                <c:pt idx="149">
                  <c:v>-5.8091286307055436E-3</c:v>
                </c:pt>
                <c:pt idx="150">
                  <c:v>-5.1275936083948559E-3</c:v>
                </c:pt>
                <c:pt idx="151">
                  <c:v>1.9297614766870381E-2</c:v>
                </c:pt>
                <c:pt idx="152">
                  <c:v>-6.8203198494825763E-3</c:v>
                </c:pt>
                <c:pt idx="153">
                  <c:v>2.9836609045702189E-2</c:v>
                </c:pt>
                <c:pt idx="154">
                  <c:v>3.4490687514372427E-4</c:v>
                </c:pt>
                <c:pt idx="155">
                  <c:v>-2.0687277324446247E-3</c:v>
                </c:pt>
                <c:pt idx="156">
                  <c:v>1.8541978578832153E-2</c:v>
                </c:pt>
                <c:pt idx="157">
                  <c:v>-4.5228403437353685E-4</c:v>
                </c:pt>
                <c:pt idx="158">
                  <c:v>-9.3891402714932331E-3</c:v>
                </c:pt>
                <c:pt idx="159">
                  <c:v>4.3393856343496929E-3</c:v>
                </c:pt>
                <c:pt idx="160">
                  <c:v>1.6259238203524807E-2</c:v>
                </c:pt>
                <c:pt idx="161">
                  <c:v>1.8796151264264854E-2</c:v>
                </c:pt>
                <c:pt idx="162">
                  <c:v>-9.22468701954751E-3</c:v>
                </c:pt>
                <c:pt idx="163">
                  <c:v>-4.8769674129905214E-3</c:v>
                </c:pt>
                <c:pt idx="164">
                  <c:v>7.0171530407663859E-3</c:v>
                </c:pt>
                <c:pt idx="165">
                  <c:v>2.76518084282716E-3</c:v>
                </c:pt>
                <c:pt idx="166">
                  <c:v>1.8199867637326179E-2</c:v>
                </c:pt>
                <c:pt idx="167">
                  <c:v>3.3365832520853629E-2</c:v>
                </c:pt>
                <c:pt idx="168">
                  <c:v>-3.5643149177061453E-3</c:v>
                </c:pt>
                <c:pt idx="169">
                  <c:v>-4.1031036296687506E-3</c:v>
                </c:pt>
                <c:pt idx="170">
                  <c:v>1.5212338897105444E-2</c:v>
                </c:pt>
                <c:pt idx="171">
                  <c:v>-2.9448491155046774E-2</c:v>
                </c:pt>
                <c:pt idx="172">
                  <c:v>3.6667738822772654E-2</c:v>
                </c:pt>
                <c:pt idx="173">
                  <c:v>5.8951287620229997E-3</c:v>
                </c:pt>
                <c:pt idx="174">
                  <c:v>6.4774830351633592E-3</c:v>
                </c:pt>
                <c:pt idx="175">
                  <c:v>-2.1350495454081075E-2</c:v>
                </c:pt>
                <c:pt idx="176">
                  <c:v>-2.1085594989561581E-2</c:v>
                </c:pt>
                <c:pt idx="177">
                  <c:v>1.7061207080400952E-2</c:v>
                </c:pt>
                <c:pt idx="178">
                  <c:v>-1.0484378276368174E-2</c:v>
                </c:pt>
                <c:pt idx="179">
                  <c:v>1.7270608179699116E-2</c:v>
                </c:pt>
                <c:pt idx="180">
                  <c:v>6.1451932090406487E-3</c:v>
                </c:pt>
                <c:pt idx="181">
                  <c:v>2.2567287784679087E-2</c:v>
                </c:pt>
                <c:pt idx="182">
                  <c:v>1.8222312208949871E-3</c:v>
                </c:pt>
                <c:pt idx="183">
                  <c:v>-2.9102667744543273E-2</c:v>
                </c:pt>
                <c:pt idx="184">
                  <c:v>4.8917568692754803E-3</c:v>
                </c:pt>
                <c:pt idx="185">
                  <c:v>1.2428793371310673E-3</c:v>
                </c:pt>
                <c:pt idx="186">
                  <c:v>2.2033722975069926E-2</c:v>
                </c:pt>
                <c:pt idx="187">
                  <c:v>-7.6923076923077439E-3</c:v>
                </c:pt>
                <c:pt idx="188">
                  <c:v>3.0599755201957731E-3</c:v>
                </c:pt>
                <c:pt idx="189">
                  <c:v>-1.9320724018710544E-2</c:v>
                </c:pt>
                <c:pt idx="190">
                  <c:v>-1.8249688925756964E-2</c:v>
                </c:pt>
                <c:pt idx="191">
                  <c:v>1.2040557667934175E-2</c:v>
                </c:pt>
                <c:pt idx="192">
                  <c:v>-5.2181173032777933E-4</c:v>
                </c:pt>
                <c:pt idx="193">
                  <c:v>-6.9646026939542638E-2</c:v>
                </c:pt>
                <c:pt idx="194">
                  <c:v>-7.3063973063973039E-2</c:v>
                </c:pt>
                <c:pt idx="195">
                  <c:v>-5.557573556120602E-2</c:v>
                </c:pt>
                <c:pt idx="196">
                  <c:v>2.4358974358974411E-2</c:v>
                </c:pt>
                <c:pt idx="197">
                  <c:v>-2.2027534418022549E-2</c:v>
                </c:pt>
                <c:pt idx="198">
                  <c:v>5.7716918351676541E-2</c:v>
                </c:pt>
                <c:pt idx="199">
                  <c:v>-1.8148820326679453E-3</c:v>
                </c:pt>
                <c:pt idx="200">
                  <c:v>2.6303030303030366E-2</c:v>
                </c:pt>
                <c:pt idx="201">
                  <c:v>2.8935868666587837E-2</c:v>
                </c:pt>
                <c:pt idx="202">
                  <c:v>9.2975206611569695E-3</c:v>
                </c:pt>
                <c:pt idx="203">
                  <c:v>-8.6432389400658179E-3</c:v>
                </c:pt>
                <c:pt idx="204">
                  <c:v>0</c:v>
                </c:pt>
                <c:pt idx="205">
                  <c:v>0</c:v>
                </c:pt>
                <c:pt idx="206">
                  <c:v>1.3880922335665785E-2</c:v>
                </c:pt>
                <c:pt idx="207">
                  <c:v>2.7947499434261336E-2</c:v>
                </c:pt>
                <c:pt idx="208">
                  <c:v>3.3021463951567812E-3</c:v>
                </c:pt>
                <c:pt idx="209">
                  <c:v>2.3587493143170581E-2</c:v>
                </c:pt>
                <c:pt idx="210">
                  <c:v>5.8949624866023271E-3</c:v>
                </c:pt>
                <c:pt idx="211">
                  <c:v>1.3319126265316995E-2</c:v>
                </c:pt>
                <c:pt idx="212">
                  <c:v>-1.5352260778128183E-2</c:v>
                </c:pt>
                <c:pt idx="213">
                  <c:v>0</c:v>
                </c:pt>
                <c:pt idx="214">
                  <c:v>1.5484835540367317E-2</c:v>
                </c:pt>
                <c:pt idx="215">
                  <c:v>9.7802082237879867E-3</c:v>
                </c:pt>
                <c:pt idx="216">
                  <c:v>-7.8108727348470174E-3</c:v>
                </c:pt>
                <c:pt idx="217">
                  <c:v>-1.9943318988138923E-2</c:v>
                </c:pt>
                <c:pt idx="218">
                  <c:v>3.084502516868376E-2</c:v>
                </c:pt>
                <c:pt idx="219">
                  <c:v>8.7272727272726894E-3</c:v>
                </c:pt>
                <c:pt idx="220">
                  <c:v>6.1798331445051501E-3</c:v>
                </c:pt>
                <c:pt idx="221">
                  <c:v>3.0709386835910672E-4</c:v>
                </c:pt>
                <c:pt idx="222">
                  <c:v>1.4019647973802748E-2</c:v>
                </c:pt>
                <c:pt idx="223">
                  <c:v>4.1376526390148943E-3</c:v>
                </c:pt>
                <c:pt idx="224">
                  <c:v>3.0150753768845367E-4</c:v>
                </c:pt>
                <c:pt idx="225">
                  <c:v>-2.3209082688636581E-2</c:v>
                </c:pt>
                <c:pt idx="226">
                  <c:v>1.275457724748E-2</c:v>
                </c:pt>
                <c:pt idx="227">
                  <c:v>5.6875888685759867E-3</c:v>
                </c:pt>
                <c:pt idx="228">
                  <c:v>-5.4534437487374771E-3</c:v>
                </c:pt>
                <c:pt idx="229">
                  <c:v>-3.4930950446791342E-2</c:v>
                </c:pt>
                <c:pt idx="230">
                  <c:v>1.7150673400673427E-2</c:v>
                </c:pt>
                <c:pt idx="231">
                  <c:v>2.3792283024722961E-3</c:v>
                </c:pt>
                <c:pt idx="232">
                  <c:v>-4.1279669762637355E-4</c:v>
                </c:pt>
                <c:pt idx="233">
                  <c:v>1.6518686764402245E-3</c:v>
                </c:pt>
                <c:pt idx="234">
                  <c:v>1.2162440733869339E-2</c:v>
                </c:pt>
                <c:pt idx="235">
                  <c:v>-1.832993890020436E-3</c:v>
                </c:pt>
                <c:pt idx="236">
                  <c:v>-1.9383799224648162E-3</c:v>
                </c:pt>
                <c:pt idx="237">
                  <c:v>-4.7020341408565243E-3</c:v>
                </c:pt>
                <c:pt idx="238">
                  <c:v>1.6329464927595839E-2</c:v>
                </c:pt>
                <c:pt idx="239">
                  <c:v>1.4551333872271458E-2</c:v>
                </c:pt>
                <c:pt idx="240">
                  <c:v>-1.7928286852588553E-3</c:v>
                </c:pt>
                <c:pt idx="241">
                  <c:v>-2.6042706046697367E-2</c:v>
                </c:pt>
                <c:pt idx="242">
                  <c:v>1.8440733531401171E-3</c:v>
                </c:pt>
                <c:pt idx="243">
                  <c:v>-6.0333367419980856E-3</c:v>
                </c:pt>
                <c:pt idx="244">
                  <c:v>-8.1275720164609693E-3</c:v>
                </c:pt>
                <c:pt idx="245">
                  <c:v>2.3545275386370742E-2</c:v>
                </c:pt>
                <c:pt idx="246">
                  <c:v>-2.6955816781516012E-2</c:v>
                </c:pt>
                <c:pt idx="247">
                  <c:v>4.3740887315142484E-3</c:v>
                </c:pt>
                <c:pt idx="248">
                  <c:v>-1.4931563666528425E-2</c:v>
                </c:pt>
                <c:pt idx="249">
                  <c:v>1.3052631578947427E-2</c:v>
                </c:pt>
                <c:pt idx="250">
                  <c:v>-1.1949293433083978E-2</c:v>
                </c:pt>
                <c:pt idx="251">
                  <c:v>2.3556630560521631E-2</c:v>
                </c:pt>
                <c:pt idx="252">
                  <c:v>-7.089283879585003E-3</c:v>
                </c:pt>
                <c:pt idx="253">
                  <c:v>-4.449503311258202E-3</c:v>
                </c:pt>
                <c:pt idx="254">
                  <c:v>1.4031805425631408E-2</c:v>
                </c:pt>
                <c:pt idx="255">
                  <c:v>2.7675276752766754E-3</c:v>
                </c:pt>
                <c:pt idx="256">
                  <c:v>-9.5062864152100565E-3</c:v>
                </c:pt>
                <c:pt idx="257">
                  <c:v>8.8751289989680397E-3</c:v>
                </c:pt>
                <c:pt idx="258">
                  <c:v>6.239770867430436E-3</c:v>
                </c:pt>
                <c:pt idx="259">
                  <c:v>-1.026735793432948E-2</c:v>
                </c:pt>
                <c:pt idx="260">
                  <c:v>1.4482333607230896E-2</c:v>
                </c:pt>
                <c:pt idx="261">
                  <c:v>-1.0124531740419379E-4</c:v>
                </c:pt>
                <c:pt idx="262">
                  <c:v>2.6326447954637486E-2</c:v>
                </c:pt>
                <c:pt idx="263">
                  <c:v>-1.5686661404893342E-2</c:v>
                </c:pt>
                <c:pt idx="264">
                  <c:v>-1.3731582640072211E-2</c:v>
                </c:pt>
                <c:pt idx="265">
                  <c:v>2.0325203252032089E-3</c:v>
                </c:pt>
                <c:pt idx="266">
                  <c:v>-1.0953346855983648E-2</c:v>
                </c:pt>
                <c:pt idx="267">
                  <c:v>1.8457752255946374E-3</c:v>
                </c:pt>
                <c:pt idx="268">
                  <c:v>8.2906857727739307E-3</c:v>
                </c:pt>
                <c:pt idx="269">
                  <c:v>1.1166379047811625E-3</c:v>
                </c:pt>
                <c:pt idx="270">
                  <c:v>-1.6223889677550206E-3</c:v>
                </c:pt>
                <c:pt idx="271">
                  <c:v>-2.0312817387778469E-4</c:v>
                </c:pt>
                <c:pt idx="272">
                  <c:v>1.9504266558309648E-2</c:v>
                </c:pt>
                <c:pt idx="273">
                  <c:v>9.565563969709057E-3</c:v>
                </c:pt>
                <c:pt idx="274">
                  <c:v>-1.3817607579944084E-3</c:v>
                </c:pt>
                <c:pt idx="275">
                  <c:v>5.139355603874244E-3</c:v>
                </c:pt>
                <c:pt idx="276">
                  <c:v>2.2222222222222306E-2</c:v>
                </c:pt>
                <c:pt idx="277">
                  <c:v>4.3863024240092294E-2</c:v>
                </c:pt>
                <c:pt idx="278">
                  <c:v>-2.4143015112421715E-2</c:v>
                </c:pt>
                <c:pt idx="279">
                  <c:v>-5.5712936732766748E-2</c:v>
                </c:pt>
                <c:pt idx="280">
                  <c:v>3.2399999999999984E-2</c:v>
                </c:pt>
                <c:pt idx="281">
                  <c:v>-5.8117008911275185E-3</c:v>
                </c:pt>
                <c:pt idx="282">
                  <c:v>7.9890880748247021E-3</c:v>
                </c:pt>
                <c:pt idx="283">
                  <c:v>1.6431471099941999E-2</c:v>
                </c:pt>
                <c:pt idx="284">
                  <c:v>1.4834537847090204E-2</c:v>
                </c:pt>
                <c:pt idx="285">
                  <c:v>-2.061469265367339E-3</c:v>
                </c:pt>
                <c:pt idx="286">
                  <c:v>3.3802816901408062E-3</c:v>
                </c:pt>
                <c:pt idx="287">
                  <c:v>1.6282987085906746E-2</c:v>
                </c:pt>
                <c:pt idx="288">
                  <c:v>1.4548802946593118E-2</c:v>
                </c:pt>
                <c:pt idx="289">
                  <c:v>0</c:v>
                </c:pt>
                <c:pt idx="290">
                  <c:v>-3.6304229442730915E-3</c:v>
                </c:pt>
                <c:pt idx="291">
                  <c:v>2.1133175441792777E-2</c:v>
                </c:pt>
                <c:pt idx="292">
                  <c:v>-5.7091882247992908E-3</c:v>
                </c:pt>
                <c:pt idx="293">
                  <c:v>6.4597164902206322E-3</c:v>
                </c:pt>
                <c:pt idx="294">
                  <c:v>5.8834016758781181E-3</c:v>
                </c:pt>
                <c:pt idx="295">
                  <c:v>-1.2406947890819852E-3</c:v>
                </c:pt>
                <c:pt idx="296">
                  <c:v>-1.8988464951197909E-2</c:v>
                </c:pt>
                <c:pt idx="297">
                  <c:v>-2.5325615050651173E-2</c:v>
                </c:pt>
                <c:pt idx="298">
                  <c:v>3.8975501113585574E-3</c:v>
                </c:pt>
                <c:pt idx="299">
                  <c:v>-6.2858199297466831E-3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60-44A4-B979-B07D6F16F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70688"/>
        <c:axId val="1"/>
      </c:lineChart>
      <c:dateAx>
        <c:axId val="21200706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706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sempli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5.342075737261831E-2</c:v>
              </c:pt>
              <c:pt idx="1">
                <c:v>5.3213045964285971E-2</c:v>
              </c:pt>
              <c:pt idx="2">
                <c:v>4.6366241617126852E-2</c:v>
              </c:pt>
              <c:pt idx="3">
                <c:v>4.3985972823594073E-2</c:v>
              </c:pt>
              <c:pt idx="4">
                <c:v>4.3407005880344816E-2</c:v>
              </c:pt>
              <c:pt idx="5">
                <c:v>4.2921602075140765E-2</c:v>
              </c:pt>
              <c:pt idx="6">
                <c:v>4.5695989922940543E-2</c:v>
              </c:pt>
              <c:pt idx="7">
                <c:v>4.5248412842628989E-2</c:v>
              </c:pt>
              <c:pt idx="8">
                <c:v>4.5604649980187817E-2</c:v>
              </c:pt>
              <c:pt idx="9">
                <c:v>4.6244308897437754E-2</c:v>
              </c:pt>
              <c:pt idx="10">
                <c:v>4.629353642987858E-2</c:v>
              </c:pt>
              <c:pt idx="11">
                <c:v>4.6301683141801393E-2</c:v>
              </c:pt>
              <c:pt idx="12">
                <c:v>4.7656670372466174E-2</c:v>
              </c:pt>
              <c:pt idx="13">
                <c:v>4.7063295933189787E-2</c:v>
              </c:pt>
              <c:pt idx="14">
                <c:v>4.6645908532900175E-2</c:v>
              </c:pt>
              <c:pt idx="15">
                <c:v>4.6570558386321362E-2</c:v>
              </c:pt>
              <c:pt idx="16">
                <c:v>4.6626427933379753E-2</c:v>
              </c:pt>
              <c:pt idx="17">
                <c:v>4.6991439628579823E-2</c:v>
              </c:pt>
              <c:pt idx="18">
                <c:v>4.7256400339807075E-2</c:v>
              </c:pt>
              <c:pt idx="19">
                <c:v>4.8641188245969774E-2</c:v>
              </c:pt>
              <c:pt idx="20">
                <c:v>4.8172310715862608E-2</c:v>
              </c:pt>
              <c:pt idx="21">
                <c:v>4.8392372311237303E-2</c:v>
              </c:pt>
              <c:pt idx="22">
                <c:v>4.8505333756822797E-2</c:v>
              </c:pt>
              <c:pt idx="23">
                <c:v>4.9655748649164611E-2</c:v>
              </c:pt>
              <c:pt idx="24">
                <c:v>4.9783726472615628E-2</c:v>
              </c:pt>
              <c:pt idx="25">
                <c:v>5.1118877210649991E-2</c:v>
              </c:pt>
              <c:pt idx="26">
                <c:v>5.0481154022730006E-2</c:v>
              </c:pt>
              <c:pt idx="27">
                <c:v>4.8905245705870716E-2</c:v>
              </c:pt>
              <c:pt idx="28">
                <c:v>4.8798946461763311E-2</c:v>
              </c:pt>
              <c:pt idx="29">
                <c:v>4.8994043749780399E-2</c:v>
              </c:pt>
              <c:pt idx="30">
                <c:v>4.9010774294130623E-2</c:v>
              </c:pt>
              <c:pt idx="31">
                <c:v>5.0736565604934385E-2</c:v>
              </c:pt>
              <c:pt idx="32">
                <c:v>5.2332221318490912E-2</c:v>
              </c:pt>
              <c:pt idx="33">
                <c:v>5.4055502484906162E-2</c:v>
              </c:pt>
              <c:pt idx="34">
                <c:v>5.451583609285085E-2</c:v>
              </c:pt>
              <c:pt idx="35">
                <c:v>5.6317307628867511E-2</c:v>
              </c:pt>
              <c:pt idx="36">
                <c:v>5.5586928037726246E-2</c:v>
              </c:pt>
              <c:pt idx="37">
                <c:v>5.5339529652888304E-2</c:v>
              </c:pt>
              <c:pt idx="38">
                <c:v>5.5961472214528254E-2</c:v>
              </c:pt>
              <c:pt idx="39">
                <c:v>5.6156811578753893E-2</c:v>
              </c:pt>
              <c:pt idx="40">
                <c:v>5.6524764778795027E-2</c:v>
              </c:pt>
              <c:pt idx="41">
                <c:v>5.7048722609650174E-2</c:v>
              </c:pt>
              <c:pt idx="42">
                <c:v>5.6862667698673014E-2</c:v>
              </c:pt>
              <c:pt idx="43">
                <c:v>5.6844836372321531E-2</c:v>
              </c:pt>
              <c:pt idx="44">
                <c:v>5.6960572503923133E-2</c:v>
              </c:pt>
              <c:pt idx="45">
                <c:v>5.6690727539560018E-2</c:v>
              </c:pt>
              <c:pt idx="46">
                <c:v>5.6891059841369641E-2</c:v>
              </c:pt>
              <c:pt idx="47">
                <c:v>5.7068633509737413E-2</c:v>
              </c:pt>
              <c:pt idx="48">
                <c:v>5.4721205598217117E-2</c:v>
              </c:pt>
              <c:pt idx="49">
                <c:v>5.4769237287238828E-2</c:v>
              </c:pt>
              <c:pt idx="50">
                <c:v>6.3579620344025881E-2</c:v>
              </c:pt>
              <c:pt idx="51">
                <c:v>6.6176053137829996E-2</c:v>
              </c:pt>
              <c:pt idx="52">
                <c:v>6.6149290603303046E-2</c:v>
              </c:pt>
              <c:pt idx="53">
                <c:v>6.6863115251119223E-2</c:v>
              </c:pt>
              <c:pt idx="54">
                <c:v>6.7073755116446448E-2</c:v>
              </c:pt>
              <c:pt idx="55">
                <c:v>6.7440849498368677E-2</c:v>
              </c:pt>
              <c:pt idx="56">
                <c:v>6.6527883879677702E-2</c:v>
              </c:pt>
              <c:pt idx="57">
                <c:v>6.6667363269268365E-2</c:v>
              </c:pt>
              <c:pt idx="58">
                <c:v>6.7668727502163364E-2</c:v>
              </c:pt>
              <c:pt idx="59">
                <c:v>6.76992667056351E-2</c:v>
              </c:pt>
              <c:pt idx="60">
                <c:v>6.7691518107023882E-2</c:v>
              </c:pt>
              <c:pt idx="61">
                <c:v>6.7792907034193411E-2</c:v>
              </c:pt>
              <c:pt idx="62">
                <c:v>6.789667127765607E-2</c:v>
              </c:pt>
              <c:pt idx="63">
                <c:v>6.7927772330985917E-2</c:v>
              </c:pt>
              <c:pt idx="64">
                <c:v>6.8041919110009855E-2</c:v>
              </c:pt>
              <c:pt idx="65">
                <c:v>7.001024455293739E-2</c:v>
              </c:pt>
              <c:pt idx="66">
                <c:v>6.8603344186650303E-2</c:v>
              </c:pt>
              <c:pt idx="67">
                <c:v>6.8959186164187891E-2</c:v>
              </c:pt>
              <c:pt idx="68">
                <c:v>6.8833898027133328E-2</c:v>
              </c:pt>
              <c:pt idx="69">
                <c:v>6.9324349721978831E-2</c:v>
              </c:pt>
              <c:pt idx="70">
                <c:v>6.9431743268562246E-2</c:v>
              </c:pt>
              <c:pt idx="71">
                <c:v>6.9521828091159116E-2</c:v>
              </c:pt>
              <c:pt idx="72">
                <c:v>6.8745072036648286E-2</c:v>
              </c:pt>
              <c:pt idx="73">
                <c:v>6.8878197297225829E-2</c:v>
              </c:pt>
              <c:pt idx="74">
                <c:v>6.9169181482802752E-2</c:v>
              </c:pt>
              <c:pt idx="75">
                <c:v>6.9200325092757448E-2</c:v>
              </c:pt>
              <c:pt idx="76">
                <c:v>6.9247724759415166E-2</c:v>
              </c:pt>
              <c:pt idx="77">
                <c:v>6.9125673378411037E-2</c:v>
              </c:pt>
              <c:pt idx="78">
                <c:v>6.8739382448265954E-2</c:v>
              </c:pt>
              <c:pt idx="79">
                <c:v>6.8105590776841043E-2</c:v>
              </c:pt>
              <c:pt idx="80">
                <c:v>6.8261740919183814E-2</c:v>
              </c:pt>
              <c:pt idx="81">
                <c:v>6.8990162064448912E-2</c:v>
              </c:pt>
              <c:pt idx="82">
                <c:v>6.9062443202120294E-2</c:v>
              </c:pt>
              <c:pt idx="83">
                <c:v>6.8428002011880637E-2</c:v>
              </c:pt>
              <c:pt idx="84">
                <c:v>6.9767276530321581E-2</c:v>
              </c:pt>
              <c:pt idx="85">
                <c:v>6.9431778342653752E-2</c:v>
              </c:pt>
              <c:pt idx="86">
                <c:v>6.9565860498416218E-2</c:v>
              </c:pt>
              <c:pt idx="87">
                <c:v>6.9773552382342965E-2</c:v>
              </c:pt>
              <c:pt idx="88">
                <c:v>6.9756835628374494E-2</c:v>
              </c:pt>
              <c:pt idx="89">
                <c:v>6.9798165307417184E-2</c:v>
              </c:pt>
              <c:pt idx="90">
                <c:v>7.073586806397221E-2</c:v>
              </c:pt>
              <c:pt idx="91">
                <c:v>7.1514120037316553E-2</c:v>
              </c:pt>
              <c:pt idx="92">
                <c:v>7.0502154014549359E-2</c:v>
              </c:pt>
              <c:pt idx="93">
                <c:v>6.9038660668937241E-2</c:v>
              </c:pt>
              <c:pt idx="94">
                <c:v>6.8748233665016228E-2</c:v>
              </c:pt>
              <c:pt idx="95">
                <c:v>6.730430601925104E-2</c:v>
              </c:pt>
              <c:pt idx="96">
                <c:v>6.7190677490704162E-2</c:v>
              </c:pt>
              <c:pt idx="97">
                <c:v>6.6648354275553337E-2</c:v>
              </c:pt>
              <c:pt idx="98">
                <c:v>6.6089943412903543E-2</c:v>
              </c:pt>
              <c:pt idx="99">
                <c:v>6.6693336701600561E-2</c:v>
              </c:pt>
              <c:pt idx="100">
                <c:v>6.647640106732508E-2</c:v>
              </c:pt>
              <c:pt idx="101">
                <c:v>6.6112314916165218E-2</c:v>
              </c:pt>
              <c:pt idx="102">
                <c:v>6.6097249444712181E-2</c:v>
              </c:pt>
              <c:pt idx="103">
                <c:v>6.6159580239109436E-2</c:v>
              </c:pt>
              <c:pt idx="104">
                <c:v>6.6176660808157026E-2</c:v>
              </c:pt>
              <c:pt idx="105">
                <c:v>6.6309847193049082E-2</c:v>
              </c:pt>
              <c:pt idx="106">
                <c:v>6.6706617157485631E-2</c:v>
              </c:pt>
              <c:pt idx="107">
                <c:v>6.6255372327185189E-2</c:v>
              </c:pt>
              <c:pt idx="108">
                <c:v>6.7008633890201702E-2</c:v>
              </c:pt>
              <c:pt idx="109">
                <c:v>6.7016078957143607E-2</c:v>
              </c:pt>
              <c:pt idx="110">
                <c:v>5.8372903305002145E-2</c:v>
              </c:pt>
              <c:pt idx="111">
                <c:v>5.5699461917119213E-2</c:v>
              </c:pt>
              <c:pt idx="112">
                <c:v>5.5659760007731748E-2</c:v>
              </c:pt>
              <c:pt idx="113">
                <c:v>5.4362156287513126E-2</c:v>
              </c:pt>
              <c:pt idx="114">
                <c:v>5.4240086371533054E-2</c:v>
              </c:pt>
              <c:pt idx="115">
                <c:v>5.3633168799623557E-2</c:v>
              </c:pt>
              <c:pt idx="116">
                <c:v>5.4027982769754651E-2</c:v>
              </c:pt>
              <c:pt idx="117">
                <c:v>5.395563512232774E-2</c:v>
              </c:pt>
              <c:pt idx="118">
                <c:v>5.3091360890210083E-2</c:v>
              </c:pt>
              <c:pt idx="119">
                <c:v>5.3129272531149858E-2</c:v>
              </c:pt>
              <c:pt idx="120">
                <c:v>5.2896035627686064E-2</c:v>
              </c:pt>
              <c:pt idx="121">
                <c:v>5.3126626367742312E-2</c:v>
              </c:pt>
              <c:pt idx="122">
                <c:v>5.3065144359447806E-2</c:v>
              </c:pt>
              <c:pt idx="123">
                <c:v>5.2709327741724966E-2</c:v>
              </c:pt>
              <c:pt idx="124">
                <c:v>5.2662018057242153E-2</c:v>
              </c:pt>
              <c:pt idx="125">
                <c:v>5.0332237721042297E-2</c:v>
              </c:pt>
              <c:pt idx="126">
                <c:v>5.0151227376739778E-2</c:v>
              </c:pt>
              <c:pt idx="127">
                <c:v>5.0587740993407709E-2</c:v>
              </c:pt>
              <c:pt idx="128">
                <c:v>5.0326875398607127E-2</c:v>
              </c:pt>
              <c:pt idx="129">
                <c:v>4.886276797779901E-2</c:v>
              </c:pt>
              <c:pt idx="130">
                <c:v>4.9396425572739301E-2</c:v>
              </c:pt>
              <c:pt idx="131">
                <c:v>4.9260814139529929E-2</c:v>
              </c:pt>
              <c:pt idx="132">
                <c:v>4.8781139204874008E-2</c:v>
              </c:pt>
              <c:pt idx="133">
                <c:v>4.8640002225448009E-2</c:v>
              </c:pt>
              <c:pt idx="134">
                <c:v>4.8284019292630979E-2</c:v>
              </c:pt>
              <c:pt idx="135">
                <c:v>4.8248868788430294E-2</c:v>
              </c:pt>
              <c:pt idx="136">
                <c:v>4.7986759674736305E-2</c:v>
              </c:pt>
              <c:pt idx="137">
                <c:v>4.6945029851201005E-2</c:v>
              </c:pt>
              <c:pt idx="138">
                <c:v>4.6915818703710213E-2</c:v>
              </c:pt>
              <c:pt idx="139">
                <c:v>4.7260355066648989E-2</c:v>
              </c:pt>
              <c:pt idx="140">
                <c:v>4.7205201656461998E-2</c:v>
              </c:pt>
              <c:pt idx="141">
                <c:v>4.6228168599478411E-2</c:v>
              </c:pt>
              <c:pt idx="142">
                <c:v>4.6077189703852418E-2</c:v>
              </c:pt>
              <c:pt idx="143">
                <c:v>4.5667708148478696E-2</c:v>
              </c:pt>
              <c:pt idx="144">
                <c:v>4.3882194523137852E-2</c:v>
              </c:pt>
              <c:pt idx="145">
                <c:v>4.3051659211505014E-2</c:v>
              </c:pt>
              <c:pt idx="146">
                <c:v>4.2736726080271514E-2</c:v>
              </c:pt>
              <c:pt idx="147">
                <c:v>4.311969291898534E-2</c:v>
              </c:pt>
              <c:pt idx="148">
                <c:v>4.3100917684455661E-2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B1B-4211-965E-FC3AC91337F3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5.16070332204802E-2</c:v>
              </c:pt>
              <c:pt idx="1">
                <c:v>5.0718407921127077E-2</c:v>
              </c:pt>
              <c:pt idx="2">
                <c:v>4.8040163260296843E-2</c:v>
              </c:pt>
              <c:pt idx="3">
                <c:v>4.7055832284285233E-2</c:v>
              </c:pt>
              <c:pt idx="4">
                <c:v>4.6071157197021595E-2</c:v>
              </c:pt>
              <c:pt idx="5">
                <c:v>4.5145154919885376E-2</c:v>
              </c:pt>
              <c:pt idx="6">
                <c:v>5.050734162475836E-2</c:v>
              </c:pt>
              <c:pt idx="7">
                <c:v>4.9450150409653219E-2</c:v>
              </c:pt>
              <c:pt idx="8">
                <c:v>4.9865360671051538E-2</c:v>
              </c:pt>
              <c:pt idx="9">
                <c:v>5.0172403348109774E-2</c:v>
              </c:pt>
              <c:pt idx="10">
                <c:v>4.9694595100531938E-2</c:v>
              </c:pt>
              <c:pt idx="11">
                <c:v>4.908603203658999E-2</c:v>
              </c:pt>
              <c:pt idx="12">
                <c:v>5.2570785624422793E-2</c:v>
              </c:pt>
              <c:pt idx="13">
                <c:v>5.249114288118796E-2</c:v>
              </c:pt>
              <c:pt idx="14">
                <c:v>5.143327224207922E-2</c:v>
              </c:pt>
              <c:pt idx="15">
                <c:v>5.0471235104225215E-2</c:v>
              </c:pt>
              <c:pt idx="16">
                <c:v>5.0142234681351067E-2</c:v>
              </c:pt>
              <c:pt idx="17">
                <c:v>5.1851474316323747E-2</c:v>
              </c:pt>
              <c:pt idx="18">
                <c:v>5.2290257461986553E-2</c:v>
              </c:pt>
              <c:pt idx="19">
                <c:v>5.3442092389946239E-2</c:v>
              </c:pt>
              <c:pt idx="20">
                <c:v>5.236635367526183E-2</c:v>
              </c:pt>
              <c:pt idx="21">
                <c:v>5.2635479633724336E-2</c:v>
              </c:pt>
              <c:pt idx="22">
                <c:v>5.1677576196665916E-2</c:v>
              </c:pt>
              <c:pt idx="23">
                <c:v>5.3341382846960633E-2</c:v>
              </c:pt>
              <c:pt idx="24">
                <c:v>5.2420309621898711E-2</c:v>
              </c:pt>
              <c:pt idx="25">
                <c:v>5.3709591137215677E-2</c:v>
              </c:pt>
              <c:pt idx="26">
                <c:v>5.2588541002054325E-2</c:v>
              </c:pt>
              <c:pt idx="27">
                <c:v>5.1348832514322325E-2</c:v>
              </c:pt>
              <c:pt idx="28">
                <c:v>5.0646688799290372E-2</c:v>
              </c:pt>
              <c:pt idx="29">
                <c:v>4.9960957296225295E-2</c:v>
              </c:pt>
              <c:pt idx="30">
                <c:v>4.902741574003678E-2</c:v>
              </c:pt>
              <c:pt idx="31">
                <c:v>5.3268076030102161E-2</c:v>
              </c:pt>
              <c:pt idx="32">
                <c:v>5.5296894083397122E-2</c:v>
              </c:pt>
              <c:pt idx="33">
                <c:v>5.9370172310511692E-2</c:v>
              </c:pt>
              <c:pt idx="34">
                <c:v>5.8938840890623893E-2</c:v>
              </c:pt>
              <c:pt idx="35">
                <c:v>6.1388526737343824E-2</c:v>
              </c:pt>
              <c:pt idx="36">
                <c:v>6.0603878418741423E-2</c:v>
              </c:pt>
              <c:pt idx="37">
                <c:v>6.1899724546361036E-2</c:v>
              </c:pt>
              <c:pt idx="38">
                <c:v>6.2605325567478942E-2</c:v>
              </c:pt>
              <c:pt idx="39">
                <c:v>6.164596226369571E-2</c:v>
              </c:pt>
              <c:pt idx="40">
                <c:v>6.1174832178265116E-2</c:v>
              </c:pt>
              <c:pt idx="41">
                <c:v>6.1684545011726453E-2</c:v>
              </c:pt>
              <c:pt idx="42">
                <c:v>6.0746830832605188E-2</c:v>
              </c:pt>
              <c:pt idx="43">
                <c:v>5.9653571224333693E-2</c:v>
              </c:pt>
              <c:pt idx="44">
                <c:v>5.8656411587841011E-2</c:v>
              </c:pt>
              <c:pt idx="45">
                <c:v>5.7628443803018105E-2</c:v>
              </c:pt>
              <c:pt idx="46">
                <c:v>5.7499139030373285E-2</c:v>
              </c:pt>
              <c:pt idx="47">
                <c:v>5.7842814688194494E-2</c:v>
              </c:pt>
              <c:pt idx="48">
                <c:v>5.6033800676970058E-2</c:v>
              </c:pt>
              <c:pt idx="49">
                <c:v>5.5004003168613848E-2</c:v>
              </c:pt>
              <c:pt idx="50">
                <c:v>7.5691320227184319E-2</c:v>
              </c:pt>
              <c:pt idx="51">
                <c:v>7.9293654691509619E-2</c:v>
              </c:pt>
              <c:pt idx="52">
                <c:v>7.8008624206887228E-2</c:v>
              </c:pt>
              <c:pt idx="53">
                <c:v>7.9200864753013175E-2</c:v>
              </c:pt>
              <c:pt idx="54">
                <c:v>7.8261210009328369E-2</c:v>
              </c:pt>
              <c:pt idx="55">
                <c:v>7.7530158549411546E-2</c:v>
              </c:pt>
              <c:pt idx="56">
                <c:v>7.58779111410504E-2</c:v>
              </c:pt>
              <c:pt idx="57">
                <c:v>7.4816204145980544E-2</c:v>
              </c:pt>
              <c:pt idx="58">
                <c:v>7.6147146910879038E-2</c:v>
              </c:pt>
              <c:pt idx="59">
                <c:v>7.4826584617862554E-2</c:v>
              </c:pt>
              <c:pt idx="60">
                <c:v>7.3649409375952879E-2</c:v>
              </c:pt>
              <c:pt idx="61">
                <c:v>7.2702761823770071E-2</c:v>
              </c:pt>
              <c:pt idx="62">
                <c:v>7.1607229627348293E-2</c:v>
              </c:pt>
              <c:pt idx="63">
                <c:v>7.0634726347390292E-2</c:v>
              </c:pt>
              <c:pt idx="64">
                <c:v>6.9654871309421468E-2</c:v>
              </c:pt>
              <c:pt idx="65">
                <c:v>7.3417341433235223E-2</c:v>
              </c:pt>
              <c:pt idx="66">
                <c:v>7.2573279955728626E-2</c:v>
              </c:pt>
              <c:pt idx="67">
                <c:v>7.2277962769879037E-2</c:v>
              </c:pt>
              <c:pt idx="68">
                <c:v>7.1424186820437177E-2</c:v>
              </c:pt>
              <c:pt idx="69">
                <c:v>7.2726597236191237E-2</c:v>
              </c:pt>
              <c:pt idx="70">
                <c:v>7.1599164104802521E-2</c:v>
              </c:pt>
              <c:pt idx="71">
                <c:v>7.0758832673866998E-2</c:v>
              </c:pt>
              <c:pt idx="72">
                <c:v>7.0227663338670171E-2</c:v>
              </c:pt>
              <c:pt idx="73">
                <c:v>6.9550020480886598E-2</c:v>
              </c:pt>
              <c:pt idx="74">
                <c:v>6.8835521447480785E-2</c:v>
              </c:pt>
              <c:pt idx="75">
                <c:v>6.7601549909968306E-2</c:v>
              </c:pt>
              <c:pt idx="76">
                <c:v>6.6688420711055338E-2</c:v>
              </c:pt>
              <c:pt idx="77">
                <c:v>6.6816734447015053E-2</c:v>
              </c:pt>
              <c:pt idx="78">
                <c:v>6.5568380723364447E-2</c:v>
              </c:pt>
              <c:pt idx="79">
                <c:v>6.4326260922619879E-2</c:v>
              </c:pt>
              <c:pt idx="80">
                <c:v>6.3534414557780639E-2</c:v>
              </c:pt>
              <c:pt idx="81">
                <c:v>6.5298076845779165E-2</c:v>
              </c:pt>
              <c:pt idx="82">
                <c:v>6.42882230287804E-2</c:v>
              </c:pt>
              <c:pt idx="83">
                <c:v>6.35551065110945E-2</c:v>
              </c:pt>
              <c:pt idx="84">
                <c:v>6.5853326180201427E-2</c:v>
              </c:pt>
              <c:pt idx="85">
                <c:v>6.5412115478630406E-2</c:v>
              </c:pt>
              <c:pt idx="86">
                <c:v>6.461648220576563E-2</c:v>
              </c:pt>
              <c:pt idx="87">
                <c:v>6.4214072042356948E-2</c:v>
              </c:pt>
              <c:pt idx="88">
                <c:v>6.3200977862660893E-2</c:v>
              </c:pt>
              <c:pt idx="89">
                <c:v>6.2439497719177436E-2</c:v>
              </c:pt>
              <c:pt idx="90">
                <c:v>6.4086046786386255E-2</c:v>
              </c:pt>
              <c:pt idx="91">
                <c:v>6.8582151688624887E-2</c:v>
              </c:pt>
              <c:pt idx="92">
                <c:v>6.7198873353575064E-2</c:v>
              </c:pt>
              <c:pt idx="93">
                <c:v>6.5849163244597927E-2</c:v>
              </c:pt>
              <c:pt idx="94">
                <c:v>6.4569202802748984E-2</c:v>
              </c:pt>
              <c:pt idx="95">
                <c:v>6.2988871157872148E-2</c:v>
              </c:pt>
              <c:pt idx="96">
                <c:v>6.1945606164160887E-2</c:v>
              </c:pt>
              <c:pt idx="97">
                <c:v>6.1956577290357806E-2</c:v>
              </c:pt>
              <c:pt idx="98">
                <c:v>6.0789838227323541E-2</c:v>
              </c:pt>
              <c:pt idx="99">
                <c:v>6.1325133051754251E-2</c:v>
              </c:pt>
              <c:pt idx="100">
                <c:v>6.0589436119243147E-2</c:v>
              </c:pt>
              <c:pt idx="101">
                <c:v>5.9873347448147866E-2</c:v>
              </c:pt>
              <c:pt idx="102">
                <c:v>5.8973694227887598E-2</c:v>
              </c:pt>
              <c:pt idx="103">
                <c:v>5.8004922909795462E-2</c:v>
              </c:pt>
              <c:pt idx="104">
                <c:v>5.7345196012166678E-2</c:v>
              </c:pt>
              <c:pt idx="105">
                <c:v>5.6592453783985253E-2</c:v>
              </c:pt>
              <c:pt idx="106">
                <c:v>5.7152303309374548E-2</c:v>
              </c:pt>
              <c:pt idx="107">
                <c:v>5.5976741159245058E-2</c:v>
              </c:pt>
              <c:pt idx="108">
                <c:v>5.7056324530043806E-2</c:v>
              </c:pt>
              <c:pt idx="109">
                <c:v>5.6108555693611284E-2</c:v>
              </c:pt>
              <c:pt idx="110">
                <c:v>5.5431949874458125E-2</c:v>
              </c:pt>
              <c:pt idx="111">
                <c:v>5.5304290874663042E-2</c:v>
              </c:pt>
              <c:pt idx="112">
                <c:v>5.4418418250766452E-2</c:v>
              </c:pt>
              <c:pt idx="113">
                <c:v>5.2959906047802346E-2</c:v>
              </c:pt>
              <c:pt idx="114">
                <c:v>5.232730650350096E-2</c:v>
              </c:pt>
              <c:pt idx="115">
                <c:v>5.1220128264123851E-2</c:v>
              </c:pt>
              <c:pt idx="116">
                <c:v>5.0957276203506964E-2</c:v>
              </c:pt>
              <c:pt idx="117">
                <c:v>5.0247291915974206E-2</c:v>
              </c:pt>
              <c:pt idx="118">
                <c:v>5.0489807378411411E-2</c:v>
              </c:pt>
              <c:pt idx="119">
                <c:v>4.9872723311511283E-2</c:v>
              </c:pt>
              <c:pt idx="120">
                <c:v>4.8914559911152317E-2</c:v>
              </c:pt>
              <c:pt idx="121">
                <c:v>4.8665916395353191E-2</c:v>
              </c:pt>
              <c:pt idx="122">
                <c:v>4.8487380488603876E-2</c:v>
              </c:pt>
              <c:pt idx="123">
                <c:v>4.7577598318161933E-2</c:v>
              </c:pt>
              <c:pt idx="124">
                <c:v>4.6963708540949445E-2</c:v>
              </c:pt>
              <c:pt idx="125">
                <c:v>4.5896155946198676E-2</c:v>
              </c:pt>
              <c:pt idx="126">
                <c:v>4.6061726036162425E-2</c:v>
              </c:pt>
              <c:pt idx="127">
                <c:v>4.7042960288960767E-2</c:v>
              </c:pt>
              <c:pt idx="128">
                <c:v>4.6094621340599218E-2</c:v>
              </c:pt>
              <c:pt idx="129">
                <c:v>4.4772933244707561E-2</c:v>
              </c:pt>
              <c:pt idx="130">
                <c:v>4.5640914533290604E-2</c:v>
              </c:pt>
              <c:pt idx="131">
                <c:v>4.5126178891003302E-2</c:v>
              </c:pt>
              <c:pt idx="132">
                <c:v>4.4525463716017039E-2</c:v>
              </c:pt>
              <c:pt idx="133">
                <c:v>4.4336433999899567E-2</c:v>
              </c:pt>
              <c:pt idx="134">
                <c:v>4.3456046839527494E-2</c:v>
              </c:pt>
              <c:pt idx="135">
                <c:v>4.267130308878006E-2</c:v>
              </c:pt>
              <c:pt idx="136">
                <c:v>4.1829560128991257E-2</c:v>
              </c:pt>
              <c:pt idx="137">
                <c:v>4.0764606199155791E-2</c:v>
              </c:pt>
              <c:pt idx="138">
                <c:v>4.0021205047881793E-2</c:v>
              </c:pt>
              <c:pt idx="139">
                <c:v>4.0224811850132866E-2</c:v>
              </c:pt>
              <c:pt idx="140">
                <c:v>4.0245026856913446E-2</c:v>
              </c:pt>
              <c:pt idx="141">
                <c:v>4.0827953598765211E-2</c:v>
              </c:pt>
              <c:pt idx="142">
                <c:v>4.0057441343639068E-2</c:v>
              </c:pt>
              <c:pt idx="143">
                <c:v>3.9647025595232595E-2</c:v>
              </c:pt>
              <c:pt idx="144">
                <c:v>4.0264989457453562E-2</c:v>
              </c:pt>
              <c:pt idx="145">
                <c:v>3.9373162356988456E-2</c:v>
              </c:pt>
              <c:pt idx="146">
                <c:v>3.8655465650609976E-2</c:v>
              </c:pt>
              <c:pt idx="147">
                <c:v>4.0356495791289498E-2</c:v>
              </c:pt>
              <c:pt idx="148">
                <c:v>3.9603513179336393E-2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B1B-4211-965E-FC3AC9133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599760"/>
        <c:axId val="1"/>
      </c:lineChart>
      <c:catAx>
        <c:axId val="3615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361599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83401802435667949"/>
          <c:y val="0.44619293158463053"/>
          <c:w val="0.97631483646672945"/>
          <c:h val="0.5507205513024277"/>
        </c:manualLayout>
      </c:layout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'Effetto Echo'!$G$1</c:f>
              <c:strCache>
                <c:ptCount val="1"/>
                <c:pt idx="0">
                  <c:v>sempli</c:v>
                </c:pt>
              </c:strCache>
            </c:strRef>
          </c:tx>
          <c:marker>
            <c:symbol val="none"/>
          </c:marker>
          <c:val>
            <c:numRef>
              <c:f>'Effetto Echo'!$G$2:$G$150</c:f>
              <c:numCache>
                <c:formatCode>0.00%</c:formatCode>
                <c:ptCount val="149"/>
                <c:pt idx="0">
                  <c:v>5.342075737261831E-2</c:v>
                </c:pt>
                <c:pt idx="1">
                  <c:v>5.3213045964285971E-2</c:v>
                </c:pt>
                <c:pt idx="2">
                  <c:v>4.6366241617126852E-2</c:v>
                </c:pt>
                <c:pt idx="3">
                  <c:v>4.3985972823594073E-2</c:v>
                </c:pt>
                <c:pt idx="4">
                  <c:v>4.3407005880344816E-2</c:v>
                </c:pt>
                <c:pt idx="5">
                  <c:v>4.2921602075140765E-2</c:v>
                </c:pt>
                <c:pt idx="6">
                  <c:v>4.5695989922940543E-2</c:v>
                </c:pt>
                <c:pt idx="7">
                  <c:v>4.5248412842628989E-2</c:v>
                </c:pt>
                <c:pt idx="8">
                  <c:v>4.5604649980187817E-2</c:v>
                </c:pt>
                <c:pt idx="9">
                  <c:v>4.6244308897437754E-2</c:v>
                </c:pt>
                <c:pt idx="10">
                  <c:v>4.629353642987858E-2</c:v>
                </c:pt>
                <c:pt idx="11">
                  <c:v>4.6301683141801393E-2</c:v>
                </c:pt>
                <c:pt idx="12">
                  <c:v>4.7656670372466174E-2</c:v>
                </c:pt>
                <c:pt idx="13">
                  <c:v>4.7063295933189787E-2</c:v>
                </c:pt>
                <c:pt idx="14">
                  <c:v>4.6645908532900175E-2</c:v>
                </c:pt>
                <c:pt idx="15">
                  <c:v>4.6570558386321362E-2</c:v>
                </c:pt>
                <c:pt idx="16">
                  <c:v>4.6626427933379753E-2</c:v>
                </c:pt>
                <c:pt idx="17">
                  <c:v>4.6991439628579823E-2</c:v>
                </c:pt>
                <c:pt idx="18">
                  <c:v>4.7256400339807075E-2</c:v>
                </c:pt>
                <c:pt idx="19">
                  <c:v>4.8641188245969774E-2</c:v>
                </c:pt>
                <c:pt idx="20">
                  <c:v>4.8172310715862608E-2</c:v>
                </c:pt>
                <c:pt idx="21">
                  <c:v>4.8392372311237303E-2</c:v>
                </c:pt>
                <c:pt idx="22">
                  <c:v>4.8505333756822797E-2</c:v>
                </c:pt>
                <c:pt idx="23">
                  <c:v>4.9655748649164611E-2</c:v>
                </c:pt>
                <c:pt idx="24">
                  <c:v>4.9783726472615628E-2</c:v>
                </c:pt>
                <c:pt idx="25">
                  <c:v>5.1118877210649991E-2</c:v>
                </c:pt>
                <c:pt idx="26">
                  <c:v>5.0481154022730006E-2</c:v>
                </c:pt>
                <c:pt idx="27">
                  <c:v>4.8905245705870716E-2</c:v>
                </c:pt>
                <c:pt idx="28">
                  <c:v>4.8798946461763311E-2</c:v>
                </c:pt>
                <c:pt idx="29">
                  <c:v>4.8994043749780399E-2</c:v>
                </c:pt>
                <c:pt idx="30">
                  <c:v>4.9010774294130623E-2</c:v>
                </c:pt>
                <c:pt idx="31">
                  <c:v>5.0736565604934385E-2</c:v>
                </c:pt>
                <c:pt idx="32">
                  <c:v>5.2332221318490912E-2</c:v>
                </c:pt>
                <c:pt idx="33">
                  <c:v>5.4055502484906162E-2</c:v>
                </c:pt>
                <c:pt idx="34">
                  <c:v>5.451583609285085E-2</c:v>
                </c:pt>
                <c:pt idx="35">
                  <c:v>5.6317307628867511E-2</c:v>
                </c:pt>
                <c:pt idx="36">
                  <c:v>5.5586928037726246E-2</c:v>
                </c:pt>
                <c:pt idx="37">
                  <c:v>5.5339529652888304E-2</c:v>
                </c:pt>
                <c:pt idx="38">
                  <c:v>5.5961472214528254E-2</c:v>
                </c:pt>
                <c:pt idx="39">
                  <c:v>5.6156811578753893E-2</c:v>
                </c:pt>
                <c:pt idx="40">
                  <c:v>5.6524764778795027E-2</c:v>
                </c:pt>
                <c:pt idx="41">
                  <c:v>5.7048722609650174E-2</c:v>
                </c:pt>
                <c:pt idx="42">
                  <c:v>5.6862667698673014E-2</c:v>
                </c:pt>
                <c:pt idx="43">
                  <c:v>5.6844836372321531E-2</c:v>
                </c:pt>
                <c:pt idx="44">
                  <c:v>5.6960572503923133E-2</c:v>
                </c:pt>
                <c:pt idx="45">
                  <c:v>5.6690727539560018E-2</c:v>
                </c:pt>
                <c:pt idx="46">
                  <c:v>5.6891059841369641E-2</c:v>
                </c:pt>
                <c:pt idx="47">
                  <c:v>5.7068633509737413E-2</c:v>
                </c:pt>
                <c:pt idx="48">
                  <c:v>5.4721205598217117E-2</c:v>
                </c:pt>
                <c:pt idx="49">
                  <c:v>5.4769237287238828E-2</c:v>
                </c:pt>
                <c:pt idx="50">
                  <c:v>6.3579620344025881E-2</c:v>
                </c:pt>
                <c:pt idx="51">
                  <c:v>6.6176053137829996E-2</c:v>
                </c:pt>
                <c:pt idx="52">
                  <c:v>6.6149290603303046E-2</c:v>
                </c:pt>
                <c:pt idx="53">
                  <c:v>6.6863115251119223E-2</c:v>
                </c:pt>
                <c:pt idx="54">
                  <c:v>6.7073755116446448E-2</c:v>
                </c:pt>
                <c:pt idx="55">
                  <c:v>6.7440849498368677E-2</c:v>
                </c:pt>
                <c:pt idx="56">
                  <c:v>6.6527883879677702E-2</c:v>
                </c:pt>
                <c:pt idx="57">
                  <c:v>6.6667363269268365E-2</c:v>
                </c:pt>
                <c:pt idx="58">
                  <c:v>6.7668727502163364E-2</c:v>
                </c:pt>
                <c:pt idx="59">
                  <c:v>6.76992667056351E-2</c:v>
                </c:pt>
                <c:pt idx="60">
                  <c:v>6.7691518107023882E-2</c:v>
                </c:pt>
                <c:pt idx="61">
                  <c:v>6.7792907034193411E-2</c:v>
                </c:pt>
                <c:pt idx="62">
                  <c:v>6.789667127765607E-2</c:v>
                </c:pt>
                <c:pt idx="63">
                  <c:v>6.7927772330985917E-2</c:v>
                </c:pt>
                <c:pt idx="64">
                  <c:v>6.8041919110009855E-2</c:v>
                </c:pt>
                <c:pt idx="65">
                  <c:v>7.001024455293739E-2</c:v>
                </c:pt>
                <c:pt idx="66">
                  <c:v>6.8603344186650303E-2</c:v>
                </c:pt>
                <c:pt idx="67">
                  <c:v>6.8959186164187891E-2</c:v>
                </c:pt>
                <c:pt idx="68">
                  <c:v>6.8833898027133328E-2</c:v>
                </c:pt>
                <c:pt idx="69">
                  <c:v>6.9324349721978831E-2</c:v>
                </c:pt>
                <c:pt idx="70">
                  <c:v>6.9431743268562246E-2</c:v>
                </c:pt>
                <c:pt idx="71">
                  <c:v>6.9521828091159116E-2</c:v>
                </c:pt>
                <c:pt idx="72">
                  <c:v>6.8745072036648286E-2</c:v>
                </c:pt>
                <c:pt idx="73">
                  <c:v>6.8878197297225829E-2</c:v>
                </c:pt>
                <c:pt idx="74">
                  <c:v>6.9169181482802752E-2</c:v>
                </c:pt>
                <c:pt idx="75">
                  <c:v>6.9200325092757448E-2</c:v>
                </c:pt>
                <c:pt idx="76">
                  <c:v>6.9247724759415166E-2</c:v>
                </c:pt>
                <c:pt idx="77">
                  <c:v>6.9125673378411037E-2</c:v>
                </c:pt>
                <c:pt idx="78">
                  <c:v>6.8739382448265954E-2</c:v>
                </c:pt>
                <c:pt idx="79">
                  <c:v>6.8105590776841043E-2</c:v>
                </c:pt>
                <c:pt idx="80">
                  <c:v>6.8261740919183814E-2</c:v>
                </c:pt>
                <c:pt idx="81">
                  <c:v>6.8990162064448912E-2</c:v>
                </c:pt>
                <c:pt idx="82">
                  <c:v>6.9062443202120294E-2</c:v>
                </c:pt>
                <c:pt idx="83">
                  <c:v>6.8428002011880637E-2</c:v>
                </c:pt>
                <c:pt idx="84">
                  <c:v>6.9767276530321581E-2</c:v>
                </c:pt>
                <c:pt idx="85">
                  <c:v>6.9431778342653752E-2</c:v>
                </c:pt>
                <c:pt idx="86">
                  <c:v>6.9565860498416218E-2</c:v>
                </c:pt>
                <c:pt idx="87">
                  <c:v>6.9773552382342965E-2</c:v>
                </c:pt>
                <c:pt idx="88">
                  <c:v>6.9756835628374494E-2</c:v>
                </c:pt>
                <c:pt idx="89">
                  <c:v>6.9798165307417184E-2</c:v>
                </c:pt>
                <c:pt idx="90">
                  <c:v>7.073586806397221E-2</c:v>
                </c:pt>
                <c:pt idx="91">
                  <c:v>7.1514120037316553E-2</c:v>
                </c:pt>
                <c:pt idx="92">
                  <c:v>7.0502154014549359E-2</c:v>
                </c:pt>
                <c:pt idx="93">
                  <c:v>6.9038660668937241E-2</c:v>
                </c:pt>
                <c:pt idx="94">
                  <c:v>6.8748233665016228E-2</c:v>
                </c:pt>
                <c:pt idx="95">
                  <c:v>6.730430601925104E-2</c:v>
                </c:pt>
                <c:pt idx="96">
                  <c:v>6.7190677490704162E-2</c:v>
                </c:pt>
                <c:pt idx="97">
                  <c:v>6.6648354275553337E-2</c:v>
                </c:pt>
                <c:pt idx="98">
                  <c:v>6.6089943412903543E-2</c:v>
                </c:pt>
                <c:pt idx="99">
                  <c:v>6.6693336701600561E-2</c:v>
                </c:pt>
                <c:pt idx="100">
                  <c:v>6.647640106732508E-2</c:v>
                </c:pt>
                <c:pt idx="101">
                  <c:v>6.6112314916165218E-2</c:v>
                </c:pt>
                <c:pt idx="102">
                  <c:v>6.6097249444712181E-2</c:v>
                </c:pt>
                <c:pt idx="103">
                  <c:v>6.6159580239109436E-2</c:v>
                </c:pt>
                <c:pt idx="104">
                  <c:v>6.6176660808157026E-2</c:v>
                </c:pt>
                <c:pt idx="105">
                  <c:v>6.6309847193049082E-2</c:v>
                </c:pt>
                <c:pt idx="106">
                  <c:v>6.6706617157485631E-2</c:v>
                </c:pt>
                <c:pt idx="107">
                  <c:v>6.6255372327185189E-2</c:v>
                </c:pt>
                <c:pt idx="108">
                  <c:v>6.7008633890201702E-2</c:v>
                </c:pt>
                <c:pt idx="109">
                  <c:v>6.7016078957143607E-2</c:v>
                </c:pt>
                <c:pt idx="110">
                  <c:v>5.8372903305002145E-2</c:v>
                </c:pt>
                <c:pt idx="111">
                  <c:v>5.5699461917119213E-2</c:v>
                </c:pt>
                <c:pt idx="112">
                  <c:v>5.5659760007731748E-2</c:v>
                </c:pt>
                <c:pt idx="113">
                  <c:v>5.4362156287513126E-2</c:v>
                </c:pt>
                <c:pt idx="114">
                  <c:v>5.4240086371533054E-2</c:v>
                </c:pt>
                <c:pt idx="115">
                  <c:v>5.3633168799623557E-2</c:v>
                </c:pt>
                <c:pt idx="116">
                  <c:v>5.4027982769754651E-2</c:v>
                </c:pt>
                <c:pt idx="117">
                  <c:v>5.395563512232774E-2</c:v>
                </c:pt>
                <c:pt idx="118">
                  <c:v>5.3091360890210083E-2</c:v>
                </c:pt>
                <c:pt idx="119">
                  <c:v>5.3129272531149858E-2</c:v>
                </c:pt>
                <c:pt idx="120">
                  <c:v>5.2896035627686064E-2</c:v>
                </c:pt>
                <c:pt idx="121">
                  <c:v>5.3126626367742312E-2</c:v>
                </c:pt>
                <c:pt idx="122">
                  <c:v>5.3065144359447806E-2</c:v>
                </c:pt>
                <c:pt idx="123">
                  <c:v>5.2709327741724966E-2</c:v>
                </c:pt>
                <c:pt idx="124">
                  <c:v>5.2662018057242153E-2</c:v>
                </c:pt>
                <c:pt idx="125">
                  <c:v>5.0332237721042297E-2</c:v>
                </c:pt>
                <c:pt idx="126">
                  <c:v>5.0151227376739778E-2</c:v>
                </c:pt>
                <c:pt idx="127">
                  <c:v>5.0587740993407709E-2</c:v>
                </c:pt>
                <c:pt idx="128">
                  <c:v>5.0326875398607127E-2</c:v>
                </c:pt>
                <c:pt idx="129">
                  <c:v>4.886276797779901E-2</c:v>
                </c:pt>
                <c:pt idx="130">
                  <c:v>4.9396425572739301E-2</c:v>
                </c:pt>
                <c:pt idx="131">
                  <c:v>4.9260814139529929E-2</c:v>
                </c:pt>
                <c:pt idx="132">
                  <c:v>4.8781139204874008E-2</c:v>
                </c:pt>
                <c:pt idx="133">
                  <c:v>4.8640002225448009E-2</c:v>
                </c:pt>
                <c:pt idx="134">
                  <c:v>4.8284019292630979E-2</c:v>
                </c:pt>
                <c:pt idx="135">
                  <c:v>4.8248868788430294E-2</c:v>
                </c:pt>
                <c:pt idx="136">
                  <c:v>4.7986759674736305E-2</c:v>
                </c:pt>
                <c:pt idx="137">
                  <c:v>4.6945029851201005E-2</c:v>
                </c:pt>
                <c:pt idx="138">
                  <c:v>4.6915818703710213E-2</c:v>
                </c:pt>
                <c:pt idx="139">
                  <c:v>4.7260355066648989E-2</c:v>
                </c:pt>
                <c:pt idx="140">
                  <c:v>4.7205201656461998E-2</c:v>
                </c:pt>
                <c:pt idx="141">
                  <c:v>4.6228168599478411E-2</c:v>
                </c:pt>
                <c:pt idx="142">
                  <c:v>4.6077189703852418E-2</c:v>
                </c:pt>
                <c:pt idx="143">
                  <c:v>4.5667708148478696E-2</c:v>
                </c:pt>
                <c:pt idx="144">
                  <c:v>4.3882194523137852E-2</c:v>
                </c:pt>
                <c:pt idx="145">
                  <c:v>4.3051659211505014E-2</c:v>
                </c:pt>
                <c:pt idx="146">
                  <c:v>4.2736726080271514E-2</c:v>
                </c:pt>
                <c:pt idx="147">
                  <c:v>4.311969291898534E-2</c:v>
                </c:pt>
                <c:pt idx="148">
                  <c:v>4.3100917684455661E-2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A3-4762-A64D-45AD1180E762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Ref>
              <c:f>'Effetto Echo'!$H$2:$H$150</c:f>
              <c:numCache>
                <c:formatCode>0.00%</c:formatCode>
                <c:ptCount val="149"/>
                <c:pt idx="0">
                  <c:v>5.16070332204802E-2</c:v>
                </c:pt>
                <c:pt idx="1">
                  <c:v>5.0718407921127077E-2</c:v>
                </c:pt>
                <c:pt idx="2">
                  <c:v>4.8040163260296843E-2</c:v>
                </c:pt>
                <c:pt idx="3">
                  <c:v>4.7055832284285233E-2</c:v>
                </c:pt>
                <c:pt idx="4">
                  <c:v>4.6071157197021595E-2</c:v>
                </c:pt>
                <c:pt idx="5">
                  <c:v>4.5145154919885376E-2</c:v>
                </c:pt>
                <c:pt idx="6">
                  <c:v>5.050734162475836E-2</c:v>
                </c:pt>
                <c:pt idx="7">
                  <c:v>4.9450150409653219E-2</c:v>
                </c:pt>
                <c:pt idx="8">
                  <c:v>4.9865360671051538E-2</c:v>
                </c:pt>
                <c:pt idx="9">
                  <c:v>5.0172403348109774E-2</c:v>
                </c:pt>
                <c:pt idx="10">
                  <c:v>4.9694595100531938E-2</c:v>
                </c:pt>
                <c:pt idx="11">
                  <c:v>4.908603203658999E-2</c:v>
                </c:pt>
                <c:pt idx="12">
                  <c:v>5.2570785624422793E-2</c:v>
                </c:pt>
                <c:pt idx="13">
                  <c:v>5.249114288118796E-2</c:v>
                </c:pt>
                <c:pt idx="14">
                  <c:v>5.143327224207922E-2</c:v>
                </c:pt>
                <c:pt idx="15">
                  <c:v>5.0471235104225215E-2</c:v>
                </c:pt>
                <c:pt idx="16">
                  <c:v>5.0142234681351067E-2</c:v>
                </c:pt>
                <c:pt idx="17">
                  <c:v>5.1851474316323747E-2</c:v>
                </c:pt>
                <c:pt idx="18">
                  <c:v>5.2290257461986553E-2</c:v>
                </c:pt>
                <c:pt idx="19">
                  <c:v>5.3442092389946239E-2</c:v>
                </c:pt>
                <c:pt idx="20">
                  <c:v>5.236635367526183E-2</c:v>
                </c:pt>
                <c:pt idx="21">
                  <c:v>5.2635479633724336E-2</c:v>
                </c:pt>
                <c:pt idx="22">
                  <c:v>5.1677576196665916E-2</c:v>
                </c:pt>
                <c:pt idx="23">
                  <c:v>5.3341382846960633E-2</c:v>
                </c:pt>
                <c:pt idx="24">
                  <c:v>5.2420309621898711E-2</c:v>
                </c:pt>
                <c:pt idx="25">
                  <c:v>5.3709591137215677E-2</c:v>
                </c:pt>
                <c:pt idx="26">
                  <c:v>5.2588541002054325E-2</c:v>
                </c:pt>
                <c:pt idx="27">
                  <c:v>5.1348832514322325E-2</c:v>
                </c:pt>
                <c:pt idx="28">
                  <c:v>5.0646688799290372E-2</c:v>
                </c:pt>
                <c:pt idx="29">
                  <c:v>4.9960957296225295E-2</c:v>
                </c:pt>
                <c:pt idx="30">
                  <c:v>4.902741574003678E-2</c:v>
                </c:pt>
                <c:pt idx="31">
                  <c:v>5.3268076030102161E-2</c:v>
                </c:pt>
                <c:pt idx="32">
                  <c:v>5.5296894083397122E-2</c:v>
                </c:pt>
                <c:pt idx="33">
                  <c:v>5.9370172310511692E-2</c:v>
                </c:pt>
                <c:pt idx="34">
                  <c:v>5.8938840890623893E-2</c:v>
                </c:pt>
                <c:pt idx="35">
                  <c:v>6.1388526737343824E-2</c:v>
                </c:pt>
                <c:pt idx="36">
                  <c:v>6.0603878418741423E-2</c:v>
                </c:pt>
                <c:pt idx="37">
                  <c:v>6.1899724546361036E-2</c:v>
                </c:pt>
                <c:pt idx="38">
                  <c:v>6.2605325567478942E-2</c:v>
                </c:pt>
                <c:pt idx="39">
                  <c:v>6.164596226369571E-2</c:v>
                </c:pt>
                <c:pt idx="40">
                  <c:v>6.1174832178265116E-2</c:v>
                </c:pt>
                <c:pt idx="41">
                  <c:v>6.1684545011726453E-2</c:v>
                </c:pt>
                <c:pt idx="42">
                  <c:v>6.0746830832605188E-2</c:v>
                </c:pt>
                <c:pt idx="43">
                  <c:v>5.9653571224333693E-2</c:v>
                </c:pt>
                <c:pt idx="44">
                  <c:v>5.8656411587841011E-2</c:v>
                </c:pt>
                <c:pt idx="45">
                  <c:v>5.7628443803018105E-2</c:v>
                </c:pt>
                <c:pt idx="46">
                  <c:v>5.7499139030373285E-2</c:v>
                </c:pt>
                <c:pt idx="47">
                  <c:v>5.7842814688194494E-2</c:v>
                </c:pt>
                <c:pt idx="48">
                  <c:v>5.6033800676970058E-2</c:v>
                </c:pt>
                <c:pt idx="49">
                  <c:v>5.5004003168613848E-2</c:v>
                </c:pt>
                <c:pt idx="50">
                  <c:v>7.5691320227184319E-2</c:v>
                </c:pt>
                <c:pt idx="51">
                  <c:v>7.9293654691509619E-2</c:v>
                </c:pt>
                <c:pt idx="52">
                  <c:v>7.8008624206887228E-2</c:v>
                </c:pt>
                <c:pt idx="53">
                  <c:v>7.9200864753013175E-2</c:v>
                </c:pt>
                <c:pt idx="54">
                  <c:v>7.8261210009328369E-2</c:v>
                </c:pt>
                <c:pt idx="55">
                  <c:v>7.7530158549411546E-2</c:v>
                </c:pt>
                <c:pt idx="56">
                  <c:v>7.58779111410504E-2</c:v>
                </c:pt>
                <c:pt idx="57">
                  <c:v>7.4816204145980544E-2</c:v>
                </c:pt>
                <c:pt idx="58">
                  <c:v>7.6147146910879038E-2</c:v>
                </c:pt>
                <c:pt idx="59">
                  <c:v>7.4826584617862554E-2</c:v>
                </c:pt>
                <c:pt idx="60">
                  <c:v>7.3649409375952879E-2</c:v>
                </c:pt>
                <c:pt idx="61">
                  <c:v>7.2702761823770071E-2</c:v>
                </c:pt>
                <c:pt idx="62">
                  <c:v>7.1607229627348293E-2</c:v>
                </c:pt>
                <c:pt idx="63">
                  <c:v>7.0634726347390292E-2</c:v>
                </c:pt>
                <c:pt idx="64">
                  <c:v>6.9654871309421468E-2</c:v>
                </c:pt>
                <c:pt idx="65">
                  <c:v>7.3417341433235223E-2</c:v>
                </c:pt>
                <c:pt idx="66">
                  <c:v>7.2573279955728626E-2</c:v>
                </c:pt>
                <c:pt idx="67">
                  <c:v>7.2277962769879037E-2</c:v>
                </c:pt>
                <c:pt idx="68">
                  <c:v>7.1424186820437177E-2</c:v>
                </c:pt>
                <c:pt idx="69">
                  <c:v>7.2726597236191237E-2</c:v>
                </c:pt>
                <c:pt idx="70">
                  <c:v>7.1599164104802521E-2</c:v>
                </c:pt>
                <c:pt idx="71">
                  <c:v>7.0758832673866998E-2</c:v>
                </c:pt>
                <c:pt idx="72">
                  <c:v>7.0227663338670171E-2</c:v>
                </c:pt>
                <c:pt idx="73">
                  <c:v>6.9550020480886598E-2</c:v>
                </c:pt>
                <c:pt idx="74">
                  <c:v>6.8835521447480785E-2</c:v>
                </c:pt>
                <c:pt idx="75">
                  <c:v>6.7601549909968306E-2</c:v>
                </c:pt>
                <c:pt idx="76">
                  <c:v>6.6688420711055338E-2</c:v>
                </c:pt>
                <c:pt idx="77">
                  <c:v>6.6816734447015053E-2</c:v>
                </c:pt>
                <c:pt idx="78">
                  <c:v>6.5568380723364447E-2</c:v>
                </c:pt>
                <c:pt idx="79">
                  <c:v>6.4326260922619879E-2</c:v>
                </c:pt>
                <c:pt idx="80">
                  <c:v>6.3534414557780639E-2</c:v>
                </c:pt>
                <c:pt idx="81">
                  <c:v>6.5298076845779165E-2</c:v>
                </c:pt>
                <c:pt idx="82">
                  <c:v>6.42882230287804E-2</c:v>
                </c:pt>
                <c:pt idx="83">
                  <c:v>6.35551065110945E-2</c:v>
                </c:pt>
                <c:pt idx="84">
                  <c:v>6.5853326180201427E-2</c:v>
                </c:pt>
                <c:pt idx="85">
                  <c:v>6.5412115478630406E-2</c:v>
                </c:pt>
                <c:pt idx="86">
                  <c:v>6.461648220576563E-2</c:v>
                </c:pt>
                <c:pt idx="87">
                  <c:v>6.4214072042356948E-2</c:v>
                </c:pt>
                <c:pt idx="88">
                  <c:v>6.3200977862660893E-2</c:v>
                </c:pt>
                <c:pt idx="89">
                  <c:v>6.2439497719177436E-2</c:v>
                </c:pt>
                <c:pt idx="90">
                  <c:v>6.4086046786386255E-2</c:v>
                </c:pt>
                <c:pt idx="91">
                  <c:v>6.8582151688624887E-2</c:v>
                </c:pt>
                <c:pt idx="92">
                  <c:v>6.7198873353575064E-2</c:v>
                </c:pt>
                <c:pt idx="93">
                  <c:v>6.5849163244597927E-2</c:v>
                </c:pt>
                <c:pt idx="94">
                  <c:v>6.4569202802748984E-2</c:v>
                </c:pt>
                <c:pt idx="95">
                  <c:v>6.2988871157872148E-2</c:v>
                </c:pt>
                <c:pt idx="96">
                  <c:v>6.1945606164160887E-2</c:v>
                </c:pt>
                <c:pt idx="97">
                  <c:v>6.1956577290357806E-2</c:v>
                </c:pt>
                <c:pt idx="98">
                  <c:v>6.0789838227323541E-2</c:v>
                </c:pt>
                <c:pt idx="99">
                  <c:v>6.1325133051754251E-2</c:v>
                </c:pt>
                <c:pt idx="100">
                  <c:v>6.0589436119243147E-2</c:v>
                </c:pt>
                <c:pt idx="101">
                  <c:v>5.9873347448147866E-2</c:v>
                </c:pt>
                <c:pt idx="102">
                  <c:v>5.8973694227887598E-2</c:v>
                </c:pt>
                <c:pt idx="103">
                  <c:v>5.8004922909795462E-2</c:v>
                </c:pt>
                <c:pt idx="104">
                  <c:v>5.7345196012166678E-2</c:v>
                </c:pt>
                <c:pt idx="105">
                  <c:v>5.6592453783985253E-2</c:v>
                </c:pt>
                <c:pt idx="106">
                  <c:v>5.7152303309374548E-2</c:v>
                </c:pt>
                <c:pt idx="107">
                  <c:v>5.5976741159245058E-2</c:v>
                </c:pt>
                <c:pt idx="108">
                  <c:v>5.7056324530043806E-2</c:v>
                </c:pt>
                <c:pt idx="109">
                  <c:v>5.6108555693611284E-2</c:v>
                </c:pt>
                <c:pt idx="110">
                  <c:v>5.5431949874458125E-2</c:v>
                </c:pt>
                <c:pt idx="111">
                  <c:v>5.5304290874663042E-2</c:v>
                </c:pt>
                <c:pt idx="112">
                  <c:v>5.4418418250766452E-2</c:v>
                </c:pt>
                <c:pt idx="113">
                  <c:v>5.2959906047802346E-2</c:v>
                </c:pt>
                <c:pt idx="114">
                  <c:v>5.232730650350096E-2</c:v>
                </c:pt>
                <c:pt idx="115">
                  <c:v>5.1220128264123851E-2</c:v>
                </c:pt>
                <c:pt idx="116">
                  <c:v>5.0957276203506964E-2</c:v>
                </c:pt>
                <c:pt idx="117">
                  <c:v>5.0247291915974206E-2</c:v>
                </c:pt>
                <c:pt idx="118">
                  <c:v>5.0489807378411411E-2</c:v>
                </c:pt>
                <c:pt idx="119">
                  <c:v>4.9872723311511283E-2</c:v>
                </c:pt>
                <c:pt idx="120">
                  <c:v>4.8914559911152317E-2</c:v>
                </c:pt>
                <c:pt idx="121">
                  <c:v>4.8665916395353191E-2</c:v>
                </c:pt>
                <c:pt idx="122">
                  <c:v>4.8487380488603876E-2</c:v>
                </c:pt>
                <c:pt idx="123">
                  <c:v>4.7577598318161933E-2</c:v>
                </c:pt>
                <c:pt idx="124">
                  <c:v>4.6963708540949445E-2</c:v>
                </c:pt>
                <c:pt idx="125">
                  <c:v>4.5896155946198676E-2</c:v>
                </c:pt>
                <c:pt idx="126">
                  <c:v>4.6061726036162425E-2</c:v>
                </c:pt>
                <c:pt idx="127">
                  <c:v>4.7042960288960767E-2</c:v>
                </c:pt>
                <c:pt idx="128">
                  <c:v>4.6094621340599218E-2</c:v>
                </c:pt>
                <c:pt idx="129">
                  <c:v>4.4772933244707561E-2</c:v>
                </c:pt>
                <c:pt idx="130">
                  <c:v>4.5640914533290604E-2</c:v>
                </c:pt>
                <c:pt idx="131">
                  <c:v>4.5126178891003302E-2</c:v>
                </c:pt>
                <c:pt idx="132">
                  <c:v>4.4525463716017039E-2</c:v>
                </c:pt>
                <c:pt idx="133">
                  <c:v>4.4336433999899567E-2</c:v>
                </c:pt>
                <c:pt idx="134">
                  <c:v>4.3456046839527494E-2</c:v>
                </c:pt>
                <c:pt idx="135">
                  <c:v>4.267130308878006E-2</c:v>
                </c:pt>
                <c:pt idx="136">
                  <c:v>4.1829560128991257E-2</c:v>
                </c:pt>
                <c:pt idx="137">
                  <c:v>4.0764606199155791E-2</c:v>
                </c:pt>
                <c:pt idx="138">
                  <c:v>4.0021205047881793E-2</c:v>
                </c:pt>
                <c:pt idx="139">
                  <c:v>4.0224811850132866E-2</c:v>
                </c:pt>
                <c:pt idx="140">
                  <c:v>4.0245026856913446E-2</c:v>
                </c:pt>
                <c:pt idx="141">
                  <c:v>4.0827953598765211E-2</c:v>
                </c:pt>
                <c:pt idx="142">
                  <c:v>4.0057441343639068E-2</c:v>
                </c:pt>
                <c:pt idx="143">
                  <c:v>3.9647025595232595E-2</c:v>
                </c:pt>
                <c:pt idx="144">
                  <c:v>4.0264989457453562E-2</c:v>
                </c:pt>
                <c:pt idx="145">
                  <c:v>3.9373162356988456E-2</c:v>
                </c:pt>
                <c:pt idx="146">
                  <c:v>3.8655465650609976E-2</c:v>
                </c:pt>
                <c:pt idx="147">
                  <c:v>4.0356495791289498E-2</c:v>
                </c:pt>
                <c:pt idx="148">
                  <c:v>3.9603513179336393E-2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A3-4762-A64D-45AD1180E7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0240"/>
        <c:axId val="1"/>
      </c:lineChart>
      <c:catAx>
        <c:axId val="36160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36160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82738384523126662"/>
          <c:y val="0.41177813910152183"/>
          <c:w val="0.97612702716796163"/>
          <c:h val="0.5788424648775051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529AFC7-DF4B-4531-8611-159A0B0E2E98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E48CB1-3F07-412F-9D20-51FEEF8BA73E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131C862-C4CA-470F-BDB7-1789C1CC6267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2</xdr:row>
      <xdr:rowOff>146050</xdr:rowOff>
    </xdr:from>
    <xdr:to>
      <xdr:col>2</xdr:col>
      <xdr:colOff>1536700</xdr:colOff>
      <xdr:row>3</xdr:row>
      <xdr:rowOff>190500</xdr:rowOff>
    </xdr:to>
    <xdr:sp macro="" textlink="">
      <xdr:nvSpPr>
        <xdr:cNvPr id="30051" name="AutoShape 1">
          <a:extLst>
            <a:ext uri="{FF2B5EF4-FFF2-40B4-BE49-F238E27FC236}">
              <a16:creationId xmlns:a16="http://schemas.microsoft.com/office/drawing/2014/main" id="{A047F62D-B94F-9AF8-9E3D-5900B7D53926}"/>
            </a:ext>
          </a:extLst>
        </xdr:cNvPr>
        <xdr:cNvSpPr>
          <a:spLocks noChangeArrowheads="1"/>
        </xdr:cNvSpPr>
      </xdr:nvSpPr>
      <xdr:spPr bwMode="auto">
        <a:xfrm>
          <a:off x="3124200" y="469900"/>
          <a:ext cx="1447800" cy="209550"/>
        </a:xfrm>
        <a:prstGeom prst="rightArrow">
          <a:avLst>
            <a:gd name="adj1" fmla="val 50000"/>
            <a:gd name="adj2" fmla="val 172631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86500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F6E2A38-BD11-6E62-D314-AB33DAAB0DF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09" name="Line 2">
          <a:extLst>
            <a:ext uri="{FF2B5EF4-FFF2-40B4-BE49-F238E27FC236}">
              <a16:creationId xmlns:a16="http://schemas.microsoft.com/office/drawing/2014/main" id="{7019F1F7-221E-A3C9-4088-46AA20CDA9E0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10" name="Line 3">
          <a:extLst>
            <a:ext uri="{FF2B5EF4-FFF2-40B4-BE49-F238E27FC236}">
              <a16:creationId xmlns:a16="http://schemas.microsoft.com/office/drawing/2014/main" id="{40B806E3-D5EC-24E2-FE74-801B2C9A042B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86500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AECBCB9-E3A7-9763-1CCD-33B8ED76EC6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302</xdr:row>
      <xdr:rowOff>44450</xdr:rowOff>
    </xdr:from>
    <xdr:to>
      <xdr:col>4</xdr:col>
      <xdr:colOff>1428750</xdr:colOff>
      <xdr:row>312</xdr:row>
      <xdr:rowOff>152400</xdr:rowOff>
    </xdr:to>
    <xdr:graphicFrame macro="">
      <xdr:nvGraphicFramePr>
        <xdr:cNvPr id="88567" name="Grafico 2">
          <a:extLst>
            <a:ext uri="{FF2B5EF4-FFF2-40B4-BE49-F238E27FC236}">
              <a16:creationId xmlns:a16="http://schemas.microsoft.com/office/drawing/2014/main" id="{BD9DEEDB-F0F4-3CCD-DCD6-7735A9D1B6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3</xdr:row>
      <xdr:rowOff>120650</xdr:rowOff>
    </xdr:from>
    <xdr:to>
      <xdr:col>9</xdr:col>
      <xdr:colOff>158750</xdr:colOff>
      <xdr:row>13</xdr:row>
      <xdr:rowOff>82550</xdr:rowOff>
    </xdr:to>
    <xdr:graphicFrame macro="">
      <xdr:nvGraphicFramePr>
        <xdr:cNvPr id="1395" name="Chart 1">
          <a:extLst>
            <a:ext uri="{FF2B5EF4-FFF2-40B4-BE49-F238E27FC236}">
              <a16:creationId xmlns:a16="http://schemas.microsoft.com/office/drawing/2014/main" id="{E9B878E6-3FDF-C105-2C0A-4FBDED96CD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86500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AD4D1F6-13B5-A2BD-DB48-BD6FC174EFD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0</xdr:row>
      <xdr:rowOff>107950</xdr:rowOff>
    </xdr:from>
    <xdr:to>
      <xdr:col>16</xdr:col>
      <xdr:colOff>469900</xdr:colOff>
      <xdr:row>26</xdr:row>
      <xdr:rowOff>50800</xdr:rowOff>
    </xdr:to>
    <xdr:graphicFrame macro="">
      <xdr:nvGraphicFramePr>
        <xdr:cNvPr id="74372" name="Grafico 1">
          <a:extLst>
            <a:ext uri="{FF2B5EF4-FFF2-40B4-BE49-F238E27FC236}">
              <a16:creationId xmlns:a16="http://schemas.microsoft.com/office/drawing/2014/main" id="{CD4AF7C5-2F4E-995C-48D3-9C6EBE6E20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260350</xdr:colOff>
      <xdr:row>134</xdr:row>
      <xdr:rowOff>6350</xdr:rowOff>
    </xdr:from>
    <xdr:to>
      <xdr:col>8</xdr:col>
      <xdr:colOff>552450</xdr:colOff>
      <xdr:row>151</xdr:row>
      <xdr:rowOff>6350</xdr:rowOff>
    </xdr:to>
    <xdr:graphicFrame macro="">
      <xdr:nvGraphicFramePr>
        <xdr:cNvPr id="74373" name="Grafico 2">
          <a:extLst>
            <a:ext uri="{FF2B5EF4-FFF2-40B4-BE49-F238E27FC236}">
              <a16:creationId xmlns:a16="http://schemas.microsoft.com/office/drawing/2014/main" id="{191BE550-7EDB-1880-3FCE-ADE5AC42E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14</xdr:row>
      <xdr:rowOff>114300</xdr:rowOff>
    </xdr:from>
    <xdr:to>
      <xdr:col>0</xdr:col>
      <xdr:colOff>552450</xdr:colOff>
      <xdr:row>16</xdr:row>
      <xdr:rowOff>0</xdr:rowOff>
    </xdr:to>
    <xdr:sp macro="" textlink="">
      <xdr:nvSpPr>
        <xdr:cNvPr id="1035467" name="AutoShape 1">
          <a:extLst>
            <a:ext uri="{FF2B5EF4-FFF2-40B4-BE49-F238E27FC236}">
              <a16:creationId xmlns:a16="http://schemas.microsoft.com/office/drawing/2014/main" id="{B2DA920D-E40E-AF1A-615A-D69B09306A0B}"/>
            </a:ext>
          </a:extLst>
        </xdr:cNvPr>
        <xdr:cNvSpPr>
          <a:spLocks noChangeArrowheads="1"/>
        </xdr:cNvSpPr>
      </xdr:nvSpPr>
      <xdr:spPr bwMode="auto">
        <a:xfrm>
          <a:off x="342900" y="2381250"/>
          <a:ext cx="209550" cy="2032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40245</xdr:colOff>
      <xdr:row>4</xdr:row>
      <xdr:rowOff>110222</xdr:rowOff>
    </xdr:from>
    <xdr:to>
      <xdr:col>10</xdr:col>
      <xdr:colOff>583573</xdr:colOff>
      <xdr:row>6</xdr:row>
      <xdr:rowOff>40164</xdr:rowOff>
    </xdr:to>
    <xdr:sp macro="" textlink="">
      <xdr:nvSpPr>
        <xdr:cNvPr id="2" name="Freccia a destra 1">
          <a:extLst>
            <a:ext uri="{FF2B5EF4-FFF2-40B4-BE49-F238E27FC236}">
              <a16:creationId xmlns:a16="http://schemas.microsoft.com/office/drawing/2014/main" id="{36A2CEC0-FC10-AB83-3F9D-9B4A7B39FCCC}"/>
            </a:ext>
          </a:extLst>
        </xdr:cNvPr>
        <xdr:cNvSpPr/>
      </xdr:nvSpPr>
      <xdr:spPr>
        <a:xfrm>
          <a:off x="5466812" y="757976"/>
          <a:ext cx="2830669" cy="26160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13</xdr:row>
      <xdr:rowOff>114300</xdr:rowOff>
    </xdr:from>
    <xdr:to>
      <xdr:col>4</xdr:col>
      <xdr:colOff>552450</xdr:colOff>
      <xdr:row>15</xdr:row>
      <xdr:rowOff>0</xdr:rowOff>
    </xdr:to>
    <xdr:sp macro="" textlink="">
      <xdr:nvSpPr>
        <xdr:cNvPr id="148798" name="AutoShape 1">
          <a:extLst>
            <a:ext uri="{FF2B5EF4-FFF2-40B4-BE49-F238E27FC236}">
              <a16:creationId xmlns:a16="http://schemas.microsoft.com/office/drawing/2014/main" id="{A16403A8-4431-54EF-96DD-A8685EB5C9D2}"/>
            </a:ext>
          </a:extLst>
        </xdr:cNvPr>
        <xdr:cNvSpPr>
          <a:spLocks noChangeArrowheads="1"/>
        </xdr:cNvSpPr>
      </xdr:nvSpPr>
      <xdr:spPr bwMode="auto">
        <a:xfrm>
          <a:off x="2590800" y="2260600"/>
          <a:ext cx="209550" cy="215900"/>
        </a:xfrm>
        <a:prstGeom prst="downArrow">
          <a:avLst>
            <a:gd name="adj1" fmla="val 50000"/>
            <a:gd name="adj2" fmla="val 2575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0</xdr:row>
      <xdr:rowOff>76200</xdr:rowOff>
    </xdr:from>
    <xdr:to>
      <xdr:col>3</xdr:col>
      <xdr:colOff>31750</xdr:colOff>
      <xdr:row>2</xdr:row>
      <xdr:rowOff>69850</xdr:rowOff>
    </xdr:to>
    <xdr:sp macro="" textlink="">
      <xdr:nvSpPr>
        <xdr:cNvPr id="346405" name="Line 1">
          <a:extLst>
            <a:ext uri="{FF2B5EF4-FFF2-40B4-BE49-F238E27FC236}">
              <a16:creationId xmlns:a16="http://schemas.microsoft.com/office/drawing/2014/main" id="{7300B1BC-CEB0-4AEB-6130-FA25213043E9}"/>
            </a:ext>
          </a:extLst>
        </xdr:cNvPr>
        <xdr:cNvSpPr>
          <a:spLocks noChangeShapeType="1"/>
        </xdr:cNvSpPr>
      </xdr:nvSpPr>
      <xdr:spPr bwMode="auto">
        <a:xfrm>
          <a:off x="2089150" y="762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%20Pomante/Desktop/BACK-UP%2010%20DICEMBRE%202007/BACK-UP%2010%20DICEMBRE%202007/Ugo/Master%20Roma/2010/ewma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wma"/>
    </sheetNames>
    <definedNames>
      <definedName name="ewma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25C5-AD70-4167-9A44-FB8CB7A7B345}">
  <dimension ref="A1:C14"/>
  <sheetViews>
    <sheetView tabSelected="1" zoomScale="180" zoomScaleNormal="180" workbookViewId="0"/>
  </sheetViews>
  <sheetFormatPr defaultRowHeight="12.5" x14ac:dyDescent="0.25"/>
  <cols>
    <col min="1" max="1" width="17.1796875" customWidth="1"/>
    <col min="2" max="2" width="16.54296875" customWidth="1"/>
    <col min="3" max="3" width="15" bestFit="1" customWidth="1"/>
  </cols>
  <sheetData>
    <row r="1" spans="1:3" x14ac:dyDescent="0.25">
      <c r="A1" s="46" t="s">
        <v>3</v>
      </c>
      <c r="B1" s="47">
        <v>100000000</v>
      </c>
    </row>
    <row r="2" spans="1:3" x14ac:dyDescent="0.25">
      <c r="A2" s="48" t="s">
        <v>4</v>
      </c>
      <c r="B2" s="49">
        <v>60000000</v>
      </c>
    </row>
    <row r="3" spans="1:3" x14ac:dyDescent="0.25">
      <c r="A3" s="48" t="s">
        <v>5</v>
      </c>
      <c r="B3" s="50">
        <f>B1-B2</f>
        <v>40000000</v>
      </c>
    </row>
    <row r="4" spans="1:3" x14ac:dyDescent="0.25">
      <c r="A4" s="121" t="s">
        <v>384</v>
      </c>
      <c r="B4" s="122">
        <v>8000000</v>
      </c>
    </row>
    <row r="5" spans="1:3" x14ac:dyDescent="0.25">
      <c r="A5" s="14" t="s">
        <v>6</v>
      </c>
      <c r="B5" s="15">
        <v>27000000</v>
      </c>
    </row>
    <row r="6" spans="1:3" x14ac:dyDescent="0.25">
      <c r="A6" s="14" t="s">
        <v>7</v>
      </c>
      <c r="B6" s="15">
        <v>12000000</v>
      </c>
    </row>
    <row r="7" spans="1:3" x14ac:dyDescent="0.25">
      <c r="A7" s="14" t="s">
        <v>8</v>
      </c>
      <c r="B7" s="15">
        <v>8000000</v>
      </c>
    </row>
    <row r="8" spans="1:3" x14ac:dyDescent="0.25">
      <c r="A8" s="14" t="s">
        <v>9</v>
      </c>
      <c r="B8" s="15">
        <v>5000000</v>
      </c>
    </row>
    <row r="9" spans="1:3" x14ac:dyDescent="0.25">
      <c r="A9" s="16" t="s">
        <v>10</v>
      </c>
      <c r="B9" s="17">
        <f>SUM(B5:B8)</f>
        <v>52000000</v>
      </c>
    </row>
    <row r="10" spans="1:3" x14ac:dyDescent="0.25">
      <c r="B10" t="s">
        <v>15</v>
      </c>
      <c r="C10" t="s">
        <v>16</v>
      </c>
    </row>
    <row r="11" spans="1:3" x14ac:dyDescent="0.25">
      <c r="A11" s="18" t="s">
        <v>11</v>
      </c>
      <c r="B11" s="19">
        <v>700000</v>
      </c>
      <c r="C11" s="186">
        <f>B11/SQRT(260)</f>
        <v>43412.157106222963</v>
      </c>
    </row>
    <row r="12" spans="1:3" x14ac:dyDescent="0.25">
      <c r="A12" s="18" t="s">
        <v>12</v>
      </c>
      <c r="B12" s="19">
        <v>4000000</v>
      </c>
      <c r="C12" s="186">
        <f>B12/SQRT(260)</f>
        <v>248069.46917841694</v>
      </c>
    </row>
    <row r="13" spans="1:3" x14ac:dyDescent="0.25">
      <c r="A13" s="18" t="s">
        <v>13</v>
      </c>
      <c r="B13" s="19">
        <v>300000</v>
      </c>
      <c r="C13" s="186">
        <f>B13/SQRT(260)</f>
        <v>18605.210188381268</v>
      </c>
    </row>
    <row r="14" spans="1:3" x14ac:dyDescent="0.25">
      <c r="A14" s="18" t="s">
        <v>14</v>
      </c>
      <c r="B14" s="19">
        <v>0</v>
      </c>
    </row>
  </sheetData>
  <phoneticPr fontId="2" type="noConversion"/>
  <pageMargins left="0.75" right="0.75" top="1" bottom="1" header="0.5" footer="0.5"/>
  <pageSetup paperSize="9" orientation="portrait" verticalDpi="9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B54A-80B9-4A76-886E-914FCE4D6BF8}">
  <dimension ref="A1:W302"/>
  <sheetViews>
    <sheetView zoomScale="160" zoomScaleNormal="160" workbookViewId="0"/>
  </sheetViews>
  <sheetFormatPr defaultRowHeight="12.5" x14ac:dyDescent="0.25"/>
  <cols>
    <col min="1" max="1" width="10.54296875" bestFit="1" customWidth="1"/>
    <col min="8" max="8" width="11.54296875" bestFit="1" customWidth="1"/>
    <col min="10" max="10" width="11.54296875" bestFit="1" customWidth="1"/>
    <col min="12" max="12" width="16.1796875" bestFit="1" customWidth="1"/>
    <col min="22" max="22" width="16.1796875" bestFit="1" customWidth="1"/>
  </cols>
  <sheetData>
    <row r="1" spans="1:23" s="195" customFormat="1" ht="13" x14ac:dyDescent="0.3">
      <c r="A1" s="195" t="s">
        <v>386</v>
      </c>
      <c r="B1" s="195" t="s">
        <v>387</v>
      </c>
      <c r="D1" s="195" t="s">
        <v>388</v>
      </c>
      <c r="F1" s="195" t="s">
        <v>399</v>
      </c>
      <c r="H1" s="196" t="s">
        <v>405</v>
      </c>
      <c r="J1" s="196" t="s">
        <v>403</v>
      </c>
      <c r="L1" s="196" t="s">
        <v>404</v>
      </c>
      <c r="N1" s="195" t="s">
        <v>466</v>
      </c>
      <c r="P1" s="195" t="s">
        <v>407</v>
      </c>
      <c r="R1" s="195" t="s">
        <v>442</v>
      </c>
      <c r="T1" s="195" t="s">
        <v>443</v>
      </c>
      <c r="V1" s="196" t="s">
        <v>465</v>
      </c>
    </row>
    <row r="2" spans="1:23" x14ac:dyDescent="0.25">
      <c r="A2" s="1">
        <v>45478</v>
      </c>
      <c r="B2">
        <v>3.5495000000000001</v>
      </c>
      <c r="D2">
        <v>112.8</v>
      </c>
      <c r="F2">
        <v>3.6084999999999998</v>
      </c>
      <c r="H2" s="132">
        <v>1080.5029999999999</v>
      </c>
      <c r="J2" s="132">
        <v>686.84299999999996</v>
      </c>
      <c r="L2" s="132">
        <v>1130.9059999999999</v>
      </c>
      <c r="N2" s="123">
        <v>37.015000000000001</v>
      </c>
      <c r="P2">
        <v>87.44</v>
      </c>
      <c r="R2">
        <v>176.02</v>
      </c>
      <c r="T2">
        <v>226.34</v>
      </c>
      <c r="V2" s="132">
        <v>5567.19</v>
      </c>
    </row>
    <row r="3" spans="1:23" ht="13" x14ac:dyDescent="0.3">
      <c r="A3" s="1">
        <v>45481</v>
      </c>
      <c r="B3">
        <v>3.5659999999999998</v>
      </c>
      <c r="C3" s="194">
        <f>(B3-B2)/B2</f>
        <v>4.648542048175725E-3</v>
      </c>
      <c r="D3">
        <v>113</v>
      </c>
      <c r="E3" s="194">
        <f>(D3-D2)/D2</f>
        <v>1.7730496453900962E-3</v>
      </c>
      <c r="F3">
        <v>3.6379999999999999</v>
      </c>
      <c r="G3" s="194">
        <f>(F3-F2)/F2</f>
        <v>8.1751420257725055E-3</v>
      </c>
      <c r="H3" s="132">
        <v>1081.434</v>
      </c>
      <c r="I3" s="194">
        <f>(H3-H2)/H2</f>
        <v>8.6163573817013008E-4</v>
      </c>
      <c r="J3" s="132">
        <v>683.21199999999999</v>
      </c>
      <c r="K3" s="194">
        <f>(J3-J2)/J2</f>
        <v>-5.2865065233247948E-3</v>
      </c>
      <c r="L3" s="132">
        <v>1130.415</v>
      </c>
      <c r="M3" s="194">
        <f>(L3-L2)/L2</f>
        <v>-4.341651737633238E-4</v>
      </c>
      <c r="N3" s="123">
        <v>37.130000000000003</v>
      </c>
      <c r="O3" s="194">
        <f>(N3-N2)/N2</f>
        <v>3.1068485749021204E-3</v>
      </c>
      <c r="P3">
        <v>87.32</v>
      </c>
      <c r="Q3" s="194">
        <f>(P3-P2)/P2</f>
        <v>-1.3723696248856879E-3</v>
      </c>
      <c r="R3">
        <v>177.64</v>
      </c>
      <c r="S3" s="194">
        <f>(R3-R2)/R2</f>
        <v>9.2034996023177829E-3</v>
      </c>
      <c r="T3">
        <v>227.82</v>
      </c>
      <c r="U3" s="194">
        <f>(T3-T2)/T2</f>
        <v>6.538835380401121E-3</v>
      </c>
      <c r="V3" s="132">
        <v>5572.85</v>
      </c>
      <c r="W3" s="194">
        <f>(V3-V2)/V2</f>
        <v>1.0166708878268506E-3</v>
      </c>
    </row>
    <row r="4" spans="1:23" ht="13" x14ac:dyDescent="0.3">
      <c r="A4" s="1">
        <v>45482</v>
      </c>
      <c r="B4">
        <v>3.5529999999999999</v>
      </c>
      <c r="C4" s="194">
        <f t="shared" ref="C4:G67" si="0">(B4-B3)/B3</f>
        <v>-3.6455412226584129E-3</v>
      </c>
      <c r="D4">
        <v>111</v>
      </c>
      <c r="E4" s="194">
        <f t="shared" si="0"/>
        <v>-1.7699115044247787E-2</v>
      </c>
      <c r="F4">
        <v>3.5964999999999998</v>
      </c>
      <c r="G4" s="194">
        <f t="shared" si="0"/>
        <v>-1.1407366684991779E-2</v>
      </c>
      <c r="H4" s="132">
        <v>1077.123</v>
      </c>
      <c r="I4" s="194">
        <f t="shared" ref="I4:I67" si="1">(H4-H3)/H3</f>
        <v>-3.9863736483224327E-3</v>
      </c>
      <c r="J4" s="132">
        <v>674.77300000000002</v>
      </c>
      <c r="K4" s="194">
        <f t="shared" ref="K4:K67" si="2">(J4-J3)/J3</f>
        <v>-1.2351949321733172E-2</v>
      </c>
      <c r="L4" s="132">
        <v>1117.422</v>
      </c>
      <c r="M4" s="194">
        <f t="shared" ref="M4:M67" si="3">(L4-L3)/L3</f>
        <v>-1.1494008837462294E-2</v>
      </c>
      <c r="N4" s="123">
        <v>36.725000000000001</v>
      </c>
      <c r="O4" s="194">
        <f t="shared" ref="O4:O67" si="4">(N4-N3)/N3</f>
        <v>-1.0907621869108567E-2</v>
      </c>
      <c r="P4">
        <v>87.8</v>
      </c>
      <c r="Q4" s="194">
        <f t="shared" ref="Q4:Q67" si="5">(P4-P3)/P3</f>
        <v>5.4970224461750343E-3</v>
      </c>
      <c r="R4">
        <v>176.48</v>
      </c>
      <c r="S4" s="194">
        <f t="shared" ref="S4:S67" si="6">(R4-R3)/R3</f>
        <v>-6.5300607971177475E-3</v>
      </c>
      <c r="T4">
        <v>228.68</v>
      </c>
      <c r="U4" s="194">
        <f t="shared" ref="U4:U67" si="7">(T4-T3)/T3</f>
        <v>3.7749100166798951E-3</v>
      </c>
      <c r="V4" s="132">
        <v>5576.98</v>
      </c>
      <c r="W4" s="194">
        <f t="shared" ref="W4:W67" si="8">(V4-V3)/V3</f>
        <v>7.4109297756070941E-4</v>
      </c>
    </row>
    <row r="5" spans="1:23" ht="13" x14ac:dyDescent="0.3">
      <c r="A5" s="1">
        <v>45483</v>
      </c>
      <c r="B5">
        <v>3.5745</v>
      </c>
      <c r="C5" s="194">
        <f t="shared" si="0"/>
        <v>6.0512243174782087E-3</v>
      </c>
      <c r="D5">
        <v>113.4</v>
      </c>
      <c r="E5" s="194">
        <f t="shared" si="0"/>
        <v>2.1621621621621671E-2</v>
      </c>
      <c r="F5">
        <v>3.6425000000000001</v>
      </c>
      <c r="G5" s="194">
        <f t="shared" si="0"/>
        <v>1.2790212706798349E-2</v>
      </c>
      <c r="H5" s="132">
        <v>1090.5160000000001</v>
      </c>
      <c r="I5" s="194">
        <f t="shared" si="1"/>
        <v>1.2434048850502708E-2</v>
      </c>
      <c r="J5" s="132">
        <v>679.60699999999997</v>
      </c>
      <c r="K5" s="194">
        <f t="shared" si="2"/>
        <v>7.1638906713812588E-3</v>
      </c>
      <c r="L5" s="132">
        <v>1127.9559999999999</v>
      </c>
      <c r="M5" s="194">
        <f t="shared" si="3"/>
        <v>9.4270562061601424E-3</v>
      </c>
      <c r="N5" s="123">
        <v>37.11</v>
      </c>
      <c r="O5" s="194">
        <f t="shared" si="4"/>
        <v>1.0483321987746711E-2</v>
      </c>
      <c r="P5">
        <v>89.78</v>
      </c>
      <c r="Q5" s="194">
        <f t="shared" si="5"/>
        <v>2.2551252847380455E-2</v>
      </c>
      <c r="R5">
        <v>177.84</v>
      </c>
      <c r="S5" s="194">
        <f t="shared" si="6"/>
        <v>7.7062556663645386E-3</v>
      </c>
      <c r="T5">
        <v>232.98</v>
      </c>
      <c r="U5" s="194">
        <f t="shared" si="7"/>
        <v>1.8803568305055023E-2</v>
      </c>
      <c r="V5" s="132">
        <v>5633.91</v>
      </c>
      <c r="W5" s="194">
        <f t="shared" si="8"/>
        <v>1.0208033738690168E-2</v>
      </c>
    </row>
    <row r="6" spans="1:23" ht="13" x14ac:dyDescent="0.3">
      <c r="A6" s="1">
        <v>45484</v>
      </c>
      <c r="B6">
        <v>3.5910000000000002</v>
      </c>
      <c r="C6" s="194">
        <f t="shared" si="0"/>
        <v>4.6160302140159969E-3</v>
      </c>
      <c r="D6">
        <v>113.7</v>
      </c>
      <c r="E6" s="194">
        <f t="shared" si="0"/>
        <v>2.6455026455026202E-3</v>
      </c>
      <c r="F6">
        <v>3.613</v>
      </c>
      <c r="G6" s="194">
        <f t="shared" si="0"/>
        <v>-8.0988332189430561E-3</v>
      </c>
      <c r="H6" s="132">
        <v>1091.0989999999999</v>
      </c>
      <c r="I6" s="194">
        <f t="shared" si="1"/>
        <v>5.346093042191552E-4</v>
      </c>
      <c r="J6" s="132">
        <v>682.08799999999997</v>
      </c>
      <c r="K6" s="194">
        <f t="shared" si="2"/>
        <v>3.6506392665172586E-3</v>
      </c>
      <c r="L6" s="132">
        <v>1136.7159999999999</v>
      </c>
      <c r="M6" s="194">
        <f t="shared" si="3"/>
        <v>7.76626038604342E-3</v>
      </c>
      <c r="N6" s="123">
        <v>36.634999999999998</v>
      </c>
      <c r="O6" s="194">
        <f t="shared" si="4"/>
        <v>-1.2799784424683412E-2</v>
      </c>
      <c r="P6">
        <v>90.98</v>
      </c>
      <c r="Q6" s="194">
        <f t="shared" si="5"/>
        <v>1.3366005791935875E-2</v>
      </c>
      <c r="R6">
        <v>178.31</v>
      </c>
      <c r="S6" s="194">
        <f t="shared" si="6"/>
        <v>2.6428250112460576E-3</v>
      </c>
      <c r="T6">
        <v>227.57</v>
      </c>
      <c r="U6" s="194">
        <f t="shared" si="7"/>
        <v>-2.3220877328526041E-2</v>
      </c>
      <c r="V6" s="132">
        <v>5584.54</v>
      </c>
      <c r="W6" s="194">
        <f t="shared" si="8"/>
        <v>-8.7630082837673821E-3</v>
      </c>
    </row>
    <row r="7" spans="1:23" ht="13" x14ac:dyDescent="0.3">
      <c r="A7" s="1">
        <v>45485</v>
      </c>
      <c r="B7">
        <v>3.6194999999999999</v>
      </c>
      <c r="C7" s="194">
        <f t="shared" si="0"/>
        <v>7.9365079365078667E-3</v>
      </c>
      <c r="D7">
        <v>114</v>
      </c>
      <c r="E7" s="194">
        <f t="shared" si="0"/>
        <v>2.638522427440608E-3</v>
      </c>
      <c r="F7">
        <v>3.6695000000000002</v>
      </c>
      <c r="G7" s="194">
        <f t="shared" si="0"/>
        <v>1.5637973982839806E-2</v>
      </c>
      <c r="H7" s="132">
        <v>1099.5909999999999</v>
      </c>
      <c r="I7" s="194">
        <f t="shared" si="1"/>
        <v>7.78297844650207E-3</v>
      </c>
      <c r="J7" s="132">
        <v>687.68600000000004</v>
      </c>
      <c r="K7" s="194">
        <f t="shared" si="2"/>
        <v>8.2071521563201084E-3</v>
      </c>
      <c r="L7" s="132">
        <v>1149.874</v>
      </c>
      <c r="M7" s="194">
        <f t="shared" si="3"/>
        <v>1.1575450684251943E-2</v>
      </c>
      <c r="N7" s="123">
        <v>37.115000000000002</v>
      </c>
      <c r="O7" s="194">
        <f t="shared" si="4"/>
        <v>1.3102224648560229E-2</v>
      </c>
      <c r="P7">
        <v>91.98</v>
      </c>
      <c r="Q7" s="194">
        <f t="shared" si="5"/>
        <v>1.0991426687183996E-2</v>
      </c>
      <c r="R7">
        <v>182.83</v>
      </c>
      <c r="S7" s="194">
        <f t="shared" si="6"/>
        <v>2.5349111098648479E-2</v>
      </c>
      <c r="T7">
        <v>230.54</v>
      </c>
      <c r="U7" s="194">
        <f t="shared" si="7"/>
        <v>1.3050929384365246E-2</v>
      </c>
      <c r="V7" s="132">
        <v>5615.35</v>
      </c>
      <c r="W7" s="194">
        <f t="shared" si="8"/>
        <v>5.5170166208855882E-3</v>
      </c>
    </row>
    <row r="8" spans="1:23" ht="13" x14ac:dyDescent="0.3">
      <c r="A8" s="1">
        <v>45488</v>
      </c>
      <c r="B8">
        <v>3.6080000000000001</v>
      </c>
      <c r="C8" s="194">
        <f t="shared" si="0"/>
        <v>-3.1772344246442448E-3</v>
      </c>
      <c r="D8">
        <v>115.1</v>
      </c>
      <c r="E8" s="194">
        <f t="shared" si="0"/>
        <v>9.6491228070174941E-3</v>
      </c>
      <c r="F8">
        <v>3.6230000000000002</v>
      </c>
      <c r="G8" s="194">
        <f t="shared" si="0"/>
        <v>-1.2672026161602394E-2</v>
      </c>
      <c r="H8" s="132">
        <v>1093.376</v>
      </c>
      <c r="I8" s="194">
        <f t="shared" si="1"/>
        <v>-5.6521015541232322E-3</v>
      </c>
      <c r="J8" s="132">
        <v>677.96100000000001</v>
      </c>
      <c r="K8" s="194">
        <f t="shared" si="2"/>
        <v>-1.4141628592119111E-2</v>
      </c>
      <c r="L8" s="132">
        <v>1139.7929999999999</v>
      </c>
      <c r="M8" s="194">
        <f t="shared" si="3"/>
        <v>-8.76704751998926E-3</v>
      </c>
      <c r="N8" s="123">
        <v>37.14</v>
      </c>
      <c r="O8" s="194">
        <f t="shared" si="4"/>
        <v>6.7358210965912915E-4</v>
      </c>
      <c r="P8">
        <v>90.6</v>
      </c>
      <c r="Q8" s="194">
        <f t="shared" si="5"/>
        <v>-1.5003261578604149E-2</v>
      </c>
      <c r="R8">
        <v>182.88</v>
      </c>
      <c r="S8" s="194">
        <f t="shared" si="6"/>
        <v>2.734780944045449E-4</v>
      </c>
      <c r="T8">
        <v>234.4</v>
      </c>
      <c r="U8" s="194">
        <f t="shared" si="7"/>
        <v>1.6743298343020793E-2</v>
      </c>
      <c r="V8" s="132">
        <v>5631.22</v>
      </c>
      <c r="W8" s="194">
        <f t="shared" si="8"/>
        <v>2.8261818052302866E-3</v>
      </c>
    </row>
    <row r="9" spans="1:23" ht="13" x14ac:dyDescent="0.3">
      <c r="A9" s="1">
        <v>45489</v>
      </c>
      <c r="B9">
        <v>3.6230000000000002</v>
      </c>
      <c r="C9" s="194">
        <f t="shared" si="0"/>
        <v>4.1574279379157772E-3</v>
      </c>
      <c r="D9">
        <v>113.6</v>
      </c>
      <c r="E9" s="194">
        <f t="shared" si="0"/>
        <v>-1.3032145960034753E-2</v>
      </c>
      <c r="F9">
        <v>3.5209999999999999</v>
      </c>
      <c r="G9" s="194">
        <f t="shared" si="0"/>
        <v>-2.8153463980127053E-2</v>
      </c>
      <c r="H9" s="132">
        <v>1093.0640000000001</v>
      </c>
      <c r="I9" s="194">
        <f t="shared" si="1"/>
        <v>-2.8535471786457554E-4</v>
      </c>
      <c r="J9" s="132">
        <v>672.50099999999998</v>
      </c>
      <c r="K9" s="194">
        <f t="shared" si="2"/>
        <v>-8.053560603043592E-3</v>
      </c>
      <c r="L9" s="132">
        <v>1135.019</v>
      </c>
      <c r="M9" s="194">
        <f t="shared" si="3"/>
        <v>-4.1884798380055748E-3</v>
      </c>
      <c r="N9" s="123">
        <v>37.42</v>
      </c>
      <c r="O9" s="194">
        <f t="shared" si="4"/>
        <v>7.5390414647280865E-3</v>
      </c>
      <c r="P9">
        <v>89.14</v>
      </c>
      <c r="Q9" s="194">
        <f t="shared" si="5"/>
        <v>-1.6114790286975648E-2</v>
      </c>
      <c r="R9">
        <v>185.81</v>
      </c>
      <c r="S9" s="194">
        <f t="shared" si="6"/>
        <v>1.6021434820647457E-2</v>
      </c>
      <c r="T9">
        <v>234.82</v>
      </c>
      <c r="U9" s="194">
        <f t="shared" si="7"/>
        <v>1.791808873720083E-3</v>
      </c>
      <c r="V9" s="132">
        <v>5667.2</v>
      </c>
      <c r="W9" s="194">
        <f t="shared" si="8"/>
        <v>6.389379210899159E-3</v>
      </c>
    </row>
    <row r="10" spans="1:23" ht="13" x14ac:dyDescent="0.3">
      <c r="A10" s="1">
        <v>45490</v>
      </c>
      <c r="B10">
        <v>3.6480000000000001</v>
      </c>
      <c r="C10" s="194">
        <f t="shared" si="0"/>
        <v>6.9003588186585451E-3</v>
      </c>
      <c r="D10">
        <v>112.9</v>
      </c>
      <c r="E10" s="194">
        <f t="shared" si="0"/>
        <v>-6.1619718309858153E-3</v>
      </c>
      <c r="F10">
        <v>3.5779999999999998</v>
      </c>
      <c r="G10" s="194">
        <f t="shared" si="0"/>
        <v>1.6188582788980388E-2</v>
      </c>
      <c r="H10" s="132">
        <v>1093.6279999999999</v>
      </c>
      <c r="I10" s="194">
        <f t="shared" si="1"/>
        <v>5.1598076599343749E-4</v>
      </c>
      <c r="J10" s="132">
        <v>675.32600000000002</v>
      </c>
      <c r="K10" s="194">
        <f t="shared" si="2"/>
        <v>4.20073724797442E-3</v>
      </c>
      <c r="L10" s="132">
        <v>1130.357</v>
      </c>
      <c r="M10" s="194">
        <f t="shared" si="3"/>
        <v>-4.1074202282076642E-3</v>
      </c>
      <c r="N10" s="123">
        <v>37.64</v>
      </c>
      <c r="O10" s="194">
        <f t="shared" si="4"/>
        <v>5.879208979155501E-3</v>
      </c>
      <c r="P10">
        <v>89.46</v>
      </c>
      <c r="Q10" s="194">
        <f t="shared" si="5"/>
        <v>3.5898586493156065E-3</v>
      </c>
      <c r="R10">
        <v>187.45</v>
      </c>
      <c r="S10" s="194">
        <f t="shared" si="6"/>
        <v>8.826220332597742E-3</v>
      </c>
      <c r="T10">
        <v>228.88</v>
      </c>
      <c r="U10" s="194">
        <f t="shared" si="7"/>
        <v>-2.5295971382335396E-2</v>
      </c>
      <c r="V10" s="132">
        <v>5588.27</v>
      </c>
      <c r="W10" s="194">
        <f t="shared" si="8"/>
        <v>-1.3927512704686508E-2</v>
      </c>
    </row>
    <row r="11" spans="1:23" ht="13" x14ac:dyDescent="0.3">
      <c r="A11" s="1">
        <v>45491</v>
      </c>
      <c r="B11">
        <v>3.6675</v>
      </c>
      <c r="C11" s="194">
        <f t="shared" si="0"/>
        <v>5.3453947368420638E-3</v>
      </c>
      <c r="D11">
        <v>114.2</v>
      </c>
      <c r="E11" s="194">
        <f t="shared" si="0"/>
        <v>1.151461470327721E-2</v>
      </c>
      <c r="F11">
        <v>3.4</v>
      </c>
      <c r="G11" s="194">
        <f t="shared" si="0"/>
        <v>-4.9748462828395734E-2</v>
      </c>
      <c r="H11" s="132">
        <v>1099.288</v>
      </c>
      <c r="I11" s="194">
        <f t="shared" si="1"/>
        <v>5.1754344256000053E-3</v>
      </c>
      <c r="J11" s="132">
        <v>672.87400000000002</v>
      </c>
      <c r="K11" s="194">
        <f t="shared" si="2"/>
        <v>-3.6308390318157426E-3</v>
      </c>
      <c r="L11" s="132">
        <v>1126.336</v>
      </c>
      <c r="M11" s="194">
        <f t="shared" si="3"/>
        <v>-3.5572832299883648E-3</v>
      </c>
      <c r="N11" s="123">
        <v>37.655000000000001</v>
      </c>
      <c r="O11" s="194">
        <f t="shared" si="4"/>
        <v>3.9851222104146037E-4</v>
      </c>
      <c r="P11">
        <v>91.5</v>
      </c>
      <c r="Q11" s="194">
        <f t="shared" si="5"/>
        <v>2.2803487592220058E-2</v>
      </c>
      <c r="R11">
        <v>185.22</v>
      </c>
      <c r="S11" s="194">
        <f t="shared" si="6"/>
        <v>-1.1896505734862577E-2</v>
      </c>
      <c r="T11">
        <v>224.18</v>
      </c>
      <c r="U11" s="194">
        <f t="shared" si="7"/>
        <v>-2.0534778049632947E-2</v>
      </c>
      <c r="V11" s="132">
        <v>5544.59</v>
      </c>
      <c r="W11" s="194">
        <f t="shared" si="8"/>
        <v>-7.8163725088444703E-3</v>
      </c>
    </row>
    <row r="12" spans="1:23" ht="13" x14ac:dyDescent="0.3">
      <c r="A12" s="1">
        <v>45492</v>
      </c>
      <c r="B12">
        <v>3.645</v>
      </c>
      <c r="C12" s="194">
        <f t="shared" si="0"/>
        <v>-6.1349693251533648E-3</v>
      </c>
      <c r="D12">
        <v>111.3</v>
      </c>
      <c r="E12" s="194">
        <f t="shared" si="0"/>
        <v>-2.5394045534150662E-2</v>
      </c>
      <c r="F12">
        <v>3.3744999999999998</v>
      </c>
      <c r="G12" s="194">
        <f t="shared" si="0"/>
        <v>-7.5000000000000231E-3</v>
      </c>
      <c r="H12" s="132">
        <v>1090.4639999999999</v>
      </c>
      <c r="I12" s="194">
        <f t="shared" si="1"/>
        <v>-8.027013848964119E-3</v>
      </c>
      <c r="J12" s="132">
        <v>668.57600000000002</v>
      </c>
      <c r="K12" s="194">
        <f t="shared" si="2"/>
        <v>-6.3875257477625852E-3</v>
      </c>
      <c r="L12" s="132">
        <v>1114.211</v>
      </c>
      <c r="M12" s="194">
        <f t="shared" si="3"/>
        <v>-1.0764993749644866E-2</v>
      </c>
      <c r="N12" s="123">
        <v>37.520000000000003</v>
      </c>
      <c r="O12" s="194">
        <f t="shared" si="4"/>
        <v>-3.5851812508298502E-3</v>
      </c>
      <c r="P12">
        <v>89.88</v>
      </c>
      <c r="Q12" s="194">
        <f t="shared" si="5"/>
        <v>-1.7704918032786936E-2</v>
      </c>
      <c r="R12">
        <v>183.25</v>
      </c>
      <c r="S12" s="194">
        <f t="shared" si="6"/>
        <v>-1.0636000431918794E-2</v>
      </c>
      <c r="T12">
        <v>224.31</v>
      </c>
      <c r="U12" s="194">
        <f t="shared" si="7"/>
        <v>5.7989115889015724E-4</v>
      </c>
      <c r="V12" s="132">
        <v>5505</v>
      </c>
      <c r="W12" s="194">
        <f t="shared" si="8"/>
        <v>-7.1402935113326947E-3</v>
      </c>
    </row>
    <row r="13" spans="1:23" ht="13" x14ac:dyDescent="0.3">
      <c r="A13" s="1">
        <v>45495</v>
      </c>
      <c r="B13">
        <v>3.7149999999999999</v>
      </c>
      <c r="C13" s="194">
        <f t="shared" si="0"/>
        <v>1.9204389574759902E-2</v>
      </c>
      <c r="D13">
        <v>112.3</v>
      </c>
      <c r="E13" s="194">
        <f t="shared" si="0"/>
        <v>8.9847259658580418E-3</v>
      </c>
      <c r="F13">
        <v>3.4529999999999998</v>
      </c>
      <c r="G13" s="194">
        <f t="shared" si="0"/>
        <v>2.3262705586012747E-2</v>
      </c>
      <c r="H13" s="132">
        <v>1100.6790000000001</v>
      </c>
      <c r="I13" s="194">
        <f t="shared" si="1"/>
        <v>9.3675719693636344E-3</v>
      </c>
      <c r="J13" s="132">
        <v>678.06</v>
      </c>
      <c r="K13" s="194">
        <f t="shared" si="2"/>
        <v>1.4185373091465926E-2</v>
      </c>
      <c r="L13" s="132">
        <v>1128.3420000000001</v>
      </c>
      <c r="M13" s="194">
        <f t="shared" si="3"/>
        <v>1.2682517045694295E-2</v>
      </c>
      <c r="N13" s="123">
        <v>38.655000000000001</v>
      </c>
      <c r="O13" s="194">
        <f t="shared" si="4"/>
        <v>3.0250533049040455E-2</v>
      </c>
      <c r="P13">
        <v>91.22</v>
      </c>
      <c r="Q13" s="194">
        <f t="shared" si="5"/>
        <v>1.4908767245215882E-2</v>
      </c>
      <c r="R13">
        <v>184.15</v>
      </c>
      <c r="S13" s="194">
        <f t="shared" si="6"/>
        <v>4.9113233287858427E-3</v>
      </c>
      <c r="T13">
        <v>223.96</v>
      </c>
      <c r="U13" s="194">
        <f t="shared" si="7"/>
        <v>-1.5603406000623884E-3</v>
      </c>
      <c r="V13" s="132">
        <v>5564.41</v>
      </c>
      <c r="W13" s="194">
        <f t="shared" si="8"/>
        <v>1.0792007266121681E-2</v>
      </c>
    </row>
    <row r="14" spans="1:23" ht="13" x14ac:dyDescent="0.3">
      <c r="A14" s="1">
        <v>45496</v>
      </c>
      <c r="B14">
        <v>3.7440000000000002</v>
      </c>
      <c r="C14" s="194">
        <f t="shared" si="0"/>
        <v>7.8061911170929634E-3</v>
      </c>
      <c r="D14">
        <v>110.5</v>
      </c>
      <c r="E14" s="194">
        <f t="shared" si="0"/>
        <v>-1.6028495102404249E-2</v>
      </c>
      <c r="F14">
        <v>3.4159999999999999</v>
      </c>
      <c r="G14" s="194">
        <f t="shared" si="0"/>
        <v>-1.0715320011584107E-2</v>
      </c>
      <c r="H14" s="132">
        <v>1102.203</v>
      </c>
      <c r="I14" s="194">
        <f t="shared" si="1"/>
        <v>1.3845998697166813E-3</v>
      </c>
      <c r="J14" s="132">
        <v>670.798</v>
      </c>
      <c r="K14" s="194">
        <f t="shared" si="2"/>
        <v>-1.0709966669616176E-2</v>
      </c>
      <c r="L14" s="132">
        <v>1137.96</v>
      </c>
      <c r="M14" s="194">
        <f t="shared" si="3"/>
        <v>8.5240113369881975E-3</v>
      </c>
      <c r="N14" s="123">
        <v>39.020000000000003</v>
      </c>
      <c r="O14" s="194">
        <f t="shared" si="4"/>
        <v>9.4425042038546632E-3</v>
      </c>
      <c r="P14">
        <v>89.86</v>
      </c>
      <c r="Q14" s="194">
        <f t="shared" si="5"/>
        <v>-1.4909011181758381E-2</v>
      </c>
      <c r="R14">
        <v>184.1</v>
      </c>
      <c r="S14" s="194">
        <f t="shared" si="6"/>
        <v>-2.7151778441494092E-4</v>
      </c>
      <c r="T14">
        <v>225.01</v>
      </c>
      <c r="U14" s="194">
        <f t="shared" si="7"/>
        <v>4.6883372030719012E-3</v>
      </c>
      <c r="V14" s="132">
        <v>5555.74</v>
      </c>
      <c r="W14" s="194">
        <f t="shared" si="8"/>
        <v>-1.5581166736455569E-3</v>
      </c>
    </row>
    <row r="15" spans="1:23" ht="13" x14ac:dyDescent="0.3">
      <c r="A15" s="1">
        <v>45497</v>
      </c>
      <c r="B15">
        <v>3.7250000000000001</v>
      </c>
      <c r="C15" s="194">
        <f t="shared" si="0"/>
        <v>-5.0747863247863588E-3</v>
      </c>
      <c r="D15">
        <v>110.6</v>
      </c>
      <c r="E15" s="194">
        <f t="shared" si="0"/>
        <v>9.049773755655594E-4</v>
      </c>
      <c r="F15">
        <v>3.4045000000000001</v>
      </c>
      <c r="G15" s="194">
        <f t="shared" si="0"/>
        <v>-3.3665105386416405E-3</v>
      </c>
      <c r="H15" s="132">
        <v>1097.26</v>
      </c>
      <c r="I15" s="194">
        <f t="shared" si="1"/>
        <v>-4.4846548231133321E-3</v>
      </c>
      <c r="J15" s="132">
        <v>663.79399999999998</v>
      </c>
      <c r="K15" s="194">
        <f t="shared" si="2"/>
        <v>-1.0441295293068881E-2</v>
      </c>
      <c r="L15" s="132">
        <v>1127.7270000000001</v>
      </c>
      <c r="M15" s="194">
        <f t="shared" si="3"/>
        <v>-8.9924074659917287E-3</v>
      </c>
      <c r="N15" s="123">
        <v>39.1</v>
      </c>
      <c r="O15" s="194">
        <f t="shared" si="4"/>
        <v>2.0502306509481878E-3</v>
      </c>
      <c r="P15">
        <v>89</v>
      </c>
      <c r="Q15" s="194">
        <f t="shared" si="5"/>
        <v>-9.5704429111951855E-3</v>
      </c>
      <c r="R15">
        <v>184.02</v>
      </c>
      <c r="S15" s="194">
        <f t="shared" si="6"/>
        <v>-4.3454644215091843E-4</v>
      </c>
      <c r="T15">
        <v>218.54</v>
      </c>
      <c r="U15" s="194">
        <f t="shared" si="7"/>
        <v>-2.8754277587662767E-2</v>
      </c>
      <c r="V15" s="132">
        <v>5427.13</v>
      </c>
      <c r="W15" s="194">
        <f t="shared" si="8"/>
        <v>-2.314903145215573E-2</v>
      </c>
    </row>
    <row r="16" spans="1:23" ht="13" x14ac:dyDescent="0.3">
      <c r="A16" s="1">
        <v>45498</v>
      </c>
      <c r="B16">
        <v>3.6995</v>
      </c>
      <c r="C16" s="194">
        <f t="shared" si="0"/>
        <v>-6.8456375838926381E-3</v>
      </c>
      <c r="D16">
        <v>111.1</v>
      </c>
      <c r="E16" s="194">
        <f t="shared" si="0"/>
        <v>4.5207956600361665E-3</v>
      </c>
      <c r="F16">
        <v>3.5385</v>
      </c>
      <c r="G16" s="194">
        <f t="shared" si="0"/>
        <v>3.9359671023645147E-2</v>
      </c>
      <c r="H16" s="132">
        <v>1080.5029999999999</v>
      </c>
      <c r="I16" s="194">
        <f t="shared" si="1"/>
        <v>-1.5271676722016717E-2</v>
      </c>
      <c r="J16" s="132">
        <v>666.99</v>
      </c>
      <c r="K16" s="194">
        <f t="shared" si="2"/>
        <v>4.8147467437187237E-3</v>
      </c>
      <c r="L16" s="132">
        <v>1122.9190000000001</v>
      </c>
      <c r="M16" s="194">
        <f t="shared" si="3"/>
        <v>-4.2634431914816192E-3</v>
      </c>
      <c r="N16" s="123">
        <v>38.049999999999997</v>
      </c>
      <c r="O16" s="194">
        <f t="shared" si="4"/>
        <v>-2.6854219948849213E-2</v>
      </c>
      <c r="P16">
        <v>87.94</v>
      </c>
      <c r="Q16" s="194">
        <f t="shared" si="5"/>
        <v>-1.1910112359550588E-2</v>
      </c>
      <c r="R16">
        <v>191.98</v>
      </c>
      <c r="S16" s="194">
        <f t="shared" si="6"/>
        <v>4.3256167807846857E-2</v>
      </c>
      <c r="T16">
        <v>217.49</v>
      </c>
      <c r="U16" s="194">
        <f t="shared" si="7"/>
        <v>-4.8046124279307358E-3</v>
      </c>
      <c r="V16" s="132">
        <v>5399.22</v>
      </c>
      <c r="W16" s="194">
        <f t="shared" si="8"/>
        <v>-5.1426813066943033E-3</v>
      </c>
    </row>
    <row r="17" spans="1:23" ht="13" x14ac:dyDescent="0.3">
      <c r="A17" s="1">
        <v>45499</v>
      </c>
      <c r="B17">
        <v>3.7044999999999999</v>
      </c>
      <c r="C17" s="194">
        <f t="shared" si="0"/>
        <v>1.3515339910798469E-3</v>
      </c>
      <c r="D17">
        <v>110.6</v>
      </c>
      <c r="E17" s="194">
        <f t="shared" si="0"/>
        <v>-4.5004500450045006E-3</v>
      </c>
      <c r="F17">
        <v>3.5375000000000001</v>
      </c>
      <c r="G17" s="194">
        <f t="shared" si="0"/>
        <v>-2.8260562385188352E-4</v>
      </c>
      <c r="H17" s="132">
        <v>1083.799</v>
      </c>
      <c r="I17" s="194">
        <f t="shared" si="1"/>
        <v>3.0504311417923406E-3</v>
      </c>
      <c r="J17" s="132">
        <v>672.00099999999998</v>
      </c>
      <c r="K17" s="194">
        <f t="shared" si="2"/>
        <v>7.5128562647115661E-3</v>
      </c>
      <c r="L17" s="132">
        <v>1129.702</v>
      </c>
      <c r="M17" s="194">
        <f t="shared" si="3"/>
        <v>6.0405069288166835E-3</v>
      </c>
      <c r="N17" s="123">
        <v>37.840000000000003</v>
      </c>
      <c r="O17" s="194">
        <f t="shared" si="4"/>
        <v>-5.5190538764781543E-3</v>
      </c>
      <c r="P17">
        <v>87.72</v>
      </c>
      <c r="Q17" s="194">
        <f t="shared" si="5"/>
        <v>-2.5017057084375581E-3</v>
      </c>
      <c r="R17">
        <v>191.75</v>
      </c>
      <c r="S17" s="194">
        <f t="shared" si="6"/>
        <v>-1.1980414626523064E-3</v>
      </c>
      <c r="T17">
        <v>217.96</v>
      </c>
      <c r="U17" s="194">
        <f t="shared" si="7"/>
        <v>2.1610188974205656E-3</v>
      </c>
      <c r="V17" s="132">
        <v>5459.1</v>
      </c>
      <c r="W17" s="194">
        <f t="shared" si="8"/>
        <v>1.1090490848678162E-2</v>
      </c>
    </row>
    <row r="18" spans="1:23" ht="13" x14ac:dyDescent="0.3">
      <c r="A18" s="1">
        <v>45502</v>
      </c>
      <c r="B18">
        <v>3.6675</v>
      </c>
      <c r="C18" s="194">
        <f t="shared" si="0"/>
        <v>-9.9878526116884657E-3</v>
      </c>
      <c r="D18">
        <v>110</v>
      </c>
      <c r="E18" s="194">
        <f t="shared" si="0"/>
        <v>-5.4249547920433485E-3</v>
      </c>
      <c r="F18">
        <v>3.5409999999999999</v>
      </c>
      <c r="G18" s="194">
        <f t="shared" si="0"/>
        <v>9.8939929328617287E-4</v>
      </c>
      <c r="H18" s="132">
        <v>1077.55</v>
      </c>
      <c r="I18" s="194">
        <f t="shared" si="1"/>
        <v>-5.7658292727710801E-3</v>
      </c>
      <c r="J18" s="132">
        <v>674.779</v>
      </c>
      <c r="K18" s="194">
        <f t="shared" si="2"/>
        <v>4.1339224197583339E-3</v>
      </c>
      <c r="L18" s="132">
        <v>1123.875</v>
      </c>
      <c r="M18" s="194">
        <f t="shared" si="3"/>
        <v>-5.1579974187883158E-3</v>
      </c>
      <c r="N18" s="123">
        <v>37.89</v>
      </c>
      <c r="O18" s="194">
        <f t="shared" si="4"/>
        <v>1.3213530655390368E-3</v>
      </c>
      <c r="P18">
        <v>86.54</v>
      </c>
      <c r="Q18" s="194">
        <f t="shared" si="5"/>
        <v>-1.3451892384860838E-2</v>
      </c>
      <c r="R18">
        <v>191.5</v>
      </c>
      <c r="S18" s="194">
        <f t="shared" si="6"/>
        <v>-1.3037809647979139E-3</v>
      </c>
      <c r="T18">
        <v>218.24</v>
      </c>
      <c r="U18" s="194">
        <f t="shared" si="7"/>
        <v>1.2846393833731012E-3</v>
      </c>
      <c r="V18" s="132">
        <v>5463.54</v>
      </c>
      <c r="W18" s="194">
        <f t="shared" si="8"/>
        <v>8.1332087706757511E-4</v>
      </c>
    </row>
    <row r="19" spans="1:23" ht="13" x14ac:dyDescent="0.3">
      <c r="A19" s="1">
        <v>45503</v>
      </c>
      <c r="B19">
        <v>3.7974999999999999</v>
      </c>
      <c r="C19" s="194">
        <f t="shared" si="0"/>
        <v>3.5446489434219464E-2</v>
      </c>
      <c r="D19">
        <v>109.9</v>
      </c>
      <c r="E19" s="194">
        <f t="shared" si="0"/>
        <v>-9.0909090909085737E-4</v>
      </c>
      <c r="F19">
        <v>3.6469999999999998</v>
      </c>
      <c r="G19" s="194">
        <f t="shared" si="0"/>
        <v>2.9935046597006462E-2</v>
      </c>
      <c r="H19" s="132">
        <v>1086.2249999999999</v>
      </c>
      <c r="I19" s="194">
        <f t="shared" si="1"/>
        <v>8.0506705025288425E-3</v>
      </c>
      <c r="J19" s="132">
        <v>681.32500000000005</v>
      </c>
      <c r="K19" s="194">
        <f t="shared" si="2"/>
        <v>9.7009539419573663E-3</v>
      </c>
      <c r="L19" s="132">
        <v>1128.075</v>
      </c>
      <c r="M19" s="194">
        <f t="shared" si="3"/>
        <v>3.7370704037371109E-3</v>
      </c>
      <c r="N19" s="123">
        <v>38.340000000000003</v>
      </c>
      <c r="O19" s="194">
        <f t="shared" si="4"/>
        <v>1.1876484560570146E-2</v>
      </c>
      <c r="P19">
        <v>86.48</v>
      </c>
      <c r="Q19" s="194">
        <f t="shared" si="5"/>
        <v>-6.9332100762655726E-4</v>
      </c>
      <c r="R19">
        <v>191.04</v>
      </c>
      <c r="S19" s="194">
        <f t="shared" si="6"/>
        <v>-2.4020887728459944E-3</v>
      </c>
      <c r="T19">
        <v>218.8</v>
      </c>
      <c r="U19" s="194">
        <f t="shared" si="7"/>
        <v>2.5659824046920924E-3</v>
      </c>
      <c r="V19" s="132">
        <v>5436.44</v>
      </c>
      <c r="W19" s="194">
        <f t="shared" si="8"/>
        <v>-4.960154039322557E-3</v>
      </c>
    </row>
    <row r="20" spans="1:23" ht="13" x14ac:dyDescent="0.3">
      <c r="A20" s="1">
        <v>45504</v>
      </c>
      <c r="B20">
        <v>3.7505000000000002</v>
      </c>
      <c r="C20" s="194">
        <f t="shared" si="0"/>
        <v>-1.2376563528637185E-2</v>
      </c>
      <c r="D20">
        <v>109</v>
      </c>
      <c r="E20" s="194">
        <f t="shared" si="0"/>
        <v>-8.1892629663330805E-3</v>
      </c>
      <c r="F20">
        <v>3.621</v>
      </c>
      <c r="G20" s="194">
        <f t="shared" si="0"/>
        <v>-7.1291472443103382E-3</v>
      </c>
      <c r="H20" s="132">
        <v>1081.2829999999999</v>
      </c>
      <c r="I20" s="194">
        <f t="shared" si="1"/>
        <v>-4.5497019494119611E-3</v>
      </c>
      <c r="J20" s="132">
        <v>682.21</v>
      </c>
      <c r="K20" s="194">
        <f t="shared" si="2"/>
        <v>1.2989395662862671E-3</v>
      </c>
      <c r="L20" s="132">
        <v>1130.9590000000001</v>
      </c>
      <c r="M20" s="194">
        <f t="shared" si="3"/>
        <v>2.5565676041043499E-3</v>
      </c>
      <c r="N20" s="123">
        <v>37.954999999999998</v>
      </c>
      <c r="O20" s="194">
        <f t="shared" si="4"/>
        <v>-1.004173187271792E-2</v>
      </c>
      <c r="P20">
        <v>86.06</v>
      </c>
      <c r="Q20" s="194">
        <f t="shared" si="5"/>
        <v>-4.856614246068475E-3</v>
      </c>
      <c r="R20">
        <v>192.14</v>
      </c>
      <c r="S20" s="194">
        <f t="shared" si="6"/>
        <v>5.7579564489111936E-3</v>
      </c>
      <c r="T20">
        <v>222.08</v>
      </c>
      <c r="U20" s="194">
        <f t="shared" si="7"/>
        <v>1.4990859232175507E-2</v>
      </c>
      <c r="V20" s="132">
        <v>5522.3</v>
      </c>
      <c r="W20" s="194">
        <f t="shared" si="8"/>
        <v>1.5793423637527608E-2</v>
      </c>
    </row>
    <row r="21" spans="1:23" ht="13" x14ac:dyDescent="0.3">
      <c r="A21" s="1">
        <v>45505</v>
      </c>
      <c r="B21">
        <v>3.6034999999999999</v>
      </c>
      <c r="C21" s="194">
        <f t="shared" si="0"/>
        <v>-3.919477403012938E-2</v>
      </c>
      <c r="D21">
        <v>105.9</v>
      </c>
      <c r="E21" s="194">
        <f t="shared" si="0"/>
        <v>-2.8440366972477014E-2</v>
      </c>
      <c r="F21">
        <v>3.6764999999999999</v>
      </c>
      <c r="G21" s="194">
        <f t="shared" si="0"/>
        <v>1.53272576636288E-2</v>
      </c>
      <c r="H21" s="132">
        <v>1054.4860000000001</v>
      </c>
      <c r="I21" s="194">
        <f t="shared" si="1"/>
        <v>-2.4782596230588847E-2</v>
      </c>
      <c r="J21" s="132">
        <v>676.79499999999996</v>
      </c>
      <c r="K21" s="194">
        <f t="shared" si="2"/>
        <v>-7.9374386186072867E-3</v>
      </c>
      <c r="L21" s="132">
        <v>1106.9449999999999</v>
      </c>
      <c r="M21" s="194">
        <f t="shared" si="3"/>
        <v>-2.12333073082226E-2</v>
      </c>
      <c r="N21" s="123">
        <v>35.79</v>
      </c>
      <c r="O21" s="194">
        <f t="shared" si="4"/>
        <v>-5.7041233039125262E-2</v>
      </c>
      <c r="P21">
        <v>83.14</v>
      </c>
      <c r="Q21" s="194">
        <f t="shared" si="5"/>
        <v>-3.3929816407157816E-2</v>
      </c>
      <c r="R21">
        <v>189.66</v>
      </c>
      <c r="S21" s="194">
        <f t="shared" si="6"/>
        <v>-1.290725512647023E-2</v>
      </c>
      <c r="T21">
        <v>218.36</v>
      </c>
      <c r="U21" s="194">
        <f t="shared" si="7"/>
        <v>-1.6750720461095096E-2</v>
      </c>
      <c r="V21" s="132">
        <v>5446.68</v>
      </c>
      <c r="W21" s="194">
        <f t="shared" si="8"/>
        <v>-1.3693569708273706E-2</v>
      </c>
    </row>
    <row r="22" spans="1:23" ht="13" x14ac:dyDescent="0.3">
      <c r="A22" s="1">
        <v>45506</v>
      </c>
      <c r="B22">
        <v>3.4445000000000001</v>
      </c>
      <c r="C22" s="194">
        <f t="shared" si="0"/>
        <v>-4.4123768558346002E-2</v>
      </c>
      <c r="D22">
        <v>104.3</v>
      </c>
      <c r="E22" s="194">
        <f t="shared" si="0"/>
        <v>-1.5108593012275812E-2</v>
      </c>
      <c r="F22">
        <v>3.5590000000000002</v>
      </c>
      <c r="G22" s="194">
        <f t="shared" si="0"/>
        <v>-3.1959744322045347E-2</v>
      </c>
      <c r="H22" s="132">
        <v>1030.739</v>
      </c>
      <c r="I22" s="194">
        <f t="shared" si="1"/>
        <v>-2.2519976557299072E-2</v>
      </c>
      <c r="J22" s="132">
        <v>659.87400000000002</v>
      </c>
      <c r="K22" s="194">
        <f t="shared" si="2"/>
        <v>-2.5001662246322647E-2</v>
      </c>
      <c r="L22" s="132">
        <v>1081.001</v>
      </c>
      <c r="M22" s="194">
        <f t="shared" si="3"/>
        <v>-2.3437478826861282E-2</v>
      </c>
      <c r="N22" s="123">
        <v>34</v>
      </c>
      <c r="O22" s="194">
        <f t="shared" si="4"/>
        <v>-5.0013970382788465E-2</v>
      </c>
      <c r="P22">
        <v>82.34</v>
      </c>
      <c r="Q22" s="194">
        <f t="shared" si="5"/>
        <v>-9.62232379119554E-3</v>
      </c>
      <c r="R22">
        <v>189.12</v>
      </c>
      <c r="S22" s="194">
        <f t="shared" si="6"/>
        <v>-2.8472002530844252E-3</v>
      </c>
      <c r="T22">
        <v>219.86</v>
      </c>
      <c r="U22" s="194">
        <f t="shared" si="7"/>
        <v>6.8693899981681619E-3</v>
      </c>
      <c r="V22" s="132">
        <v>5346.56</v>
      </c>
      <c r="W22" s="194">
        <f t="shared" si="8"/>
        <v>-1.8381839946536218E-2</v>
      </c>
    </row>
    <row r="23" spans="1:23" ht="13" x14ac:dyDescent="0.3">
      <c r="A23" s="1">
        <v>45509</v>
      </c>
      <c r="B23">
        <v>3.411</v>
      </c>
      <c r="C23" s="194">
        <f t="shared" si="0"/>
        <v>-9.725649586297019E-3</v>
      </c>
      <c r="D23">
        <v>101.4</v>
      </c>
      <c r="E23" s="194">
        <f t="shared" si="0"/>
        <v>-2.7804410354745845E-2</v>
      </c>
      <c r="F23">
        <v>3.4325000000000001</v>
      </c>
      <c r="G23" s="194">
        <f t="shared" si="0"/>
        <v>-3.5543692048328197E-2</v>
      </c>
      <c r="H23" s="132">
        <v>1008.867</v>
      </c>
      <c r="I23" s="194">
        <f t="shared" si="1"/>
        <v>-2.1219726817361204E-2</v>
      </c>
      <c r="J23" s="132">
        <v>644.46400000000006</v>
      </c>
      <c r="K23" s="194">
        <f t="shared" si="2"/>
        <v>-2.3352943137629256E-2</v>
      </c>
      <c r="L23" s="132">
        <v>1060.83</v>
      </c>
      <c r="M23" s="194">
        <f t="shared" si="3"/>
        <v>-1.8659557206700133E-2</v>
      </c>
      <c r="N23" s="123">
        <v>33.134999999999998</v>
      </c>
      <c r="O23" s="194">
        <f t="shared" si="4"/>
        <v>-2.5441176470588293E-2</v>
      </c>
      <c r="P23">
        <v>79.88</v>
      </c>
      <c r="Q23" s="194">
        <f t="shared" si="5"/>
        <v>-2.9876123390818653E-2</v>
      </c>
      <c r="R23">
        <v>183.31</v>
      </c>
      <c r="S23" s="194">
        <f t="shared" si="6"/>
        <v>-3.0721235194585458E-2</v>
      </c>
      <c r="T23">
        <v>209.27</v>
      </c>
      <c r="U23" s="194">
        <f t="shared" si="7"/>
        <v>-4.8167015373419463E-2</v>
      </c>
      <c r="V23" s="132">
        <v>5186.33</v>
      </c>
      <c r="W23" s="194">
        <f t="shared" si="8"/>
        <v>-2.9968802370122182E-2</v>
      </c>
    </row>
    <row r="24" spans="1:23" ht="13" x14ac:dyDescent="0.3">
      <c r="A24" s="1">
        <v>45510</v>
      </c>
      <c r="B24">
        <v>3.3620000000000001</v>
      </c>
      <c r="C24" s="194">
        <f t="shared" si="0"/>
        <v>-1.4365288771621205E-2</v>
      </c>
      <c r="D24">
        <v>100.5</v>
      </c>
      <c r="E24" s="194">
        <f t="shared" si="0"/>
        <v>-8.8757396449704699E-3</v>
      </c>
      <c r="F24">
        <v>3.411</v>
      </c>
      <c r="G24" s="194">
        <f t="shared" si="0"/>
        <v>-6.2636562272396432E-3</v>
      </c>
      <c r="H24" s="132">
        <v>1002.072</v>
      </c>
      <c r="I24" s="194">
        <f t="shared" si="1"/>
        <v>-6.7352782874253586E-3</v>
      </c>
      <c r="J24" s="132">
        <v>644.95699999999999</v>
      </c>
      <c r="K24" s="194">
        <f t="shared" si="2"/>
        <v>7.6497678691119766E-4</v>
      </c>
      <c r="L24" s="132">
        <v>1060.569</v>
      </c>
      <c r="M24" s="194">
        <f t="shared" si="3"/>
        <v>-2.4603376601337377E-4</v>
      </c>
      <c r="N24" s="123">
        <v>32.6</v>
      </c>
      <c r="O24" s="194">
        <f t="shared" si="4"/>
        <v>-1.6146069111211608E-2</v>
      </c>
      <c r="P24">
        <v>80.099999999999994</v>
      </c>
      <c r="Q24" s="194">
        <f t="shared" si="5"/>
        <v>2.7541311967951786E-3</v>
      </c>
      <c r="R24">
        <v>186.8</v>
      </c>
      <c r="S24" s="194">
        <f t="shared" si="6"/>
        <v>1.9038786754677916E-2</v>
      </c>
      <c r="T24">
        <v>207.23</v>
      </c>
      <c r="U24" s="194">
        <f t="shared" si="7"/>
        <v>-9.7481722177092771E-3</v>
      </c>
      <c r="V24" s="132">
        <v>5240.03</v>
      </c>
      <c r="W24" s="194">
        <f t="shared" si="8"/>
        <v>1.0354142524675409E-2</v>
      </c>
    </row>
    <row r="25" spans="1:23" ht="13" x14ac:dyDescent="0.3">
      <c r="A25" s="1">
        <v>45511</v>
      </c>
      <c r="B25">
        <v>3.4550000000000001</v>
      </c>
      <c r="C25" s="194">
        <f t="shared" si="0"/>
        <v>2.7662105889351567E-2</v>
      </c>
      <c r="D25">
        <v>103.1</v>
      </c>
      <c r="E25" s="194">
        <f t="shared" si="0"/>
        <v>2.5870646766169098E-2</v>
      </c>
      <c r="F25">
        <v>3.4815</v>
      </c>
      <c r="G25" s="194">
        <f t="shared" si="0"/>
        <v>2.0668425681618297E-2</v>
      </c>
      <c r="H25" s="132">
        <v>1025.5630000000001</v>
      </c>
      <c r="I25" s="194">
        <f t="shared" si="1"/>
        <v>2.3442427290653864E-2</v>
      </c>
      <c r="J25" s="132">
        <v>659.17700000000002</v>
      </c>
      <c r="K25" s="194">
        <f t="shared" si="2"/>
        <v>2.2047981493339908E-2</v>
      </c>
      <c r="L25" s="132">
        <v>1075.575</v>
      </c>
      <c r="M25" s="194">
        <f t="shared" si="3"/>
        <v>1.4149008692503823E-2</v>
      </c>
      <c r="N25" s="123">
        <v>34.159999999999997</v>
      </c>
      <c r="O25" s="194">
        <f t="shared" si="4"/>
        <v>4.7852760736196168E-2</v>
      </c>
      <c r="P25">
        <v>79.92</v>
      </c>
      <c r="Q25" s="194">
        <f t="shared" si="5"/>
        <v>-2.2471910112358629E-3</v>
      </c>
      <c r="R25">
        <v>186.8</v>
      </c>
      <c r="S25" s="194">
        <f t="shared" si="6"/>
        <v>0</v>
      </c>
      <c r="T25">
        <v>209.82</v>
      </c>
      <c r="U25" s="194">
        <f t="shared" si="7"/>
        <v>1.2498190416445513E-2</v>
      </c>
      <c r="V25" s="132">
        <v>5199.5</v>
      </c>
      <c r="W25" s="194">
        <f t="shared" si="8"/>
        <v>-7.7346885418594453E-3</v>
      </c>
    </row>
    <row r="26" spans="1:23" ht="13" x14ac:dyDescent="0.3">
      <c r="A26" s="1">
        <v>45512</v>
      </c>
      <c r="B26">
        <v>3.4434999999999998</v>
      </c>
      <c r="C26" s="194">
        <f t="shared" si="0"/>
        <v>-3.328509406657102E-3</v>
      </c>
      <c r="D26">
        <v>102.5</v>
      </c>
      <c r="E26" s="194">
        <f t="shared" si="0"/>
        <v>-5.8195926285159487E-3</v>
      </c>
      <c r="F26">
        <v>3.4870000000000001</v>
      </c>
      <c r="G26" s="194">
        <f t="shared" si="0"/>
        <v>1.5797788309636824E-3</v>
      </c>
      <c r="H26" s="132">
        <v>1022.033</v>
      </c>
      <c r="I26" s="194">
        <f t="shared" si="1"/>
        <v>-3.4420118510516528E-3</v>
      </c>
      <c r="J26" s="132">
        <v>662.76900000000001</v>
      </c>
      <c r="K26" s="194">
        <f t="shared" si="2"/>
        <v>5.4492192537057334E-3</v>
      </c>
      <c r="L26" s="132">
        <v>1079.799</v>
      </c>
      <c r="M26" s="194">
        <f t="shared" si="3"/>
        <v>3.9272017293075171E-3</v>
      </c>
      <c r="N26" s="123">
        <v>34.18</v>
      </c>
      <c r="O26" s="194">
        <f t="shared" si="4"/>
        <v>5.854800936769066E-4</v>
      </c>
      <c r="P26">
        <v>80.099999999999994</v>
      </c>
      <c r="Q26" s="194">
        <f t="shared" si="5"/>
        <v>2.2522522522521599E-3</v>
      </c>
      <c r="R26">
        <v>192.61</v>
      </c>
      <c r="S26" s="194">
        <f t="shared" si="6"/>
        <v>3.1102783725910074E-2</v>
      </c>
      <c r="T26">
        <v>213.31</v>
      </c>
      <c r="U26" s="194">
        <f t="shared" si="7"/>
        <v>1.6633304737394002E-2</v>
      </c>
      <c r="V26" s="132">
        <v>5319.31</v>
      </c>
      <c r="W26" s="194">
        <f t="shared" si="8"/>
        <v>2.3042600250024119E-2</v>
      </c>
    </row>
    <row r="27" spans="1:23" ht="13" x14ac:dyDescent="0.3">
      <c r="A27" s="1">
        <v>45513</v>
      </c>
      <c r="B27">
        <v>3.452</v>
      </c>
      <c r="C27" s="194">
        <f t="shared" si="0"/>
        <v>2.4684187599826267E-3</v>
      </c>
      <c r="D27">
        <v>101.7</v>
      </c>
      <c r="E27" s="194">
        <f t="shared" si="0"/>
        <v>-7.80487804878046E-3</v>
      </c>
      <c r="F27">
        <v>3.4809999999999999</v>
      </c>
      <c r="G27" s="194">
        <f t="shared" si="0"/>
        <v>-1.7206767995412179E-3</v>
      </c>
      <c r="H27" s="132">
        <v>1023.377</v>
      </c>
      <c r="I27" s="194">
        <f t="shared" si="1"/>
        <v>1.3150260314490209E-3</v>
      </c>
      <c r="J27" s="132">
        <v>665.27599999999995</v>
      </c>
      <c r="K27" s="194">
        <f t="shared" si="2"/>
        <v>3.7826150589420266E-3</v>
      </c>
      <c r="L27" s="132">
        <v>1082.723</v>
      </c>
      <c r="M27" s="194">
        <f t="shared" si="3"/>
        <v>2.707911379803073E-3</v>
      </c>
      <c r="N27" s="123">
        <v>34.445</v>
      </c>
      <c r="O27" s="194">
        <f t="shared" si="4"/>
        <v>7.7530719719134163E-3</v>
      </c>
      <c r="P27">
        <v>79.8</v>
      </c>
      <c r="Q27" s="194">
        <f t="shared" si="5"/>
        <v>-3.74531835205989E-3</v>
      </c>
      <c r="R27">
        <v>191.45</v>
      </c>
      <c r="S27" s="194">
        <f t="shared" si="6"/>
        <v>-6.0225325787862773E-3</v>
      </c>
      <c r="T27">
        <v>216.24</v>
      </c>
      <c r="U27" s="194">
        <f t="shared" si="7"/>
        <v>1.3735877361586456E-2</v>
      </c>
      <c r="V27" s="132">
        <v>5344.16</v>
      </c>
      <c r="W27" s="194">
        <f t="shared" si="8"/>
        <v>4.6716585421792403E-3</v>
      </c>
    </row>
    <row r="28" spans="1:23" ht="13" x14ac:dyDescent="0.3">
      <c r="A28" s="1">
        <v>45516</v>
      </c>
      <c r="B28">
        <v>3.4704999999999999</v>
      </c>
      <c r="C28" s="194">
        <f t="shared" si="0"/>
        <v>5.359212050984925E-3</v>
      </c>
      <c r="D28">
        <v>100.7</v>
      </c>
      <c r="E28" s="194">
        <f t="shared" si="0"/>
        <v>-9.8328416912487702E-3</v>
      </c>
      <c r="F28">
        <v>3.5175000000000001</v>
      </c>
      <c r="G28" s="194">
        <f t="shared" si="0"/>
        <v>1.0485492674518874E-2</v>
      </c>
      <c r="H28" s="132">
        <v>1027.681</v>
      </c>
      <c r="I28" s="194">
        <f t="shared" si="1"/>
        <v>4.2056837314108954E-3</v>
      </c>
      <c r="J28" s="132">
        <v>666.24800000000005</v>
      </c>
      <c r="K28" s="194">
        <f t="shared" si="2"/>
        <v>1.4610477455974569E-3</v>
      </c>
      <c r="L28" s="132">
        <v>1082.8599999999999</v>
      </c>
      <c r="M28" s="194">
        <f t="shared" si="3"/>
        <v>1.2653282510849368E-4</v>
      </c>
      <c r="N28" s="123">
        <v>34.57</v>
      </c>
      <c r="O28" s="194">
        <f t="shared" si="4"/>
        <v>3.628973726230222E-3</v>
      </c>
      <c r="P28">
        <v>78.72</v>
      </c>
      <c r="Q28" s="194">
        <f t="shared" si="5"/>
        <v>-1.3533834586466145E-2</v>
      </c>
      <c r="R28">
        <v>189.48</v>
      </c>
      <c r="S28" s="194">
        <f t="shared" si="6"/>
        <v>-1.0289892922434051E-2</v>
      </c>
      <c r="T28">
        <v>217.53</v>
      </c>
      <c r="U28" s="194">
        <f t="shared" si="7"/>
        <v>5.9655937846836479E-3</v>
      </c>
      <c r="V28" s="132">
        <v>5344.39</v>
      </c>
      <c r="W28" s="194">
        <f t="shared" si="8"/>
        <v>4.3037633603872814E-5</v>
      </c>
    </row>
    <row r="29" spans="1:23" ht="13" x14ac:dyDescent="0.3">
      <c r="A29" s="1">
        <v>45517</v>
      </c>
      <c r="B29">
        <v>3.4645000000000001</v>
      </c>
      <c r="C29" s="194">
        <f t="shared" si="0"/>
        <v>-1.7288575133265476E-3</v>
      </c>
      <c r="D29">
        <v>99.85</v>
      </c>
      <c r="E29" s="194">
        <f t="shared" si="0"/>
        <v>-8.4409136047667171E-3</v>
      </c>
      <c r="F29">
        <v>3.5830000000000002</v>
      </c>
      <c r="G29" s="194">
        <f t="shared" si="0"/>
        <v>1.8621179815209696E-2</v>
      </c>
      <c r="H29" s="132">
        <v>1030.4570000000001</v>
      </c>
      <c r="I29" s="194">
        <f t="shared" si="1"/>
        <v>2.7012273263785818E-3</v>
      </c>
      <c r="J29" s="132">
        <v>671.81299999999999</v>
      </c>
      <c r="K29" s="194">
        <f t="shared" si="2"/>
        <v>8.3527455241891018E-3</v>
      </c>
      <c r="L29" s="132">
        <v>1088.2470000000001</v>
      </c>
      <c r="M29" s="194">
        <f t="shared" si="3"/>
        <v>4.9747889847257922E-3</v>
      </c>
      <c r="N29" s="123">
        <v>34.634999999999998</v>
      </c>
      <c r="O29" s="194">
        <f t="shared" si="4"/>
        <v>1.8802429852472584E-3</v>
      </c>
      <c r="P29">
        <v>79.62</v>
      </c>
      <c r="Q29" s="194">
        <f t="shared" si="5"/>
        <v>1.1432926829268365E-2</v>
      </c>
      <c r="R29">
        <v>190.99</v>
      </c>
      <c r="S29" s="194">
        <f t="shared" si="6"/>
        <v>7.9691788051510417E-3</v>
      </c>
      <c r="T29">
        <v>221.27</v>
      </c>
      <c r="U29" s="194">
        <f t="shared" si="7"/>
        <v>1.7193030846320088E-2</v>
      </c>
      <c r="V29" s="132">
        <v>5434.43</v>
      </c>
      <c r="W29" s="194">
        <f t="shared" si="8"/>
        <v>1.6847572875482508E-2</v>
      </c>
    </row>
    <row r="30" spans="1:23" ht="13" x14ac:dyDescent="0.3">
      <c r="A30" s="1">
        <v>45518</v>
      </c>
      <c r="B30">
        <v>3.4889999999999999</v>
      </c>
      <c r="C30" s="194">
        <f t="shared" si="0"/>
        <v>7.0717275220088735E-3</v>
      </c>
      <c r="D30">
        <v>98.85</v>
      </c>
      <c r="E30" s="194">
        <f t="shared" si="0"/>
        <v>-1.0015022533800702E-2</v>
      </c>
      <c r="F30">
        <v>3.5979999999999999</v>
      </c>
      <c r="G30" s="194">
        <f t="shared" si="0"/>
        <v>4.1864359475299135E-3</v>
      </c>
      <c r="H30" s="132">
        <v>1041.8520000000001</v>
      </c>
      <c r="I30" s="194">
        <f t="shared" si="1"/>
        <v>1.1058200390700417E-2</v>
      </c>
      <c r="J30" s="132">
        <v>673.42899999999997</v>
      </c>
      <c r="K30" s="194">
        <f t="shared" si="2"/>
        <v>2.4054312732858479E-3</v>
      </c>
      <c r="L30" s="132">
        <v>1093.4010000000001</v>
      </c>
      <c r="M30" s="194">
        <f t="shared" si="3"/>
        <v>4.7360571634932104E-3</v>
      </c>
      <c r="N30" s="123">
        <v>35.049999999999997</v>
      </c>
      <c r="O30" s="194">
        <f t="shared" si="4"/>
        <v>1.1982099032770295E-2</v>
      </c>
      <c r="P30">
        <v>80.540000000000006</v>
      </c>
      <c r="Q30" s="194">
        <f t="shared" si="5"/>
        <v>1.1554885707108787E-2</v>
      </c>
      <c r="R30">
        <v>192.32</v>
      </c>
      <c r="S30" s="194">
        <f t="shared" si="6"/>
        <v>6.9637153777683857E-3</v>
      </c>
      <c r="T30">
        <v>221.72</v>
      </c>
      <c r="U30" s="194">
        <f t="shared" si="7"/>
        <v>2.0337144664888535E-3</v>
      </c>
      <c r="V30" s="132">
        <v>5455.21</v>
      </c>
      <c r="W30" s="194">
        <f t="shared" si="8"/>
        <v>3.8237680860733776E-3</v>
      </c>
    </row>
    <row r="31" spans="1:23" ht="13" x14ac:dyDescent="0.3">
      <c r="A31" s="1">
        <v>45519</v>
      </c>
      <c r="B31">
        <v>3.4889999999999999</v>
      </c>
      <c r="C31" s="194">
        <f t="shared" si="0"/>
        <v>0</v>
      </c>
      <c r="D31">
        <v>100.9</v>
      </c>
      <c r="E31" s="194">
        <f t="shared" si="0"/>
        <v>2.073849266565515E-2</v>
      </c>
      <c r="F31">
        <v>3.7244999999999999</v>
      </c>
      <c r="G31" s="194">
        <f t="shared" si="0"/>
        <v>3.5158421345191787E-2</v>
      </c>
      <c r="H31" s="132">
        <v>1041.8520000000001</v>
      </c>
      <c r="I31" s="194">
        <f t="shared" si="1"/>
        <v>0</v>
      </c>
      <c r="J31" s="132">
        <v>680.54899999999998</v>
      </c>
      <c r="K31" s="194">
        <f t="shared" si="2"/>
        <v>1.0572755257050119E-2</v>
      </c>
      <c r="L31" s="132">
        <v>1110.9760000000001</v>
      </c>
      <c r="M31" s="194">
        <f t="shared" si="3"/>
        <v>1.6073700316718245E-2</v>
      </c>
      <c r="N31" s="123">
        <v>35.049999999999997</v>
      </c>
      <c r="O31" s="194">
        <f t="shared" si="4"/>
        <v>0</v>
      </c>
      <c r="P31">
        <v>81.760000000000005</v>
      </c>
      <c r="Q31" s="194">
        <f t="shared" si="5"/>
        <v>1.5147752669480988E-2</v>
      </c>
      <c r="R31">
        <v>193.95</v>
      </c>
      <c r="S31" s="194">
        <f t="shared" si="6"/>
        <v>8.4754575707154511E-3</v>
      </c>
      <c r="T31">
        <v>224.72</v>
      </c>
      <c r="U31" s="194">
        <f t="shared" si="7"/>
        <v>1.3530579108785856E-2</v>
      </c>
      <c r="V31" s="132">
        <v>5543.22</v>
      </c>
      <c r="W31" s="194">
        <f t="shared" si="8"/>
        <v>1.6133201104998749E-2</v>
      </c>
    </row>
    <row r="32" spans="1:23" ht="13" x14ac:dyDescent="0.3">
      <c r="A32" s="1">
        <v>45520</v>
      </c>
      <c r="B32">
        <v>3.597</v>
      </c>
      <c r="C32" s="194">
        <f t="shared" si="0"/>
        <v>3.0954428202923503E-2</v>
      </c>
      <c r="D32">
        <v>101.3</v>
      </c>
      <c r="E32" s="194">
        <f t="shared" si="0"/>
        <v>3.9643211100098257E-3</v>
      </c>
      <c r="F32">
        <v>3.6920000000000002</v>
      </c>
      <c r="G32" s="194">
        <f t="shared" si="0"/>
        <v>-8.7260034904013302E-3</v>
      </c>
      <c r="H32" s="132">
        <v>1064.2439999999999</v>
      </c>
      <c r="I32" s="194">
        <f t="shared" si="1"/>
        <v>2.1492496055101708E-2</v>
      </c>
      <c r="J32" s="132">
        <v>681.59</v>
      </c>
      <c r="K32" s="194">
        <f t="shared" si="2"/>
        <v>1.5296473876238944E-3</v>
      </c>
      <c r="L32" s="132">
        <v>1119.232</v>
      </c>
      <c r="M32" s="194">
        <f t="shared" si="3"/>
        <v>7.4313036465232891E-3</v>
      </c>
      <c r="N32" s="123">
        <v>36.340000000000003</v>
      </c>
      <c r="O32" s="194">
        <f t="shared" si="4"/>
        <v>3.6804564907275503E-2</v>
      </c>
      <c r="P32">
        <v>81.7</v>
      </c>
      <c r="Q32" s="194">
        <f t="shared" si="5"/>
        <v>-7.3385518591000815E-4</v>
      </c>
      <c r="R32">
        <v>193.78</v>
      </c>
      <c r="S32" s="194">
        <f t="shared" si="6"/>
        <v>-8.765145656096288E-4</v>
      </c>
      <c r="T32">
        <v>226.05</v>
      </c>
      <c r="U32" s="194">
        <f t="shared" si="7"/>
        <v>5.9184763260947517E-3</v>
      </c>
      <c r="V32" s="132">
        <v>5554.25</v>
      </c>
      <c r="W32" s="194">
        <f t="shared" si="8"/>
        <v>1.9898181923141685E-3</v>
      </c>
    </row>
    <row r="33" spans="1:23" ht="13" x14ac:dyDescent="0.3">
      <c r="A33" s="1">
        <v>45523</v>
      </c>
      <c r="B33">
        <v>3.6139999999999999</v>
      </c>
      <c r="C33" s="194">
        <f t="shared" si="0"/>
        <v>4.7261606894634153E-3</v>
      </c>
      <c r="D33">
        <v>104.3</v>
      </c>
      <c r="E33" s="194">
        <f t="shared" si="0"/>
        <v>2.9615004935834157E-2</v>
      </c>
      <c r="F33">
        <v>3.74</v>
      </c>
      <c r="G33" s="194">
        <f t="shared" si="0"/>
        <v>1.3001083423618645E-2</v>
      </c>
      <c r="H33" s="132">
        <v>1071.46</v>
      </c>
      <c r="I33" s="194">
        <f t="shared" si="1"/>
        <v>6.7803999834625539E-3</v>
      </c>
      <c r="J33" s="132">
        <v>688.36400000000003</v>
      </c>
      <c r="K33" s="194">
        <f t="shared" si="2"/>
        <v>9.9385260933992584E-3</v>
      </c>
      <c r="L33" s="132">
        <v>1125.414</v>
      </c>
      <c r="M33" s="194">
        <f t="shared" si="3"/>
        <v>5.5234303522415521E-3</v>
      </c>
      <c r="N33" s="123">
        <v>36.67</v>
      </c>
      <c r="O33" s="194">
        <f t="shared" si="4"/>
        <v>9.0809025866812956E-3</v>
      </c>
      <c r="P33">
        <v>82.86</v>
      </c>
      <c r="Q33" s="194">
        <f t="shared" si="5"/>
        <v>1.4198286413708648E-2</v>
      </c>
      <c r="R33">
        <v>194.73</v>
      </c>
      <c r="S33" s="194">
        <f t="shared" si="6"/>
        <v>4.9024667148311937E-3</v>
      </c>
      <c r="T33">
        <v>225.89</v>
      </c>
      <c r="U33" s="194">
        <f t="shared" si="7"/>
        <v>-7.0780800707819066E-4</v>
      </c>
      <c r="V33" s="132">
        <v>5608.25</v>
      </c>
      <c r="W33" s="194">
        <f t="shared" si="8"/>
        <v>9.722284736913174E-3</v>
      </c>
    </row>
    <row r="34" spans="1:23" ht="13" x14ac:dyDescent="0.3">
      <c r="A34" s="1">
        <v>45524</v>
      </c>
      <c r="B34">
        <v>3.5945</v>
      </c>
      <c r="C34" s="194">
        <f t="shared" si="0"/>
        <v>-5.3956834532373687E-3</v>
      </c>
      <c r="D34">
        <v>103</v>
      </c>
      <c r="E34" s="194">
        <f t="shared" si="0"/>
        <v>-1.2464046021092974E-2</v>
      </c>
      <c r="F34">
        <v>3.7435</v>
      </c>
      <c r="G34" s="194">
        <f t="shared" si="0"/>
        <v>9.3582887700530387E-4</v>
      </c>
      <c r="H34" s="132">
        <v>1065.615</v>
      </c>
      <c r="I34" s="194">
        <f t="shared" si="1"/>
        <v>-5.4551733149161208E-3</v>
      </c>
      <c r="J34" s="132">
        <v>685.93799999999999</v>
      </c>
      <c r="K34" s="194">
        <f t="shared" si="2"/>
        <v>-3.5242981910733918E-3</v>
      </c>
      <c r="L34" s="132">
        <v>1121.431</v>
      </c>
      <c r="M34" s="194">
        <f t="shared" si="3"/>
        <v>-3.5391420401736139E-3</v>
      </c>
      <c r="N34" s="123">
        <v>35.844999999999999</v>
      </c>
      <c r="O34" s="194">
        <f t="shared" si="4"/>
        <v>-2.2497954731388131E-2</v>
      </c>
      <c r="P34">
        <v>82.8</v>
      </c>
      <c r="Q34" s="194">
        <f t="shared" si="5"/>
        <v>-7.2411296162204052E-4</v>
      </c>
      <c r="R34">
        <v>196.03</v>
      </c>
      <c r="S34" s="194">
        <f t="shared" si="6"/>
        <v>6.6759102346839799E-3</v>
      </c>
      <c r="T34">
        <v>226.51</v>
      </c>
      <c r="U34" s="194">
        <f t="shared" si="7"/>
        <v>2.7446987471778502E-3</v>
      </c>
      <c r="V34" s="132">
        <v>5597.12</v>
      </c>
      <c r="W34" s="194">
        <f t="shared" si="8"/>
        <v>-1.9845762938528258E-3</v>
      </c>
    </row>
    <row r="35" spans="1:23" ht="13" x14ac:dyDescent="0.3">
      <c r="A35" s="1">
        <v>45525</v>
      </c>
      <c r="B35">
        <v>3.6160000000000001</v>
      </c>
      <c r="C35" s="194">
        <f t="shared" si="0"/>
        <v>5.9813604117401791E-3</v>
      </c>
      <c r="D35">
        <v>105.1</v>
      </c>
      <c r="E35" s="194">
        <f t="shared" si="0"/>
        <v>2.0388349514563052E-2</v>
      </c>
      <c r="F35">
        <v>3.7265000000000001</v>
      </c>
      <c r="G35" s="194">
        <f t="shared" si="0"/>
        <v>-4.5412047549084822E-3</v>
      </c>
      <c r="H35" s="132">
        <v>1073.4849999999999</v>
      </c>
      <c r="I35" s="194">
        <f t="shared" si="1"/>
        <v>7.3854065492695679E-3</v>
      </c>
      <c r="J35" s="132">
        <v>687.57899999999995</v>
      </c>
      <c r="K35" s="194">
        <f t="shared" si="2"/>
        <v>2.3923444976076012E-3</v>
      </c>
      <c r="L35" s="132">
        <v>1127.3030000000001</v>
      </c>
      <c r="M35" s="194">
        <f t="shared" si="3"/>
        <v>5.2361670044791617E-3</v>
      </c>
      <c r="N35" s="123">
        <v>35.774999999999999</v>
      </c>
      <c r="O35" s="194">
        <f t="shared" si="4"/>
        <v>-1.9528525596317558E-3</v>
      </c>
      <c r="P35">
        <v>83.72</v>
      </c>
      <c r="Q35" s="194">
        <f t="shared" si="5"/>
        <v>1.1111111111111132E-2</v>
      </c>
      <c r="R35">
        <v>197.21</v>
      </c>
      <c r="S35" s="194">
        <f t="shared" si="6"/>
        <v>6.0194868132429054E-3</v>
      </c>
      <c r="T35">
        <v>226.4</v>
      </c>
      <c r="U35" s="194">
        <f t="shared" si="7"/>
        <v>-4.8562977351986769E-4</v>
      </c>
      <c r="V35" s="132">
        <v>5620.85</v>
      </c>
      <c r="W35" s="194">
        <f t="shared" si="8"/>
        <v>4.2396804070665758E-3</v>
      </c>
    </row>
    <row r="36" spans="1:23" ht="13" x14ac:dyDescent="0.3">
      <c r="A36" s="1">
        <v>45526</v>
      </c>
      <c r="B36">
        <v>3.6219999999999999</v>
      </c>
      <c r="C36" s="194">
        <f t="shared" si="0"/>
        <v>1.65929203539817E-3</v>
      </c>
      <c r="D36">
        <v>103.8</v>
      </c>
      <c r="E36" s="194">
        <f t="shared" si="0"/>
        <v>-1.2369172216936225E-2</v>
      </c>
      <c r="F36">
        <v>3.73</v>
      </c>
      <c r="G36" s="194">
        <f t="shared" si="0"/>
        <v>9.3921910640006349E-4</v>
      </c>
      <c r="H36" s="132">
        <v>1073.8910000000001</v>
      </c>
      <c r="I36" s="194">
        <f t="shared" si="1"/>
        <v>3.7820742721153669E-4</v>
      </c>
      <c r="J36" s="132">
        <v>687.54700000000003</v>
      </c>
      <c r="K36" s="194">
        <f t="shared" si="2"/>
        <v>-4.6540106663998501E-5</v>
      </c>
      <c r="L36" s="132">
        <v>1130.481</v>
      </c>
      <c r="M36" s="194">
        <f t="shared" si="3"/>
        <v>2.819117841432058E-3</v>
      </c>
      <c r="N36" s="123">
        <v>36.145000000000003</v>
      </c>
      <c r="O36" s="194">
        <f t="shared" si="4"/>
        <v>1.0342417889587828E-2</v>
      </c>
      <c r="P36">
        <v>83.3</v>
      </c>
      <c r="Q36" s="194">
        <f t="shared" si="5"/>
        <v>-5.0167224080267759E-3</v>
      </c>
      <c r="R36">
        <v>195.96</v>
      </c>
      <c r="S36" s="194">
        <f t="shared" si="6"/>
        <v>-6.338420972567314E-3</v>
      </c>
      <c r="T36">
        <v>224.53</v>
      </c>
      <c r="U36" s="194">
        <f t="shared" si="7"/>
        <v>-8.2597173144876527E-3</v>
      </c>
      <c r="V36" s="132">
        <v>5570.64</v>
      </c>
      <c r="W36" s="194">
        <f t="shared" si="8"/>
        <v>-8.9328126528905837E-3</v>
      </c>
    </row>
    <row r="37" spans="1:23" ht="13" x14ac:dyDescent="0.3">
      <c r="A37" s="1">
        <v>45527</v>
      </c>
      <c r="B37">
        <v>3.6775000000000002</v>
      </c>
      <c r="C37" s="194">
        <f t="shared" si="0"/>
        <v>1.5323025952512516E-2</v>
      </c>
      <c r="D37">
        <v>105.3</v>
      </c>
      <c r="E37" s="194">
        <f t="shared" si="0"/>
        <v>1.4450867052023121E-2</v>
      </c>
      <c r="F37">
        <v>3.7494999999999998</v>
      </c>
      <c r="G37" s="194">
        <f t="shared" si="0"/>
        <v>5.2278820375334717E-3</v>
      </c>
      <c r="H37" s="132">
        <v>1084.8389999999999</v>
      </c>
      <c r="I37" s="194">
        <f t="shared" si="1"/>
        <v>1.0194703186822373E-2</v>
      </c>
      <c r="J37" s="132">
        <v>693.52200000000005</v>
      </c>
      <c r="K37" s="194">
        <f t="shared" si="2"/>
        <v>8.690314989375305E-3</v>
      </c>
      <c r="L37" s="132">
        <v>1138.798</v>
      </c>
      <c r="M37" s="194">
        <f t="shared" si="3"/>
        <v>7.3570453638760911E-3</v>
      </c>
      <c r="N37" s="123">
        <v>36.545000000000002</v>
      </c>
      <c r="O37" s="194">
        <f t="shared" si="4"/>
        <v>1.1066537557061794E-2</v>
      </c>
      <c r="P37">
        <v>84.04</v>
      </c>
      <c r="Q37" s="194">
        <f t="shared" si="5"/>
        <v>8.8835534213686576E-3</v>
      </c>
      <c r="R37">
        <v>196.1</v>
      </c>
      <c r="S37" s="194">
        <f t="shared" si="6"/>
        <v>7.1443151663597854E-4</v>
      </c>
      <c r="T37">
        <v>226.84</v>
      </c>
      <c r="U37" s="194">
        <f t="shared" si="7"/>
        <v>1.0288157484523237E-2</v>
      </c>
      <c r="V37" s="132">
        <v>5634.61</v>
      </c>
      <c r="W37" s="194">
        <f t="shared" si="8"/>
        <v>1.1483420217425528E-2</v>
      </c>
    </row>
    <row r="38" spans="1:23" ht="13" x14ac:dyDescent="0.3">
      <c r="A38" s="1">
        <v>45530</v>
      </c>
      <c r="B38">
        <v>3.6629999999999998</v>
      </c>
      <c r="C38" s="194">
        <f t="shared" si="0"/>
        <v>-3.9428959891231541E-3</v>
      </c>
      <c r="D38">
        <v>105.6</v>
      </c>
      <c r="E38" s="194">
        <f t="shared" si="0"/>
        <v>2.8490028490028223E-3</v>
      </c>
      <c r="F38">
        <v>3.7435</v>
      </c>
      <c r="G38" s="194">
        <f t="shared" si="0"/>
        <v>-1.6002133617815132E-3</v>
      </c>
      <c r="H38" s="132">
        <v>1083.8889999999999</v>
      </c>
      <c r="I38" s="194">
        <f t="shared" si="1"/>
        <v>-8.7570598033445105E-4</v>
      </c>
      <c r="J38" s="132">
        <v>692.404</v>
      </c>
      <c r="K38" s="194">
        <f t="shared" si="2"/>
        <v>-1.6120613333103374E-3</v>
      </c>
      <c r="L38" s="132">
        <v>1137.6310000000001</v>
      </c>
      <c r="M38" s="194">
        <f t="shared" si="3"/>
        <v>-1.0247647080517497E-3</v>
      </c>
      <c r="N38" s="123">
        <v>36.414999999999999</v>
      </c>
      <c r="O38" s="194">
        <f t="shared" si="4"/>
        <v>-3.5572581748529908E-3</v>
      </c>
      <c r="P38">
        <v>85</v>
      </c>
      <c r="Q38" s="194">
        <f t="shared" si="5"/>
        <v>1.1423131841979935E-2</v>
      </c>
      <c r="R38">
        <v>197.98</v>
      </c>
      <c r="S38" s="194">
        <f t="shared" si="6"/>
        <v>9.586945436002017E-3</v>
      </c>
      <c r="T38">
        <v>227.18</v>
      </c>
      <c r="U38" s="194">
        <f t="shared" si="7"/>
        <v>1.4988538176688565E-3</v>
      </c>
      <c r="V38" s="132">
        <v>5616.84</v>
      </c>
      <c r="W38" s="194">
        <f t="shared" si="8"/>
        <v>-3.1537231503155549E-3</v>
      </c>
    </row>
    <row r="39" spans="1:23" ht="13" x14ac:dyDescent="0.3">
      <c r="A39" s="1">
        <v>45531</v>
      </c>
      <c r="B39">
        <v>3.7</v>
      </c>
      <c r="C39" s="194">
        <f t="shared" si="0"/>
        <v>1.0101010101010201E-2</v>
      </c>
      <c r="D39">
        <v>104.9</v>
      </c>
      <c r="E39" s="194">
        <f t="shared" si="0"/>
        <v>-6.6287878787877714E-3</v>
      </c>
      <c r="F39">
        <v>3.7650000000000001</v>
      </c>
      <c r="G39" s="194">
        <f t="shared" si="0"/>
        <v>5.7432883665019564E-3</v>
      </c>
      <c r="H39" s="132">
        <v>1090.203</v>
      </c>
      <c r="I39" s="194">
        <f t="shared" si="1"/>
        <v>5.8253197513768278E-3</v>
      </c>
      <c r="J39" s="132">
        <v>692.48400000000004</v>
      </c>
      <c r="K39" s="194">
        <f t="shared" si="2"/>
        <v>1.1553948272979493E-4</v>
      </c>
      <c r="L39" s="132">
        <v>1142.01</v>
      </c>
      <c r="M39" s="194">
        <f t="shared" si="3"/>
        <v>3.849227034073355E-3</v>
      </c>
      <c r="N39" s="123">
        <v>36.484999999999999</v>
      </c>
      <c r="O39" s="194">
        <f t="shared" si="4"/>
        <v>1.9222847727584866E-3</v>
      </c>
      <c r="P39">
        <v>85</v>
      </c>
      <c r="Q39" s="194">
        <f t="shared" si="5"/>
        <v>0</v>
      </c>
      <c r="R39">
        <v>198.73</v>
      </c>
      <c r="S39" s="194">
        <f t="shared" si="6"/>
        <v>3.7882614405495506E-3</v>
      </c>
      <c r="T39">
        <v>228.03</v>
      </c>
      <c r="U39" s="194">
        <f t="shared" si="7"/>
        <v>3.7415265428294492E-3</v>
      </c>
      <c r="V39" s="132">
        <v>5625.8</v>
      </c>
      <c r="W39" s="194">
        <f t="shared" si="8"/>
        <v>1.5952029967027789E-3</v>
      </c>
    </row>
    <row r="40" spans="1:23" ht="13" x14ac:dyDescent="0.3">
      <c r="A40" s="1">
        <v>45532</v>
      </c>
      <c r="B40">
        <v>3.7014999999999998</v>
      </c>
      <c r="C40" s="194">
        <f t="shared" si="0"/>
        <v>4.054054054053007E-4</v>
      </c>
      <c r="D40">
        <v>103.2</v>
      </c>
      <c r="E40" s="194">
        <f t="shared" si="0"/>
        <v>-1.6205910390848455E-2</v>
      </c>
      <c r="F40">
        <v>3.7879999999999998</v>
      </c>
      <c r="G40" s="194">
        <f t="shared" si="0"/>
        <v>6.1088977423637949E-3</v>
      </c>
      <c r="H40" s="132">
        <v>1093.6969999999999</v>
      </c>
      <c r="I40" s="194">
        <f t="shared" si="1"/>
        <v>3.2049077098484547E-3</v>
      </c>
      <c r="J40" s="132">
        <v>692.37300000000005</v>
      </c>
      <c r="K40" s="194">
        <f t="shared" si="2"/>
        <v>-1.60292512173552E-4</v>
      </c>
      <c r="L40" s="132">
        <v>1147.9929999999999</v>
      </c>
      <c r="M40" s="194">
        <f t="shared" si="3"/>
        <v>5.2390084149875633E-3</v>
      </c>
      <c r="N40" s="123">
        <v>36.549999999999997</v>
      </c>
      <c r="O40" s="194">
        <f t="shared" si="4"/>
        <v>1.7815540633136283E-3</v>
      </c>
      <c r="P40">
        <v>83.6</v>
      </c>
      <c r="Q40" s="194">
        <f t="shared" si="5"/>
        <v>-1.6470588235294185E-2</v>
      </c>
      <c r="R40">
        <v>198.46</v>
      </c>
      <c r="S40" s="194">
        <f t="shared" si="6"/>
        <v>-1.3586272832485373E-3</v>
      </c>
      <c r="T40">
        <v>226.49</v>
      </c>
      <c r="U40" s="194">
        <f t="shared" si="7"/>
        <v>-6.7534973468402933E-3</v>
      </c>
      <c r="V40" s="132">
        <v>5592.18</v>
      </c>
      <c r="W40" s="194">
        <f t="shared" si="8"/>
        <v>-5.9760389633474152E-3</v>
      </c>
    </row>
    <row r="41" spans="1:23" ht="13" x14ac:dyDescent="0.3">
      <c r="A41" s="1">
        <v>45533</v>
      </c>
      <c r="B41">
        <v>3.7284999999999999</v>
      </c>
      <c r="C41" s="194">
        <f t="shared" si="0"/>
        <v>7.2943401323788022E-3</v>
      </c>
      <c r="D41">
        <v>103.2</v>
      </c>
      <c r="E41" s="194">
        <f t="shared" si="0"/>
        <v>0</v>
      </c>
      <c r="F41">
        <v>3.98</v>
      </c>
      <c r="G41" s="194">
        <f t="shared" si="0"/>
        <v>5.0686378035902896E-2</v>
      </c>
      <c r="H41" s="132">
        <v>1103.8599999999999</v>
      </c>
      <c r="I41" s="194">
        <f t="shared" si="1"/>
        <v>9.2923359943384801E-3</v>
      </c>
      <c r="J41" s="132">
        <v>702.16499999999996</v>
      </c>
      <c r="K41" s="194">
        <f t="shared" si="2"/>
        <v>1.4142665875185652E-2</v>
      </c>
      <c r="L41" s="132">
        <v>1156.8599999999999</v>
      </c>
      <c r="M41" s="194">
        <f t="shared" si="3"/>
        <v>7.7239146928595927E-3</v>
      </c>
      <c r="N41" s="123">
        <v>36.905000000000001</v>
      </c>
      <c r="O41" s="194">
        <f t="shared" si="4"/>
        <v>9.7127222982217234E-3</v>
      </c>
      <c r="P41">
        <v>83.56</v>
      </c>
      <c r="Q41" s="194">
        <f t="shared" si="5"/>
        <v>-4.7846889952143592E-4</v>
      </c>
      <c r="R41">
        <v>198.9</v>
      </c>
      <c r="S41" s="194">
        <f t="shared" si="6"/>
        <v>2.217071450166269E-3</v>
      </c>
      <c r="T41">
        <v>229.79</v>
      </c>
      <c r="U41" s="194">
        <f t="shared" si="7"/>
        <v>1.4570179698882878E-2</v>
      </c>
      <c r="V41" s="132">
        <v>5591.96</v>
      </c>
      <c r="W41" s="194">
        <f t="shared" si="8"/>
        <v>-3.9340650694408023E-5</v>
      </c>
    </row>
    <row r="42" spans="1:23" ht="13" x14ac:dyDescent="0.3">
      <c r="A42" s="1">
        <v>45534</v>
      </c>
      <c r="B42">
        <v>3.7645</v>
      </c>
      <c r="C42" s="194">
        <f t="shared" si="0"/>
        <v>9.6553573823253414E-3</v>
      </c>
      <c r="D42">
        <v>101.5</v>
      </c>
      <c r="E42" s="194">
        <f t="shared" si="0"/>
        <v>-1.6472868217054289E-2</v>
      </c>
      <c r="F42">
        <v>3.9780000000000002</v>
      </c>
      <c r="G42" s="194">
        <f t="shared" si="0"/>
        <v>-5.02512562814015E-4</v>
      </c>
      <c r="H42" s="132">
        <v>1108.8789999999999</v>
      </c>
      <c r="I42" s="194">
        <f t="shared" si="1"/>
        <v>4.5467722356095936E-3</v>
      </c>
      <c r="J42" s="132">
        <v>704.15099999999995</v>
      </c>
      <c r="K42" s="194">
        <f t="shared" si="2"/>
        <v>2.8283950353549239E-3</v>
      </c>
      <c r="L42" s="132">
        <v>1158.0160000000001</v>
      </c>
      <c r="M42" s="194">
        <f t="shared" si="3"/>
        <v>9.9925660840566397E-4</v>
      </c>
      <c r="N42" s="123">
        <v>37.380000000000003</v>
      </c>
      <c r="O42" s="194">
        <f t="shared" si="4"/>
        <v>1.2870884703969691E-2</v>
      </c>
      <c r="P42">
        <v>83.68</v>
      </c>
      <c r="Q42" s="194">
        <f t="shared" si="5"/>
        <v>1.4360938247966078E-3</v>
      </c>
      <c r="R42">
        <v>202.13</v>
      </c>
      <c r="S42" s="194">
        <f t="shared" si="6"/>
        <v>1.6239316239316189E-2</v>
      </c>
      <c r="T42">
        <v>229</v>
      </c>
      <c r="U42" s="194">
        <f t="shared" si="7"/>
        <v>-3.4379215805735329E-3</v>
      </c>
      <c r="V42" s="132">
        <v>5648.4</v>
      </c>
      <c r="W42" s="194">
        <f t="shared" si="8"/>
        <v>1.0093062182132849E-2</v>
      </c>
    </row>
    <row r="43" spans="1:23" ht="13" x14ac:dyDescent="0.3">
      <c r="A43" s="1">
        <v>45537</v>
      </c>
      <c r="B43">
        <v>3.7734999999999999</v>
      </c>
      <c r="C43" s="194">
        <f t="shared" si="0"/>
        <v>2.3907557444547475E-3</v>
      </c>
      <c r="D43">
        <v>102.9</v>
      </c>
      <c r="E43" s="194">
        <f t="shared" si="0"/>
        <v>1.3793103448275917E-2</v>
      </c>
      <c r="F43">
        <v>3.9925000000000002</v>
      </c>
      <c r="G43" s="194">
        <f t="shared" si="0"/>
        <v>3.6450477626948107E-3</v>
      </c>
      <c r="H43" s="132">
        <v>1107.2550000000001</v>
      </c>
      <c r="I43" s="194">
        <f t="shared" si="1"/>
        <v>-1.4645421186619968E-3</v>
      </c>
      <c r="J43" s="132">
        <v>706.851</v>
      </c>
      <c r="K43" s="194">
        <f t="shared" si="2"/>
        <v>3.8344048364626986E-3</v>
      </c>
      <c r="L43" s="132">
        <v>1160.5219999999999</v>
      </c>
      <c r="M43" s="194">
        <f t="shared" si="3"/>
        <v>2.1640460926272676E-3</v>
      </c>
      <c r="N43" s="123">
        <v>37.515000000000001</v>
      </c>
      <c r="O43" s="194">
        <f t="shared" si="4"/>
        <v>3.6115569823434459E-3</v>
      </c>
      <c r="P43">
        <v>83.34</v>
      </c>
      <c r="Q43" s="194">
        <f t="shared" si="5"/>
        <v>-4.0630975143403844E-3</v>
      </c>
      <c r="R43">
        <v>202.13</v>
      </c>
      <c r="S43" s="194">
        <f t="shared" si="6"/>
        <v>0</v>
      </c>
      <c r="T43">
        <v>229</v>
      </c>
      <c r="U43" s="194">
        <f t="shared" si="7"/>
        <v>0</v>
      </c>
      <c r="V43" s="132">
        <v>5648.4</v>
      </c>
      <c r="W43" s="194">
        <f t="shared" si="8"/>
        <v>0</v>
      </c>
    </row>
    <row r="44" spans="1:23" ht="13" x14ac:dyDescent="0.3">
      <c r="A44" s="1">
        <v>45538</v>
      </c>
      <c r="B44">
        <v>3.7115</v>
      </c>
      <c r="C44" s="194">
        <f t="shared" si="0"/>
        <v>-1.643036968331783E-2</v>
      </c>
      <c r="D44">
        <v>102.9</v>
      </c>
      <c r="E44" s="194">
        <f t="shared" si="0"/>
        <v>0</v>
      </c>
      <c r="F44">
        <v>3.9740000000000002</v>
      </c>
      <c r="G44" s="194">
        <f t="shared" si="0"/>
        <v>-4.6336881653099458E-3</v>
      </c>
      <c r="H44" s="132">
        <v>1094.6579999999999</v>
      </c>
      <c r="I44" s="194">
        <f t="shared" si="1"/>
        <v>-1.1376783125838407E-2</v>
      </c>
      <c r="J44" s="132">
        <v>702.41600000000005</v>
      </c>
      <c r="K44" s="194">
        <f t="shared" si="2"/>
        <v>-6.2743067492299588E-3</v>
      </c>
      <c r="L44" s="132">
        <v>1150.4059999999999</v>
      </c>
      <c r="M44" s="194">
        <f t="shared" si="3"/>
        <v>-8.7167671099729147E-3</v>
      </c>
      <c r="N44" s="123">
        <v>36.770000000000003</v>
      </c>
      <c r="O44" s="194">
        <f t="shared" si="4"/>
        <v>-1.9858723177395642E-2</v>
      </c>
      <c r="P44">
        <v>81.66</v>
      </c>
      <c r="Q44" s="194">
        <f t="shared" si="5"/>
        <v>-2.0158387329013761E-2</v>
      </c>
      <c r="R44">
        <v>201.28</v>
      </c>
      <c r="S44" s="194">
        <f t="shared" si="6"/>
        <v>-4.2052144659377351E-3</v>
      </c>
      <c r="T44">
        <v>222.77</v>
      </c>
      <c r="U44" s="194">
        <f t="shared" si="7"/>
        <v>-2.7205240174672445E-2</v>
      </c>
      <c r="V44" s="132">
        <v>5528.93</v>
      </c>
      <c r="W44" s="194">
        <f t="shared" si="8"/>
        <v>-2.1151122441753302E-2</v>
      </c>
    </row>
    <row r="45" spans="1:23" ht="13" x14ac:dyDescent="0.3">
      <c r="A45" s="1">
        <v>45539</v>
      </c>
      <c r="B45">
        <v>3.714</v>
      </c>
      <c r="C45" s="194">
        <f t="shared" si="0"/>
        <v>6.7358210965915311E-4</v>
      </c>
      <c r="D45">
        <v>100.6</v>
      </c>
      <c r="E45" s="194">
        <f t="shared" si="0"/>
        <v>-2.2351797862002053E-2</v>
      </c>
      <c r="F45">
        <v>3.948</v>
      </c>
      <c r="G45" s="194">
        <f t="shared" si="0"/>
        <v>-6.5425264217413796E-3</v>
      </c>
      <c r="H45" s="132">
        <v>1088.3520000000001</v>
      </c>
      <c r="I45" s="194">
        <f t="shared" si="1"/>
        <v>-5.7607033429617404E-3</v>
      </c>
      <c r="J45" s="132">
        <v>692.38699999999994</v>
      </c>
      <c r="K45" s="194">
        <f t="shared" si="2"/>
        <v>-1.4277863829981249E-2</v>
      </c>
      <c r="L45" s="132">
        <v>1140.941</v>
      </c>
      <c r="M45" s="194">
        <f t="shared" si="3"/>
        <v>-8.2275301067622382E-3</v>
      </c>
      <c r="N45" s="123">
        <v>36.76</v>
      </c>
      <c r="O45" s="194">
        <f t="shared" si="4"/>
        <v>-2.7196083763951902E-4</v>
      </c>
      <c r="P45">
        <v>80.66</v>
      </c>
      <c r="Q45" s="194">
        <f t="shared" si="5"/>
        <v>-1.2245897624295862E-2</v>
      </c>
      <c r="R45">
        <v>204.11</v>
      </c>
      <c r="S45" s="194">
        <f t="shared" si="6"/>
        <v>1.4060015898251255E-2</v>
      </c>
      <c r="T45">
        <v>220.85</v>
      </c>
      <c r="U45" s="194">
        <f t="shared" si="7"/>
        <v>-8.6187547694932705E-3</v>
      </c>
      <c r="V45" s="132">
        <v>5520.07</v>
      </c>
      <c r="W45" s="194">
        <f t="shared" si="8"/>
        <v>-1.6024800458679313E-3</v>
      </c>
    </row>
    <row r="46" spans="1:23" ht="13" x14ac:dyDescent="0.3">
      <c r="A46" s="1">
        <v>45540</v>
      </c>
      <c r="B46">
        <v>3.7509999999999999</v>
      </c>
      <c r="C46" s="194">
        <f t="shared" si="0"/>
        <v>9.9623047926763394E-3</v>
      </c>
      <c r="D46">
        <v>102.4</v>
      </c>
      <c r="E46" s="194">
        <f t="shared" si="0"/>
        <v>1.7892644135188981E-2</v>
      </c>
      <c r="F46">
        <v>3.93</v>
      </c>
      <c r="G46" s="194">
        <f t="shared" si="0"/>
        <v>-4.559270516717273E-3</v>
      </c>
      <c r="H46" s="132">
        <v>1088.3340000000001</v>
      </c>
      <c r="I46" s="194">
        <f t="shared" si="1"/>
        <v>-1.6538766869568945E-5</v>
      </c>
      <c r="J46" s="132">
        <v>691.96900000000005</v>
      </c>
      <c r="K46" s="194">
        <f t="shared" si="2"/>
        <v>-6.0370861960131069E-4</v>
      </c>
      <c r="L46" s="132">
        <v>1140.9559999999999</v>
      </c>
      <c r="M46" s="194">
        <f t="shared" si="3"/>
        <v>1.3147042660288894E-5</v>
      </c>
      <c r="N46" s="123">
        <v>36.83</v>
      </c>
      <c r="O46" s="194">
        <f t="shared" si="4"/>
        <v>1.9042437431991373E-3</v>
      </c>
      <c r="P46">
        <v>80.34</v>
      </c>
      <c r="Q46" s="194">
        <f t="shared" si="5"/>
        <v>-3.9672700223158091E-3</v>
      </c>
      <c r="R46">
        <v>202.59</v>
      </c>
      <c r="S46" s="194">
        <f t="shared" si="6"/>
        <v>-7.4469648718828579E-3</v>
      </c>
      <c r="T46">
        <v>222.38</v>
      </c>
      <c r="U46" s="194">
        <f t="shared" si="7"/>
        <v>6.9277790355444929E-3</v>
      </c>
      <c r="V46" s="132">
        <v>5503.41</v>
      </c>
      <c r="W46" s="194">
        <f t="shared" si="8"/>
        <v>-3.018077669304892E-3</v>
      </c>
    </row>
    <row r="47" spans="1:23" ht="13" x14ac:dyDescent="0.3">
      <c r="A47" s="1">
        <v>45541</v>
      </c>
      <c r="B47">
        <v>3.6665000000000001</v>
      </c>
      <c r="C47" s="194">
        <f t="shared" si="0"/>
        <v>-2.2527326046387578E-2</v>
      </c>
      <c r="D47">
        <v>97.05</v>
      </c>
      <c r="E47" s="194">
        <f t="shared" si="0"/>
        <v>-5.2246093750000083E-2</v>
      </c>
      <c r="F47">
        <v>3.8464999999999998</v>
      </c>
      <c r="G47" s="194">
        <f t="shared" si="0"/>
        <v>-2.1246819338422481E-2</v>
      </c>
      <c r="H47" s="132">
        <v>1077.011</v>
      </c>
      <c r="I47" s="194">
        <f t="shared" si="1"/>
        <v>-1.0403975250244954E-2</v>
      </c>
      <c r="J47" s="132">
        <v>682.06200000000001</v>
      </c>
      <c r="K47" s="194">
        <f t="shared" si="2"/>
        <v>-1.4317115362104426E-2</v>
      </c>
      <c r="L47" s="132">
        <v>1125.4349999999999</v>
      </c>
      <c r="M47" s="194">
        <f t="shared" si="3"/>
        <v>-1.3603504429618635E-2</v>
      </c>
      <c r="N47" s="123">
        <v>36.225000000000001</v>
      </c>
      <c r="O47" s="194">
        <f t="shared" si="4"/>
        <v>-1.6426825957100107E-2</v>
      </c>
      <c r="P47">
        <v>78.319999999999993</v>
      </c>
      <c r="Q47" s="194">
        <f t="shared" si="5"/>
        <v>-2.5143141647996144E-2</v>
      </c>
      <c r="R47">
        <v>200.74</v>
      </c>
      <c r="S47" s="194">
        <f t="shared" si="6"/>
        <v>-9.1317439162840932E-3</v>
      </c>
      <c r="T47">
        <v>220.82</v>
      </c>
      <c r="U47" s="194">
        <f t="shared" si="7"/>
        <v>-7.0150193362712582E-3</v>
      </c>
      <c r="V47" s="132">
        <v>5408.42</v>
      </c>
      <c r="W47" s="194">
        <f t="shared" si="8"/>
        <v>-1.7260207762096552E-2</v>
      </c>
    </row>
    <row r="48" spans="1:23" ht="13" x14ac:dyDescent="0.3">
      <c r="A48" s="1">
        <v>45544</v>
      </c>
      <c r="B48">
        <v>3.7265000000000001</v>
      </c>
      <c r="C48" s="194">
        <f t="shared" si="0"/>
        <v>1.6364380199099974E-2</v>
      </c>
      <c r="D48">
        <v>97.25</v>
      </c>
      <c r="E48" s="194">
        <f t="shared" si="0"/>
        <v>2.0607934054611317E-3</v>
      </c>
      <c r="F48">
        <v>3.86</v>
      </c>
      <c r="G48" s="194">
        <f t="shared" si="0"/>
        <v>3.5096841284284592E-3</v>
      </c>
      <c r="H48" s="132">
        <v>1086.325</v>
      </c>
      <c r="I48" s="194">
        <f t="shared" si="1"/>
        <v>8.6480082376132455E-3</v>
      </c>
      <c r="J48" s="132">
        <v>685.18200000000002</v>
      </c>
      <c r="K48" s="194">
        <f t="shared" si="2"/>
        <v>4.5743642073594552E-3</v>
      </c>
      <c r="L48" s="132">
        <v>1133.8409999999999</v>
      </c>
      <c r="M48" s="194">
        <f t="shared" si="3"/>
        <v>7.4691119433818471E-3</v>
      </c>
      <c r="N48" s="123">
        <v>36.604999999999997</v>
      </c>
      <c r="O48" s="194">
        <f t="shared" si="4"/>
        <v>1.0489993098688625E-2</v>
      </c>
      <c r="P48">
        <v>77.64</v>
      </c>
      <c r="Q48" s="194">
        <f t="shared" si="5"/>
        <v>-8.6823289070479138E-3</v>
      </c>
      <c r="R48">
        <v>203.53</v>
      </c>
      <c r="S48" s="194">
        <f t="shared" si="6"/>
        <v>1.3898575271495427E-2</v>
      </c>
      <c r="T48">
        <v>220.91</v>
      </c>
      <c r="U48" s="194">
        <f t="shared" si="7"/>
        <v>4.0757177791868223E-4</v>
      </c>
      <c r="V48" s="132">
        <v>5471.05</v>
      </c>
      <c r="W48" s="194">
        <f t="shared" si="8"/>
        <v>1.1580091782812746E-2</v>
      </c>
    </row>
    <row r="49" spans="1:23" ht="13" x14ac:dyDescent="0.3">
      <c r="A49" s="1">
        <v>45545</v>
      </c>
      <c r="B49">
        <v>3.6890000000000001</v>
      </c>
      <c r="C49" s="194">
        <f t="shared" si="0"/>
        <v>-1.0063061854286888E-2</v>
      </c>
      <c r="D49">
        <v>93.1</v>
      </c>
      <c r="E49" s="194">
        <f t="shared" si="0"/>
        <v>-4.2673521850899801E-2</v>
      </c>
      <c r="F49">
        <v>3.8184999999999998</v>
      </c>
      <c r="G49" s="194">
        <f t="shared" si="0"/>
        <v>-1.0751295336787588E-2</v>
      </c>
      <c r="H49" s="132">
        <v>1075.548</v>
      </c>
      <c r="I49" s="194">
        <f t="shared" si="1"/>
        <v>-9.9206038708490023E-3</v>
      </c>
      <c r="J49" s="132">
        <v>680.072</v>
      </c>
      <c r="K49" s="194">
        <f t="shared" si="2"/>
        <v>-7.457872506866808E-3</v>
      </c>
      <c r="L49" s="132">
        <v>1122.4659999999999</v>
      </c>
      <c r="M49" s="194">
        <f t="shared" si="3"/>
        <v>-1.0032270838680205E-2</v>
      </c>
      <c r="N49" s="123">
        <v>36.075000000000003</v>
      </c>
      <c r="O49" s="194">
        <f t="shared" si="4"/>
        <v>-1.4478896325638412E-2</v>
      </c>
      <c r="P49">
        <v>69.78</v>
      </c>
      <c r="Q49" s="194">
        <f t="shared" si="5"/>
        <v>-0.10123647604327665</v>
      </c>
      <c r="R49">
        <v>205.32</v>
      </c>
      <c r="S49" s="194">
        <f t="shared" si="6"/>
        <v>8.7947722694442683E-3</v>
      </c>
      <c r="T49">
        <v>220.11</v>
      </c>
      <c r="U49" s="194">
        <f t="shared" si="7"/>
        <v>-3.6213842741387122E-3</v>
      </c>
      <c r="V49" s="132">
        <v>5495.52</v>
      </c>
      <c r="W49" s="194">
        <f t="shared" si="8"/>
        <v>4.4726332239698515E-3</v>
      </c>
    </row>
    <row r="50" spans="1:23" ht="13" x14ac:dyDescent="0.3">
      <c r="A50" s="1">
        <v>45546</v>
      </c>
      <c r="B50">
        <v>3.6955</v>
      </c>
      <c r="C50" s="194">
        <f t="shared" si="0"/>
        <v>1.7619951206288831E-3</v>
      </c>
      <c r="D50">
        <v>94.8</v>
      </c>
      <c r="E50" s="194">
        <f t="shared" si="0"/>
        <v>1.8259935553168669E-2</v>
      </c>
      <c r="F50">
        <v>3.7694999999999999</v>
      </c>
      <c r="G50" s="194">
        <f t="shared" si="0"/>
        <v>-1.2832263978001817E-2</v>
      </c>
      <c r="H50" s="132">
        <v>1073.6199999999999</v>
      </c>
      <c r="I50" s="194">
        <f t="shared" si="1"/>
        <v>-1.7925745759372069E-3</v>
      </c>
      <c r="J50" s="132">
        <v>672.899</v>
      </c>
      <c r="K50" s="194">
        <f t="shared" si="2"/>
        <v>-1.0547412626898331E-2</v>
      </c>
      <c r="L50" s="132">
        <v>1126.2180000000001</v>
      </c>
      <c r="M50" s="194">
        <f t="shared" si="3"/>
        <v>3.3426402225102412E-3</v>
      </c>
      <c r="N50" s="123">
        <v>36.155000000000001</v>
      </c>
      <c r="O50" s="194">
        <f t="shared" si="4"/>
        <v>2.2176022176021702E-3</v>
      </c>
      <c r="P50">
        <v>72</v>
      </c>
      <c r="Q50" s="194">
        <f t="shared" si="5"/>
        <v>3.1814273430782442E-2</v>
      </c>
      <c r="R50">
        <v>209.89</v>
      </c>
      <c r="S50" s="194">
        <f t="shared" si="6"/>
        <v>2.2257938827196538E-2</v>
      </c>
      <c r="T50">
        <v>222.66</v>
      </c>
      <c r="U50" s="194">
        <f t="shared" si="7"/>
        <v>1.1585116532642692E-2</v>
      </c>
      <c r="V50" s="132">
        <v>5554.13</v>
      </c>
      <c r="W50" s="194">
        <f t="shared" si="8"/>
        <v>1.06650508050193E-2</v>
      </c>
    </row>
    <row r="51" spans="1:23" ht="13" x14ac:dyDescent="0.3">
      <c r="A51" s="1">
        <v>45547</v>
      </c>
      <c r="B51">
        <v>3.734</v>
      </c>
      <c r="C51" s="194">
        <f t="shared" si="0"/>
        <v>1.0418076038425105E-2</v>
      </c>
      <c r="D51">
        <v>95.65</v>
      </c>
      <c r="E51" s="194">
        <f t="shared" si="0"/>
        <v>8.9662447257384866E-3</v>
      </c>
      <c r="F51">
        <v>3.7755000000000001</v>
      </c>
      <c r="G51" s="194">
        <f t="shared" si="0"/>
        <v>1.5917230401910672E-3</v>
      </c>
      <c r="H51" s="132">
        <v>1082.5319999999999</v>
      </c>
      <c r="I51" s="194">
        <f t="shared" si="1"/>
        <v>8.3008885825525194E-3</v>
      </c>
      <c r="J51" s="132">
        <v>677.23299999999995</v>
      </c>
      <c r="K51" s="194">
        <f t="shared" si="2"/>
        <v>6.440788290664641E-3</v>
      </c>
      <c r="L51" s="132">
        <v>1137.5239999999999</v>
      </c>
      <c r="M51" s="194">
        <f t="shared" si="3"/>
        <v>1.0038908985649148E-2</v>
      </c>
      <c r="N51" s="123">
        <v>37.195</v>
      </c>
      <c r="O51" s="194">
        <f t="shared" si="4"/>
        <v>2.8765039413635712E-2</v>
      </c>
      <c r="P51">
        <v>71.88</v>
      </c>
      <c r="Q51" s="194">
        <f t="shared" si="5"/>
        <v>-1.6666666666667299E-3</v>
      </c>
      <c r="R51">
        <v>211.61</v>
      </c>
      <c r="S51" s="194">
        <f t="shared" si="6"/>
        <v>8.1947686883606999E-3</v>
      </c>
      <c r="T51">
        <v>222.77</v>
      </c>
      <c r="U51" s="194">
        <f t="shared" si="7"/>
        <v>4.9402676726854238E-4</v>
      </c>
      <c r="V51" s="132">
        <v>5595.76</v>
      </c>
      <c r="W51" s="194">
        <f t="shared" si="8"/>
        <v>7.4953232999587886E-3</v>
      </c>
    </row>
    <row r="52" spans="1:23" ht="13" x14ac:dyDescent="0.3">
      <c r="A52" s="1">
        <v>45548</v>
      </c>
      <c r="B52">
        <v>3.7549999999999999</v>
      </c>
      <c r="C52" s="194">
        <f t="shared" si="0"/>
        <v>5.6239957150508594E-3</v>
      </c>
      <c r="D52">
        <v>99.05</v>
      </c>
      <c r="E52" s="194">
        <f t="shared" si="0"/>
        <v>3.5546262415054798E-2</v>
      </c>
      <c r="F52">
        <v>3.7839999999999998</v>
      </c>
      <c r="G52" s="194">
        <f t="shared" si="0"/>
        <v>2.2513574361011069E-3</v>
      </c>
      <c r="H52" s="132">
        <v>1085.3409999999999</v>
      </c>
      <c r="I52" s="194">
        <f t="shared" si="1"/>
        <v>2.5948424619318131E-3</v>
      </c>
      <c r="J52" s="132">
        <v>680.32500000000005</v>
      </c>
      <c r="K52" s="194">
        <f t="shared" si="2"/>
        <v>4.5656369373614373E-3</v>
      </c>
      <c r="L52" s="132">
        <v>1149.251</v>
      </c>
      <c r="M52" s="194">
        <f t="shared" si="3"/>
        <v>1.0309233035962397E-2</v>
      </c>
      <c r="N52" s="123">
        <v>36.905000000000001</v>
      </c>
      <c r="O52" s="194">
        <f t="shared" si="4"/>
        <v>-7.796746874579894E-3</v>
      </c>
      <c r="P52">
        <v>73.66</v>
      </c>
      <c r="Q52" s="194">
        <f t="shared" si="5"/>
        <v>2.4763494713411258E-2</v>
      </c>
      <c r="R52">
        <v>214.79</v>
      </c>
      <c r="S52" s="194">
        <f t="shared" si="6"/>
        <v>1.5027645196351675E-2</v>
      </c>
      <c r="T52">
        <v>222.5</v>
      </c>
      <c r="U52" s="194">
        <f t="shared" si="7"/>
        <v>-1.2120123894600271E-3</v>
      </c>
      <c r="V52" s="132">
        <v>5626.02</v>
      </c>
      <c r="W52" s="194">
        <f t="shared" si="8"/>
        <v>5.4076658041088644E-3</v>
      </c>
    </row>
    <row r="53" spans="1:23" ht="13" x14ac:dyDescent="0.3">
      <c r="A53" s="1">
        <v>45551</v>
      </c>
      <c r="B53">
        <v>3.7389999999999999</v>
      </c>
      <c r="C53" s="194">
        <f t="shared" si="0"/>
        <v>-4.2609853528628536E-3</v>
      </c>
      <c r="D53">
        <v>97.5</v>
      </c>
      <c r="E53" s="194">
        <f t="shared" si="0"/>
        <v>-1.5648662291771805E-2</v>
      </c>
      <c r="F53">
        <v>3.7970000000000002</v>
      </c>
      <c r="G53" s="194">
        <f t="shared" si="0"/>
        <v>3.4355179704017827E-3</v>
      </c>
      <c r="H53" s="132">
        <v>1085.232</v>
      </c>
      <c r="I53" s="194">
        <f t="shared" si="1"/>
        <v>-1.004292660094142E-4</v>
      </c>
      <c r="J53" s="132">
        <v>680.77300000000002</v>
      </c>
      <c r="K53" s="194">
        <f t="shared" si="2"/>
        <v>6.5850880094069607E-4</v>
      </c>
      <c r="L53" s="132">
        <v>1145.45</v>
      </c>
      <c r="M53" s="194">
        <f t="shared" si="3"/>
        <v>-3.3073714967399906E-3</v>
      </c>
      <c r="N53" s="123">
        <v>37.1</v>
      </c>
      <c r="O53" s="194">
        <f t="shared" si="4"/>
        <v>5.283836878471759E-3</v>
      </c>
      <c r="P53">
        <v>72.66</v>
      </c>
      <c r="Q53" s="194">
        <f t="shared" si="5"/>
        <v>-1.3575889220743959E-2</v>
      </c>
      <c r="R53">
        <v>217.16</v>
      </c>
      <c r="S53" s="194">
        <f t="shared" si="6"/>
        <v>1.1034033241771053E-2</v>
      </c>
      <c r="T53">
        <v>216.32</v>
      </c>
      <c r="U53" s="194">
        <f t="shared" si="7"/>
        <v>-2.7775280898876435E-2</v>
      </c>
      <c r="V53" s="132">
        <v>5633.09</v>
      </c>
      <c r="W53" s="194">
        <f t="shared" si="8"/>
        <v>1.2566610143582334E-3</v>
      </c>
    </row>
    <row r="54" spans="1:23" ht="13" x14ac:dyDescent="0.3">
      <c r="A54" s="1">
        <v>45552</v>
      </c>
      <c r="B54">
        <v>3.7650000000000001</v>
      </c>
      <c r="C54" s="194">
        <f t="shared" si="0"/>
        <v>6.9537309441027673E-3</v>
      </c>
      <c r="D54">
        <v>98.95</v>
      </c>
      <c r="E54" s="194">
        <f t="shared" si="0"/>
        <v>1.4871794871794901E-2</v>
      </c>
      <c r="F54">
        <v>3.7985000000000002</v>
      </c>
      <c r="G54" s="194">
        <f t="shared" si="0"/>
        <v>3.9504872267581161E-4</v>
      </c>
      <c r="H54" s="132">
        <v>1091.3530000000001</v>
      </c>
      <c r="I54" s="194">
        <f t="shared" si="1"/>
        <v>5.6402686245891152E-3</v>
      </c>
      <c r="J54" s="132">
        <v>686.15800000000002</v>
      </c>
      <c r="K54" s="194">
        <f t="shared" si="2"/>
        <v>7.910125695349244E-3</v>
      </c>
      <c r="L54" s="132">
        <v>1151.7159999999999</v>
      </c>
      <c r="M54" s="194">
        <f t="shared" si="3"/>
        <v>5.4703391680124393E-3</v>
      </c>
      <c r="N54" s="123">
        <v>37.46</v>
      </c>
      <c r="O54" s="194">
        <f t="shared" si="4"/>
        <v>9.7035040431266689E-3</v>
      </c>
      <c r="P54">
        <v>73.06</v>
      </c>
      <c r="Q54" s="194">
        <f t="shared" si="5"/>
        <v>5.5050922102946008E-3</v>
      </c>
      <c r="R54">
        <v>214.13</v>
      </c>
      <c r="S54" s="194">
        <f t="shared" si="6"/>
        <v>-1.3952845827960955E-2</v>
      </c>
      <c r="T54">
        <v>216.79</v>
      </c>
      <c r="U54" s="194">
        <f t="shared" si="7"/>
        <v>2.1727071005917106E-3</v>
      </c>
      <c r="V54" s="132">
        <v>5634.58</v>
      </c>
      <c r="W54" s="194">
        <f t="shared" si="8"/>
        <v>2.6450846693374004E-4</v>
      </c>
    </row>
    <row r="55" spans="1:23" ht="13" x14ac:dyDescent="0.3">
      <c r="A55" s="1">
        <v>45553</v>
      </c>
      <c r="B55">
        <v>3.7679999999999998</v>
      </c>
      <c r="C55" s="194">
        <f t="shared" si="0"/>
        <v>7.9681274900389627E-4</v>
      </c>
      <c r="D55">
        <v>98.45</v>
      </c>
      <c r="E55" s="194">
        <f t="shared" si="0"/>
        <v>-5.053057099545225E-3</v>
      </c>
      <c r="F55">
        <v>3.7805</v>
      </c>
      <c r="G55" s="194">
        <f t="shared" si="0"/>
        <v>-4.7387126497302192E-3</v>
      </c>
      <c r="H55" s="132">
        <v>1086.18</v>
      </c>
      <c r="I55" s="194">
        <f t="shared" si="1"/>
        <v>-4.7399878865958143E-3</v>
      </c>
      <c r="J55" s="132">
        <v>684.649</v>
      </c>
      <c r="K55" s="194">
        <f t="shared" si="2"/>
        <v>-2.1992019330824889E-3</v>
      </c>
      <c r="L55" s="132">
        <v>1151.183</v>
      </c>
      <c r="M55" s="194">
        <f t="shared" si="3"/>
        <v>-4.627877011345695E-4</v>
      </c>
      <c r="N55" s="123">
        <v>37.435000000000002</v>
      </c>
      <c r="O55" s="194">
        <f t="shared" si="4"/>
        <v>-6.6737853710620873E-4</v>
      </c>
      <c r="P55">
        <v>74.680000000000007</v>
      </c>
      <c r="Q55" s="194">
        <f t="shared" si="5"/>
        <v>2.2173555981385224E-2</v>
      </c>
      <c r="R55">
        <v>214.94</v>
      </c>
      <c r="S55" s="194">
        <f t="shared" si="6"/>
        <v>3.782748797459498E-3</v>
      </c>
      <c r="T55">
        <v>220.69</v>
      </c>
      <c r="U55" s="194">
        <f t="shared" si="7"/>
        <v>1.7989759675261802E-2</v>
      </c>
      <c r="V55" s="132">
        <v>5618.26</v>
      </c>
      <c r="W55" s="194">
        <f t="shared" si="8"/>
        <v>-2.8964004415590354E-3</v>
      </c>
    </row>
    <row r="56" spans="1:23" ht="13" x14ac:dyDescent="0.3">
      <c r="A56" s="1">
        <v>45554</v>
      </c>
      <c r="B56">
        <v>3.802</v>
      </c>
      <c r="C56" s="194">
        <f t="shared" si="0"/>
        <v>9.023354564755906E-3</v>
      </c>
      <c r="D56">
        <v>100.1</v>
      </c>
      <c r="E56" s="194">
        <f t="shared" si="0"/>
        <v>1.6759776536312762E-2</v>
      </c>
      <c r="F56">
        <v>3.8149999999999999</v>
      </c>
      <c r="G56" s="194">
        <f t="shared" si="0"/>
        <v>9.12577701362253E-3</v>
      </c>
      <c r="H56" s="132">
        <v>1098.346</v>
      </c>
      <c r="I56" s="194">
        <f t="shared" si="1"/>
        <v>1.1200721795650757E-2</v>
      </c>
      <c r="J56" s="132">
        <v>691.197</v>
      </c>
      <c r="K56" s="194">
        <f t="shared" si="2"/>
        <v>9.5640247776597968E-3</v>
      </c>
      <c r="L56" s="132">
        <v>1167.797</v>
      </c>
      <c r="M56" s="194">
        <f t="shared" si="3"/>
        <v>1.4432110272649989E-2</v>
      </c>
      <c r="N56" s="123">
        <v>37.9</v>
      </c>
      <c r="O56" s="194">
        <f t="shared" si="4"/>
        <v>1.2421530653131996E-2</v>
      </c>
      <c r="P56">
        <v>75.180000000000007</v>
      </c>
      <c r="Q56" s="194">
        <f t="shared" si="5"/>
        <v>6.6952329941081939E-3</v>
      </c>
      <c r="R56">
        <v>213.89</v>
      </c>
      <c r="S56" s="194">
        <f t="shared" si="6"/>
        <v>-4.8850842095469029E-3</v>
      </c>
      <c r="T56">
        <v>228.87</v>
      </c>
      <c r="U56" s="194">
        <f t="shared" si="7"/>
        <v>3.706556708505146E-2</v>
      </c>
      <c r="V56" s="132">
        <v>5713.64</v>
      </c>
      <c r="W56" s="194">
        <f t="shared" si="8"/>
        <v>1.6976786407179464E-2</v>
      </c>
    </row>
    <row r="57" spans="1:23" ht="13" x14ac:dyDescent="0.3">
      <c r="A57" s="1">
        <v>45555</v>
      </c>
      <c r="B57">
        <v>3.8250000000000002</v>
      </c>
      <c r="C57" s="194">
        <f t="shared" si="0"/>
        <v>6.0494476591268099E-3</v>
      </c>
      <c r="D57">
        <v>97.05</v>
      </c>
      <c r="E57" s="194">
        <f t="shared" si="0"/>
        <v>-3.0469530469530444E-2</v>
      </c>
      <c r="F57">
        <v>3.8090000000000002</v>
      </c>
      <c r="G57" s="194">
        <f t="shared" si="0"/>
        <v>-1.5727391874180297E-3</v>
      </c>
      <c r="H57" s="132">
        <v>1090.835</v>
      </c>
      <c r="I57" s="194">
        <f t="shared" si="1"/>
        <v>-6.8384643818978422E-3</v>
      </c>
      <c r="J57" s="132">
        <v>685.38199999999995</v>
      </c>
      <c r="K57" s="194">
        <f t="shared" si="2"/>
        <v>-8.4129416070961738E-3</v>
      </c>
      <c r="L57" s="132">
        <v>1150.701</v>
      </c>
      <c r="M57" s="194">
        <f t="shared" si="3"/>
        <v>-1.4639530671854787E-2</v>
      </c>
      <c r="N57" s="123">
        <v>37.994999999999997</v>
      </c>
      <c r="O57" s="194">
        <f t="shared" si="4"/>
        <v>2.5065963060685718E-3</v>
      </c>
      <c r="P57">
        <v>73.84</v>
      </c>
      <c r="Q57" s="194">
        <f t="shared" si="5"/>
        <v>-1.7823889332269263E-2</v>
      </c>
      <c r="R57">
        <v>217.7</v>
      </c>
      <c r="S57" s="194">
        <f t="shared" si="6"/>
        <v>1.7812894478470252E-2</v>
      </c>
      <c r="T57">
        <v>228.2</v>
      </c>
      <c r="U57" s="194">
        <f t="shared" si="7"/>
        <v>-2.9274260497226196E-3</v>
      </c>
      <c r="V57" s="132">
        <v>5702.55</v>
      </c>
      <c r="W57" s="194">
        <f t="shared" si="8"/>
        <v>-1.9409693295342628E-3</v>
      </c>
    </row>
    <row r="58" spans="1:23" ht="13" x14ac:dyDescent="0.3">
      <c r="A58" s="1">
        <v>45558</v>
      </c>
      <c r="B58">
        <v>3.7530000000000001</v>
      </c>
      <c r="C58" s="194">
        <f t="shared" si="0"/>
        <v>-1.8823529411764722E-2</v>
      </c>
      <c r="D58">
        <v>97.9</v>
      </c>
      <c r="E58" s="194">
        <f t="shared" si="0"/>
        <v>8.7583719732097741E-3</v>
      </c>
      <c r="F58">
        <v>3.8504999999999998</v>
      </c>
      <c r="G58" s="194">
        <f t="shared" si="0"/>
        <v>1.0895248096613191E-2</v>
      </c>
      <c r="H58" s="132">
        <v>1088.7670000000001</v>
      </c>
      <c r="I58" s="194">
        <f t="shared" si="1"/>
        <v>-1.8957954227724482E-3</v>
      </c>
      <c r="J58" s="132">
        <v>687.92</v>
      </c>
      <c r="K58" s="194">
        <f t="shared" si="2"/>
        <v>3.703044433615139E-3</v>
      </c>
      <c r="L58" s="132">
        <v>1158.2629999999999</v>
      </c>
      <c r="M58" s="194">
        <f t="shared" si="3"/>
        <v>6.5716463268910849E-3</v>
      </c>
      <c r="N58" s="123">
        <v>36.734999999999999</v>
      </c>
      <c r="O58" s="194">
        <f t="shared" si="4"/>
        <v>-3.31622581918673E-2</v>
      </c>
      <c r="P58">
        <v>75.66</v>
      </c>
      <c r="Q58" s="194">
        <f t="shared" si="5"/>
        <v>2.464788732394357E-2</v>
      </c>
      <c r="R58">
        <v>220.5</v>
      </c>
      <c r="S58" s="194">
        <f t="shared" si="6"/>
        <v>1.2861736334405198E-2</v>
      </c>
      <c r="T58">
        <v>226.47</v>
      </c>
      <c r="U58" s="194">
        <f t="shared" si="7"/>
        <v>-7.5810692375109104E-3</v>
      </c>
      <c r="V58" s="132">
        <v>5718.57</v>
      </c>
      <c r="W58" s="194">
        <f t="shared" si="8"/>
        <v>2.8092695373121718E-3</v>
      </c>
    </row>
    <row r="59" spans="1:23" ht="13" x14ac:dyDescent="0.3">
      <c r="A59" s="1">
        <v>45559</v>
      </c>
      <c r="B59">
        <v>3.7774999999999999</v>
      </c>
      <c r="C59" s="194">
        <f t="shared" si="0"/>
        <v>6.5281108446575385E-3</v>
      </c>
      <c r="D59">
        <v>100.1</v>
      </c>
      <c r="E59" s="194">
        <f t="shared" si="0"/>
        <v>2.2471910112359432E-2</v>
      </c>
      <c r="F59">
        <v>3.9085000000000001</v>
      </c>
      <c r="G59" s="194">
        <f t="shared" si="0"/>
        <v>1.5062978833917745E-2</v>
      </c>
      <c r="H59" s="132">
        <v>1094.1400000000001</v>
      </c>
      <c r="I59" s="194">
        <f t="shared" si="1"/>
        <v>4.9349401662615111E-3</v>
      </c>
      <c r="J59" s="132">
        <v>696.77200000000005</v>
      </c>
      <c r="K59" s="194">
        <f t="shared" si="2"/>
        <v>1.2867775322712074E-2</v>
      </c>
      <c r="L59" s="132">
        <v>1166.7529999999999</v>
      </c>
      <c r="M59" s="194">
        <f t="shared" si="3"/>
        <v>7.3299414727052573E-3</v>
      </c>
      <c r="N59" s="123">
        <v>37.26</v>
      </c>
      <c r="O59" s="194">
        <f t="shared" si="4"/>
        <v>1.4291547570436875E-2</v>
      </c>
      <c r="P59">
        <v>78.12</v>
      </c>
      <c r="Q59" s="194">
        <f t="shared" si="5"/>
        <v>3.2513877874702724E-2</v>
      </c>
      <c r="R59">
        <v>220.97</v>
      </c>
      <c r="S59" s="194">
        <f t="shared" si="6"/>
        <v>2.1315192743764119E-3</v>
      </c>
      <c r="T59">
        <v>227.37</v>
      </c>
      <c r="U59" s="194">
        <f t="shared" si="7"/>
        <v>3.9740362961981973E-3</v>
      </c>
      <c r="V59" s="132">
        <v>5732.93</v>
      </c>
      <c r="W59" s="194">
        <f t="shared" si="8"/>
        <v>2.5111172898120652E-3</v>
      </c>
    </row>
    <row r="60" spans="1:23" ht="13" x14ac:dyDescent="0.3">
      <c r="A60" s="1">
        <v>45560</v>
      </c>
      <c r="B60">
        <v>3.7774999999999999</v>
      </c>
      <c r="C60" s="194">
        <f t="shared" si="0"/>
        <v>0</v>
      </c>
      <c r="D60">
        <v>99.65</v>
      </c>
      <c r="E60" s="194">
        <f t="shared" si="0"/>
        <v>-4.4955044955043823E-3</v>
      </c>
      <c r="F60">
        <v>3.9340000000000002</v>
      </c>
      <c r="G60" s="194">
        <f t="shared" si="0"/>
        <v>6.5242420365869457E-3</v>
      </c>
      <c r="H60" s="132">
        <v>1092.8109999999999</v>
      </c>
      <c r="I60" s="194">
        <f t="shared" si="1"/>
        <v>-1.2146526038716967E-3</v>
      </c>
      <c r="J60" s="132">
        <v>697.55</v>
      </c>
      <c r="K60" s="194">
        <f t="shared" si="2"/>
        <v>1.1165775892256094E-3</v>
      </c>
      <c r="L60" s="132">
        <v>1163.5250000000001</v>
      </c>
      <c r="M60" s="194">
        <f t="shared" si="3"/>
        <v>-2.7666524105786215E-3</v>
      </c>
      <c r="N60" s="123">
        <v>37.869999999999997</v>
      </c>
      <c r="O60" s="194">
        <f t="shared" si="4"/>
        <v>1.6371443907675778E-2</v>
      </c>
      <c r="P60">
        <v>75.72</v>
      </c>
      <c r="Q60" s="194">
        <f t="shared" si="5"/>
        <v>-3.0721966205837243E-2</v>
      </c>
      <c r="R60">
        <v>221.23</v>
      </c>
      <c r="S60" s="194">
        <f t="shared" si="6"/>
        <v>1.1766303118069914E-3</v>
      </c>
      <c r="T60">
        <v>226.37</v>
      </c>
      <c r="U60" s="194">
        <f t="shared" si="7"/>
        <v>-4.3981176056647753E-3</v>
      </c>
      <c r="V60" s="132">
        <v>5722.26</v>
      </c>
      <c r="W60" s="194">
        <f t="shared" si="8"/>
        <v>-1.8611774432968956E-3</v>
      </c>
    </row>
    <row r="61" spans="1:23" ht="13" x14ac:dyDescent="0.3">
      <c r="A61" s="1">
        <v>45561</v>
      </c>
      <c r="B61">
        <v>3.8759999999999999</v>
      </c>
      <c r="C61" s="194">
        <f t="shared" si="0"/>
        <v>2.6075446724023836E-2</v>
      </c>
      <c r="D61">
        <v>101.7</v>
      </c>
      <c r="E61" s="194">
        <f t="shared" si="0"/>
        <v>2.0572002007024557E-2</v>
      </c>
      <c r="F61">
        <v>3.95</v>
      </c>
      <c r="G61" s="194">
        <f t="shared" si="0"/>
        <v>4.0671072699542486E-3</v>
      </c>
      <c r="H61" s="132">
        <v>1109.348</v>
      </c>
      <c r="I61" s="194">
        <f t="shared" si="1"/>
        <v>1.5132534354064918E-2</v>
      </c>
      <c r="J61" s="132">
        <v>707.20799999999997</v>
      </c>
      <c r="K61" s="194">
        <f t="shared" si="2"/>
        <v>1.3845602465773085E-2</v>
      </c>
      <c r="L61" s="132">
        <v>1183.77</v>
      </c>
      <c r="M61" s="194">
        <f t="shared" si="3"/>
        <v>1.7399712081820236E-2</v>
      </c>
      <c r="N61" s="123">
        <v>39.700000000000003</v>
      </c>
      <c r="O61" s="194">
        <f t="shared" si="4"/>
        <v>4.8323210984948656E-2</v>
      </c>
      <c r="P61">
        <v>78.760000000000005</v>
      </c>
      <c r="Q61" s="194">
        <f t="shared" si="5"/>
        <v>4.0147913365029139E-2</v>
      </c>
      <c r="R61">
        <v>223.43</v>
      </c>
      <c r="S61" s="194">
        <f t="shared" si="6"/>
        <v>9.944401753830932E-3</v>
      </c>
      <c r="T61">
        <v>227.52</v>
      </c>
      <c r="U61" s="194">
        <f t="shared" si="7"/>
        <v>5.0801784688784104E-3</v>
      </c>
      <c r="V61" s="132">
        <v>5745.37</v>
      </c>
      <c r="W61" s="194">
        <f t="shared" si="8"/>
        <v>4.03861411400385E-3</v>
      </c>
    </row>
    <row r="62" spans="1:23" ht="13" x14ac:dyDescent="0.3">
      <c r="A62" s="1">
        <v>45562</v>
      </c>
      <c r="B62">
        <v>3.8704999999999998</v>
      </c>
      <c r="C62" s="194">
        <f t="shared" si="0"/>
        <v>-1.4189886480908309E-3</v>
      </c>
      <c r="D62">
        <v>101.1</v>
      </c>
      <c r="E62" s="194">
        <f t="shared" si="0"/>
        <v>-5.8997050147493466E-3</v>
      </c>
      <c r="F62">
        <v>3.9434999999999998</v>
      </c>
      <c r="G62" s="194">
        <f t="shared" si="0"/>
        <v>-1.6455696202532643E-3</v>
      </c>
      <c r="H62" s="132">
        <v>1117.8510000000001</v>
      </c>
      <c r="I62" s="194">
        <f t="shared" si="1"/>
        <v>7.6648626039801365E-3</v>
      </c>
      <c r="J62" s="132">
        <v>708.82100000000003</v>
      </c>
      <c r="K62" s="194">
        <f t="shared" si="2"/>
        <v>2.2807999909504086E-3</v>
      </c>
      <c r="L62" s="132">
        <v>1199.442</v>
      </c>
      <c r="M62" s="194">
        <f t="shared" si="3"/>
        <v>1.3239058263007194E-2</v>
      </c>
      <c r="N62" s="123">
        <v>39.979999999999997</v>
      </c>
      <c r="O62" s="194">
        <f t="shared" si="4"/>
        <v>7.0528967254406549E-3</v>
      </c>
      <c r="P62">
        <v>79.44</v>
      </c>
      <c r="Q62" s="194">
        <f t="shared" si="5"/>
        <v>8.6338242762822818E-3</v>
      </c>
      <c r="R62">
        <v>220.84</v>
      </c>
      <c r="S62" s="194">
        <f t="shared" si="6"/>
        <v>-1.1591997493622179E-2</v>
      </c>
      <c r="T62">
        <v>227.79</v>
      </c>
      <c r="U62" s="194">
        <f t="shared" si="7"/>
        <v>1.1867088607594137E-3</v>
      </c>
      <c r="V62" s="132">
        <v>5738.17</v>
      </c>
      <c r="W62" s="194">
        <f t="shared" si="8"/>
        <v>-1.2531829977877522E-3</v>
      </c>
    </row>
    <row r="63" spans="1:23" ht="13" x14ac:dyDescent="0.3">
      <c r="A63" s="1">
        <v>45565</v>
      </c>
      <c r="B63">
        <v>3.8374999999999999</v>
      </c>
      <c r="C63" s="194">
        <f t="shared" si="0"/>
        <v>-8.5260302286526077E-3</v>
      </c>
      <c r="D63">
        <v>100.3</v>
      </c>
      <c r="E63" s="194">
        <f t="shared" si="0"/>
        <v>-7.9129574678535822E-3</v>
      </c>
      <c r="F63">
        <v>3.9239999999999999</v>
      </c>
      <c r="G63" s="194">
        <f t="shared" si="0"/>
        <v>-4.9448459490300115E-3</v>
      </c>
      <c r="H63" s="132">
        <v>1097.518</v>
      </c>
      <c r="I63" s="194">
        <f t="shared" si="1"/>
        <v>-1.8189365130057658E-2</v>
      </c>
      <c r="J63" s="132">
        <v>708.04</v>
      </c>
      <c r="K63" s="194">
        <f t="shared" si="2"/>
        <v>-1.1018296579814407E-3</v>
      </c>
      <c r="L63" s="132">
        <v>1191.3140000000001</v>
      </c>
      <c r="M63" s="194">
        <f t="shared" si="3"/>
        <v>-6.776484398578613E-3</v>
      </c>
      <c r="N63" s="123">
        <v>39.365000000000002</v>
      </c>
      <c r="O63" s="194">
        <f t="shared" si="4"/>
        <v>-1.538269134567271E-2</v>
      </c>
      <c r="P63">
        <v>79.28</v>
      </c>
      <c r="Q63" s="194">
        <f t="shared" si="5"/>
        <v>-2.014098690835808E-3</v>
      </c>
      <c r="R63">
        <v>221.08</v>
      </c>
      <c r="S63" s="194">
        <f t="shared" si="6"/>
        <v>1.0867596449918905E-3</v>
      </c>
      <c r="T63">
        <v>233</v>
      </c>
      <c r="U63" s="194">
        <f t="shared" si="7"/>
        <v>2.2871943456692603E-2</v>
      </c>
      <c r="V63" s="132">
        <v>5762.48</v>
      </c>
      <c r="W63" s="194">
        <f t="shared" si="8"/>
        <v>4.2365423122701995E-3</v>
      </c>
    </row>
    <row r="64" spans="1:23" ht="13" x14ac:dyDescent="0.3">
      <c r="A64" s="1">
        <v>45566</v>
      </c>
      <c r="B64">
        <v>3.7355</v>
      </c>
      <c r="C64" s="194">
        <f t="shared" si="0"/>
        <v>-2.6579804560260552E-2</v>
      </c>
      <c r="D64">
        <v>99.3</v>
      </c>
      <c r="E64" s="194">
        <f t="shared" si="0"/>
        <v>-9.9700897308075773E-3</v>
      </c>
      <c r="F64">
        <v>3.944</v>
      </c>
      <c r="G64" s="194">
        <f t="shared" si="0"/>
        <v>5.0968399592252848E-3</v>
      </c>
      <c r="H64" s="132">
        <v>1087.9390000000001</v>
      </c>
      <c r="I64" s="194">
        <f t="shared" si="1"/>
        <v>-8.7278750781307913E-3</v>
      </c>
      <c r="J64" s="132">
        <v>702.29700000000003</v>
      </c>
      <c r="K64" s="194">
        <f t="shared" si="2"/>
        <v>-8.1111236653295549E-3</v>
      </c>
      <c r="L64" s="132">
        <v>1185.5340000000001</v>
      </c>
      <c r="M64" s="194">
        <f t="shared" si="3"/>
        <v>-4.8517855074312671E-3</v>
      </c>
      <c r="N64" s="123">
        <v>38.28</v>
      </c>
      <c r="O64" s="194">
        <f t="shared" si="4"/>
        <v>-2.7562555569668506E-2</v>
      </c>
      <c r="P64">
        <v>77.739999999999995</v>
      </c>
      <c r="Q64" s="194">
        <f t="shared" si="5"/>
        <v>-1.9424823410696346E-2</v>
      </c>
      <c r="R64">
        <v>219.35</v>
      </c>
      <c r="S64" s="194">
        <f t="shared" si="6"/>
        <v>-7.8252216392257021E-3</v>
      </c>
      <c r="T64">
        <v>226.21</v>
      </c>
      <c r="U64" s="194">
        <f t="shared" si="7"/>
        <v>-2.9141630901287519E-2</v>
      </c>
      <c r="V64" s="132">
        <v>5708.75</v>
      </c>
      <c r="W64" s="194">
        <f t="shared" si="8"/>
        <v>-9.3241104524440111E-3</v>
      </c>
    </row>
    <row r="65" spans="1:23" ht="13" x14ac:dyDescent="0.3">
      <c r="A65" s="1">
        <v>45567</v>
      </c>
      <c r="B65">
        <v>3.7160000000000002</v>
      </c>
      <c r="C65" s="194">
        <f t="shared" si="0"/>
        <v>-5.2201847142283094E-3</v>
      </c>
      <c r="D65">
        <v>97.95</v>
      </c>
      <c r="E65" s="194">
        <f t="shared" si="0"/>
        <v>-1.3595166163141936E-2</v>
      </c>
      <c r="F65">
        <v>3.96</v>
      </c>
      <c r="G65" s="194">
        <f t="shared" si="0"/>
        <v>4.0567951318458452E-3</v>
      </c>
      <c r="H65" s="132">
        <v>1084.424</v>
      </c>
      <c r="I65" s="194">
        <f t="shared" si="1"/>
        <v>-3.230879672481729E-3</v>
      </c>
      <c r="J65" s="132">
        <v>704.60699999999997</v>
      </c>
      <c r="K65" s="194">
        <f t="shared" si="2"/>
        <v>3.2892067031468812E-3</v>
      </c>
      <c r="L65" s="132">
        <v>1183.287</v>
      </c>
      <c r="M65" s="194">
        <f t="shared" si="3"/>
        <v>-1.8953484252666483E-3</v>
      </c>
      <c r="N65" s="123">
        <v>37.69</v>
      </c>
      <c r="O65" s="194">
        <f t="shared" si="4"/>
        <v>-1.5412748171368949E-2</v>
      </c>
      <c r="P65">
        <v>77.64</v>
      </c>
      <c r="Q65" s="194">
        <f t="shared" si="5"/>
        <v>-1.2863390789811463E-3</v>
      </c>
      <c r="R65">
        <v>219.73</v>
      </c>
      <c r="S65" s="194">
        <f t="shared" si="6"/>
        <v>1.7323911556872372E-3</v>
      </c>
      <c r="T65">
        <v>226.78</v>
      </c>
      <c r="U65" s="194">
        <f t="shared" si="7"/>
        <v>2.5197825029839227E-3</v>
      </c>
      <c r="V65" s="132">
        <v>5709.54</v>
      </c>
      <c r="W65" s="194">
        <f t="shared" si="8"/>
        <v>1.3838405955769015E-4</v>
      </c>
    </row>
    <row r="66" spans="1:23" ht="13" x14ac:dyDescent="0.3">
      <c r="A66" s="1">
        <v>45568</v>
      </c>
      <c r="B66">
        <v>3.6859999999999999</v>
      </c>
      <c r="C66" s="194">
        <f t="shared" si="0"/>
        <v>-8.0731969860065259E-3</v>
      </c>
      <c r="D66">
        <v>96.45</v>
      </c>
      <c r="E66" s="194">
        <f t="shared" si="0"/>
        <v>-1.5313935681470138E-2</v>
      </c>
      <c r="F66">
        <v>3.93</v>
      </c>
      <c r="G66" s="194">
        <f t="shared" si="0"/>
        <v>-7.5757575757575265E-3</v>
      </c>
      <c r="H66" s="132">
        <v>1068.377</v>
      </c>
      <c r="I66" s="194">
        <f t="shared" si="1"/>
        <v>-1.4797717497952854E-2</v>
      </c>
      <c r="J66" s="132">
        <v>698.06799999999998</v>
      </c>
      <c r="K66" s="194">
        <f t="shared" si="2"/>
        <v>-9.2803506067921371E-3</v>
      </c>
      <c r="L66" s="132">
        <v>1173.8</v>
      </c>
      <c r="M66" s="194">
        <f t="shared" si="3"/>
        <v>-8.0174970231229447E-3</v>
      </c>
      <c r="N66" s="123">
        <v>37.700000000000003</v>
      </c>
      <c r="O66" s="194">
        <f t="shared" si="4"/>
        <v>2.6532236667564652E-4</v>
      </c>
      <c r="P66">
        <v>76.599999999999994</v>
      </c>
      <c r="Q66" s="194">
        <f t="shared" si="5"/>
        <v>-1.3395157135497247E-2</v>
      </c>
      <c r="R66">
        <v>222.72</v>
      </c>
      <c r="S66" s="194">
        <f t="shared" si="6"/>
        <v>1.3607609338733943E-2</v>
      </c>
      <c r="T66">
        <v>225.67</v>
      </c>
      <c r="U66" s="194">
        <f t="shared" si="7"/>
        <v>-4.8946115177705869E-3</v>
      </c>
      <c r="V66" s="132">
        <v>5699.94</v>
      </c>
      <c r="W66" s="194">
        <f t="shared" si="8"/>
        <v>-1.6813963997100228E-3</v>
      </c>
    </row>
    <row r="67" spans="1:23" ht="13" x14ac:dyDescent="0.3">
      <c r="A67" s="1">
        <v>45569</v>
      </c>
      <c r="B67">
        <v>3.7635000000000001</v>
      </c>
      <c r="C67" s="194">
        <f t="shared" si="0"/>
        <v>2.1025501899077623E-2</v>
      </c>
      <c r="D67">
        <v>98.8</v>
      </c>
      <c r="E67" s="194">
        <f t="shared" si="0"/>
        <v>2.4364955935717927E-2</v>
      </c>
      <c r="F67">
        <v>3.9744999999999999</v>
      </c>
      <c r="G67" s="194">
        <f>(F67-F66)/F66</f>
        <v>1.1323155216284925E-2</v>
      </c>
      <c r="H67" s="132">
        <v>1081.3579999999999</v>
      </c>
      <c r="I67" s="194">
        <f t="shared" si="1"/>
        <v>1.2150205405020882E-2</v>
      </c>
      <c r="J67" s="132">
        <v>703.41499999999996</v>
      </c>
      <c r="K67" s="194">
        <f t="shared" si="2"/>
        <v>7.6597122343381738E-3</v>
      </c>
      <c r="L67" s="132">
        <v>1180.527</v>
      </c>
      <c r="M67" s="194">
        <f t="shared" si="3"/>
        <v>5.7309592775601371E-3</v>
      </c>
      <c r="N67" s="123">
        <v>38.82</v>
      </c>
      <c r="O67" s="194">
        <f t="shared" si="4"/>
        <v>2.9708222811671018E-2</v>
      </c>
      <c r="P67">
        <v>78</v>
      </c>
      <c r="Q67" s="194">
        <f t="shared" si="5"/>
        <v>1.8276762402088847E-2</v>
      </c>
      <c r="R67">
        <v>226</v>
      </c>
      <c r="S67" s="194">
        <f t="shared" si="6"/>
        <v>1.4727011494252878E-2</v>
      </c>
      <c r="T67">
        <v>226.8</v>
      </c>
      <c r="U67" s="194">
        <f t="shared" si="7"/>
        <v>5.0073115611291887E-3</v>
      </c>
      <c r="V67" s="132">
        <v>5751.07</v>
      </c>
      <c r="W67" s="194">
        <f t="shared" si="8"/>
        <v>8.9702698624897995E-3</v>
      </c>
    </row>
    <row r="68" spans="1:23" ht="13" x14ac:dyDescent="0.3">
      <c r="A68" s="1">
        <v>45572</v>
      </c>
      <c r="B68">
        <v>3.8029999999999999</v>
      </c>
      <c r="C68" s="194">
        <f t="shared" ref="C68:G131" si="9">(B68-B67)/B67</f>
        <v>1.0495549355652948E-2</v>
      </c>
      <c r="D68">
        <v>98.7</v>
      </c>
      <c r="E68" s="194">
        <f t="shared" si="9"/>
        <v>-1.0121457489877968E-3</v>
      </c>
      <c r="F68">
        <v>3.9710000000000001</v>
      </c>
      <c r="G68" s="194">
        <f t="shared" si="9"/>
        <v>-8.8061391369979533E-4</v>
      </c>
      <c r="H68" s="132">
        <v>1088.3989999999999</v>
      </c>
      <c r="I68" s="194">
        <f t="shared" ref="I68:I131" si="10">(H68-H67)/H67</f>
        <v>6.5112571414831536E-3</v>
      </c>
      <c r="J68" s="132">
        <v>703.84799999999996</v>
      </c>
      <c r="K68" s="194">
        <f t="shared" ref="K68:K131" si="11">(J68-J67)/J67</f>
        <v>6.1556833448247865E-4</v>
      </c>
      <c r="L68" s="132">
        <v>1178.7739999999999</v>
      </c>
      <c r="M68" s="194">
        <f t="shared" ref="M68:M131" si="12">(L68-L67)/L67</f>
        <v>-1.484930035484285E-3</v>
      </c>
      <c r="N68" s="123">
        <v>39.369999999999997</v>
      </c>
      <c r="O68" s="194">
        <f t="shared" ref="O68:O131" si="13">(N68-N67)/N67</f>
        <v>1.4167954662545007E-2</v>
      </c>
      <c r="P68">
        <v>77.64</v>
      </c>
      <c r="Q68" s="194">
        <f t="shared" ref="Q68:Q131" si="14">(P68-P67)/P67</f>
        <v>-4.615384615384608E-3</v>
      </c>
      <c r="R68">
        <v>227.12</v>
      </c>
      <c r="S68" s="194">
        <f t="shared" ref="S68:S131" si="15">(R68-R67)/R67</f>
        <v>4.9557522123894002E-3</v>
      </c>
      <c r="T68">
        <v>221.69</v>
      </c>
      <c r="U68" s="194">
        <f t="shared" ref="U68:U131" si="16">(T68-T67)/T67</f>
        <v>-2.2530864197530923E-2</v>
      </c>
      <c r="V68" s="132">
        <v>5695.94</v>
      </c>
      <c r="W68" s="194">
        <f t="shared" ref="W68:W131" si="17">(V68-V67)/V67</f>
        <v>-9.586042249529237E-3</v>
      </c>
    </row>
    <row r="69" spans="1:23" ht="13" x14ac:dyDescent="0.3">
      <c r="A69" s="1">
        <v>45573</v>
      </c>
      <c r="B69">
        <v>3.786</v>
      </c>
      <c r="C69" s="194">
        <f t="shared" si="9"/>
        <v>-4.4701551406783864E-3</v>
      </c>
      <c r="D69">
        <v>97.05</v>
      </c>
      <c r="E69" s="194">
        <f t="shared" si="9"/>
        <v>-1.6717325227963584E-2</v>
      </c>
      <c r="F69">
        <v>3.9824999999999999</v>
      </c>
      <c r="G69" s="194">
        <f t="shared" si="9"/>
        <v>2.8959959707881753E-3</v>
      </c>
      <c r="H69" s="132">
        <v>1085.931</v>
      </c>
      <c r="I69" s="194">
        <f t="shared" si="10"/>
        <v>-2.2675507787124458E-3</v>
      </c>
      <c r="J69" s="132">
        <v>696.91800000000001</v>
      </c>
      <c r="K69" s="194">
        <f t="shared" si="11"/>
        <v>-9.8458758140961555E-3</v>
      </c>
      <c r="L69" s="132">
        <v>1177.05</v>
      </c>
      <c r="M69" s="194">
        <f t="shared" si="12"/>
        <v>-1.4625364997870099E-3</v>
      </c>
      <c r="N69" s="123">
        <v>39.204999999999998</v>
      </c>
      <c r="O69" s="194">
        <f t="shared" si="13"/>
        <v>-4.1910083820167424E-3</v>
      </c>
      <c r="P69">
        <v>76.459999999999994</v>
      </c>
      <c r="Q69" s="194">
        <f t="shared" si="14"/>
        <v>-1.5198351365275718E-2</v>
      </c>
      <c r="R69">
        <v>228.62</v>
      </c>
      <c r="S69" s="194">
        <f t="shared" si="15"/>
        <v>6.6044381824586123E-3</v>
      </c>
      <c r="T69">
        <v>225.77</v>
      </c>
      <c r="U69" s="194">
        <f t="shared" si="16"/>
        <v>1.8404077766250224E-2</v>
      </c>
      <c r="V69" s="132">
        <v>5751.13</v>
      </c>
      <c r="W69" s="194">
        <f t="shared" si="17"/>
        <v>9.6893576828408507E-3</v>
      </c>
    </row>
    <row r="70" spans="1:23" ht="13" x14ac:dyDescent="0.3">
      <c r="A70" s="1">
        <v>45574</v>
      </c>
      <c r="B70">
        <v>3.8079999999999998</v>
      </c>
      <c r="C70" s="194">
        <f t="shared" si="9"/>
        <v>5.8108821975699412E-3</v>
      </c>
      <c r="D70">
        <v>98.65</v>
      </c>
      <c r="E70" s="194">
        <f t="shared" si="9"/>
        <v>1.6486347243688908E-2</v>
      </c>
      <c r="F70">
        <v>4.0804999999999998</v>
      </c>
      <c r="G70" s="194">
        <f t="shared" si="9"/>
        <v>2.4607658505963557E-2</v>
      </c>
      <c r="H70" s="132">
        <v>1091.914</v>
      </c>
      <c r="I70" s="194">
        <f t="shared" si="10"/>
        <v>5.5095581579307955E-3</v>
      </c>
      <c r="J70" s="132">
        <v>700.49199999999996</v>
      </c>
      <c r="K70" s="194">
        <f t="shared" si="11"/>
        <v>5.1282934290690658E-3</v>
      </c>
      <c r="L70" s="132">
        <v>1188.8430000000001</v>
      </c>
      <c r="M70" s="194">
        <f t="shared" si="12"/>
        <v>1.0019115585574207E-2</v>
      </c>
      <c r="N70" s="123">
        <v>39.375</v>
      </c>
      <c r="O70" s="194">
        <f t="shared" si="13"/>
        <v>4.3361816094886294E-3</v>
      </c>
      <c r="P70">
        <v>77.36</v>
      </c>
      <c r="Q70" s="194">
        <f t="shared" si="14"/>
        <v>1.1770860580695864E-2</v>
      </c>
      <c r="R70">
        <v>234.3</v>
      </c>
      <c r="S70" s="194">
        <f t="shared" si="15"/>
        <v>2.4844720496894439E-2</v>
      </c>
      <c r="T70">
        <v>229.54</v>
      </c>
      <c r="U70" s="194">
        <f t="shared" si="16"/>
        <v>1.6698409886167258E-2</v>
      </c>
      <c r="V70" s="132">
        <v>5792.04</v>
      </c>
      <c r="W70" s="194">
        <f t="shared" si="17"/>
        <v>7.1133846739683945E-3</v>
      </c>
    </row>
    <row r="71" spans="1:23" ht="13" x14ac:dyDescent="0.3">
      <c r="A71" s="1">
        <v>45575</v>
      </c>
      <c r="B71">
        <v>3.85</v>
      </c>
      <c r="C71" s="194">
        <f t="shared" si="9"/>
        <v>1.1029411764705951E-2</v>
      </c>
      <c r="D71">
        <v>98.25</v>
      </c>
      <c r="E71" s="194">
        <f t="shared" si="9"/>
        <v>-4.0547389761784658E-3</v>
      </c>
      <c r="F71">
        <v>4.048</v>
      </c>
      <c r="G71" s="194">
        <f t="shared" si="9"/>
        <v>-7.9647102070824049E-3</v>
      </c>
      <c r="H71" s="132">
        <v>1095.0899999999999</v>
      </c>
      <c r="I71" s="194">
        <f t="shared" si="10"/>
        <v>2.9086539782436447E-3</v>
      </c>
      <c r="J71" s="132">
        <v>698.07399999999996</v>
      </c>
      <c r="K71" s="194">
        <f t="shared" si="11"/>
        <v>-3.4518595501447646E-3</v>
      </c>
      <c r="L71" s="132">
        <v>1185.557</v>
      </c>
      <c r="M71" s="194">
        <f t="shared" si="12"/>
        <v>-2.7640319201106102E-3</v>
      </c>
      <c r="N71" s="123">
        <v>40</v>
      </c>
      <c r="O71" s="194">
        <f t="shared" si="13"/>
        <v>1.5873015873015872E-2</v>
      </c>
      <c r="P71">
        <v>76.66</v>
      </c>
      <c r="Q71" s="194">
        <f t="shared" si="14"/>
        <v>-9.0486039296794572E-3</v>
      </c>
      <c r="R71">
        <v>233.02</v>
      </c>
      <c r="S71" s="194">
        <f t="shared" si="15"/>
        <v>-5.4630815194195523E-3</v>
      </c>
      <c r="T71">
        <v>229.04</v>
      </c>
      <c r="U71" s="194">
        <f t="shared" si="16"/>
        <v>-2.178269582643548E-3</v>
      </c>
      <c r="V71" s="132">
        <v>5780.05</v>
      </c>
      <c r="W71" s="194">
        <f t="shared" si="17"/>
        <v>-2.0700823889337402E-3</v>
      </c>
    </row>
    <row r="72" spans="1:23" ht="13" x14ac:dyDescent="0.3">
      <c r="A72" s="1">
        <v>45576</v>
      </c>
      <c r="B72">
        <v>3.891</v>
      </c>
      <c r="C72" s="194">
        <f t="shared" si="9"/>
        <v>1.0649350649350629E-2</v>
      </c>
      <c r="D72">
        <v>97.3</v>
      </c>
      <c r="E72" s="194">
        <f t="shared" si="9"/>
        <v>-9.6692111959287824E-3</v>
      </c>
      <c r="F72">
        <v>3.996</v>
      </c>
      <c r="G72" s="194">
        <f t="shared" si="9"/>
        <v>-1.2845849802371552E-2</v>
      </c>
      <c r="H72" s="132">
        <v>1102.413</v>
      </c>
      <c r="I72" s="194">
        <f t="shared" si="10"/>
        <v>6.687121606443391E-3</v>
      </c>
      <c r="J72" s="132">
        <v>700.76800000000003</v>
      </c>
      <c r="K72" s="194">
        <f t="shared" si="11"/>
        <v>3.8591897134115779E-3</v>
      </c>
      <c r="L72" s="132">
        <v>1193.2529999999999</v>
      </c>
      <c r="M72" s="194">
        <f t="shared" si="12"/>
        <v>6.4914635061830957E-3</v>
      </c>
      <c r="N72" s="123">
        <v>40.08</v>
      </c>
      <c r="O72" s="194">
        <f t="shared" si="13"/>
        <v>1.9999999999999575E-3</v>
      </c>
      <c r="P72">
        <v>75.94</v>
      </c>
      <c r="Q72" s="194">
        <f t="shared" si="14"/>
        <v>-9.3921210540046825E-3</v>
      </c>
      <c r="R72">
        <v>233.26</v>
      </c>
      <c r="S72" s="194">
        <f t="shared" si="15"/>
        <v>1.0299545103423769E-3</v>
      </c>
      <c r="T72">
        <v>227.55</v>
      </c>
      <c r="U72" s="194">
        <f t="shared" si="16"/>
        <v>-6.5054139015018365E-3</v>
      </c>
      <c r="V72" s="132">
        <v>5815.03</v>
      </c>
      <c r="W72" s="194">
        <f t="shared" si="17"/>
        <v>6.0518507625365809E-3</v>
      </c>
    </row>
    <row r="73" spans="1:23" ht="13" x14ac:dyDescent="0.3">
      <c r="A73" s="1">
        <v>45579</v>
      </c>
      <c r="B73">
        <v>3.9224999999999999</v>
      </c>
      <c r="C73" s="194">
        <f t="shared" si="9"/>
        <v>8.095605242868122E-3</v>
      </c>
      <c r="D73">
        <v>96.9</v>
      </c>
      <c r="E73" s="194">
        <f t="shared" si="9"/>
        <v>-4.1109969167522249E-3</v>
      </c>
      <c r="F73">
        <v>4.0179999999999998</v>
      </c>
      <c r="G73" s="194">
        <f t="shared" si="9"/>
        <v>5.5055055055054552E-3</v>
      </c>
      <c r="H73" s="132">
        <v>1115.127</v>
      </c>
      <c r="I73" s="194">
        <f t="shared" si="10"/>
        <v>1.153288286694727E-2</v>
      </c>
      <c r="J73" s="132">
        <v>700.26</v>
      </c>
      <c r="K73" s="194">
        <f t="shared" si="11"/>
        <v>-7.2491894607065136E-4</v>
      </c>
      <c r="L73" s="132">
        <v>1200.604</v>
      </c>
      <c r="M73" s="194">
        <f t="shared" si="12"/>
        <v>6.1604705791647816E-3</v>
      </c>
      <c r="N73" s="123">
        <v>40.229999999999997</v>
      </c>
      <c r="O73" s="194">
        <f t="shared" si="13"/>
        <v>3.7425149700598451E-3</v>
      </c>
      <c r="P73">
        <v>76.28</v>
      </c>
      <c r="Q73" s="194">
        <f t="shared" si="14"/>
        <v>4.4772188569924074E-3</v>
      </c>
      <c r="R73">
        <v>235.26</v>
      </c>
      <c r="S73" s="194">
        <f t="shared" si="15"/>
        <v>8.5741232958929953E-3</v>
      </c>
      <c r="T73">
        <v>231.3</v>
      </c>
      <c r="U73" s="194">
        <f t="shared" si="16"/>
        <v>1.6479894528675015E-2</v>
      </c>
      <c r="V73" s="132">
        <v>5859.85</v>
      </c>
      <c r="W73" s="194">
        <f t="shared" si="17"/>
        <v>7.7076128584032452E-3</v>
      </c>
    </row>
    <row r="74" spans="1:23" ht="13" x14ac:dyDescent="0.3">
      <c r="A74" s="1">
        <v>45580</v>
      </c>
      <c r="B74">
        <v>3.9304999999999999</v>
      </c>
      <c r="C74" s="194">
        <f t="shared" si="9"/>
        <v>2.0395156150414297E-3</v>
      </c>
      <c r="D74">
        <v>95.75</v>
      </c>
      <c r="E74" s="194">
        <f t="shared" si="9"/>
        <v>-1.1867905056759604E-2</v>
      </c>
      <c r="F74">
        <v>4.0309999999999997</v>
      </c>
      <c r="G74" s="194">
        <f t="shared" si="9"/>
        <v>3.2354405176704582E-3</v>
      </c>
      <c r="H74" s="132">
        <v>1112.5440000000001</v>
      </c>
      <c r="I74" s="194">
        <f t="shared" si="10"/>
        <v>-2.3163280953647936E-3</v>
      </c>
      <c r="J74" s="132">
        <v>695.298</v>
      </c>
      <c r="K74" s="194">
        <f t="shared" si="11"/>
        <v>-7.0859395081826594E-3</v>
      </c>
      <c r="L74" s="132">
        <v>1198.829</v>
      </c>
      <c r="M74" s="194">
        <f t="shared" si="12"/>
        <v>-1.4784225273279873E-3</v>
      </c>
      <c r="N74" s="123">
        <v>40.24</v>
      </c>
      <c r="O74" s="194">
        <f t="shared" si="13"/>
        <v>2.4857071836950325E-4</v>
      </c>
      <c r="P74">
        <v>75.52</v>
      </c>
      <c r="Q74" s="194">
        <f t="shared" si="14"/>
        <v>-9.9632931305716453E-3</v>
      </c>
      <c r="R74">
        <v>232.96</v>
      </c>
      <c r="S74" s="194">
        <f t="shared" si="15"/>
        <v>-9.7764175805491078E-3</v>
      </c>
      <c r="T74">
        <v>233.85</v>
      </c>
      <c r="U74" s="194">
        <f t="shared" si="16"/>
        <v>1.1024643320363091E-2</v>
      </c>
      <c r="V74" s="132">
        <v>5815.26</v>
      </c>
      <c r="W74" s="194">
        <f t="shared" si="17"/>
        <v>-7.6094097971791327E-3</v>
      </c>
    </row>
    <row r="75" spans="1:23" ht="13" x14ac:dyDescent="0.3">
      <c r="A75" s="1">
        <v>45581</v>
      </c>
      <c r="B75">
        <v>3.92</v>
      </c>
      <c r="C75" s="194">
        <f t="shared" si="9"/>
        <v>-2.6714158504007007E-3</v>
      </c>
      <c r="D75">
        <v>95.25</v>
      </c>
      <c r="E75" s="194">
        <f t="shared" si="9"/>
        <v>-5.2219321148825066E-3</v>
      </c>
      <c r="F75">
        <v>4.0465</v>
      </c>
      <c r="G75" s="194">
        <f t="shared" si="9"/>
        <v>3.8451997023071925E-3</v>
      </c>
      <c r="H75" s="132">
        <v>1115.3720000000001</v>
      </c>
      <c r="I75" s="194">
        <f t="shared" si="10"/>
        <v>2.5419219374694163E-3</v>
      </c>
      <c r="J75" s="132">
        <v>692.173</v>
      </c>
      <c r="K75" s="194">
        <f t="shared" si="11"/>
        <v>-4.4944757499662015E-3</v>
      </c>
      <c r="L75" s="132">
        <v>1195.8430000000001</v>
      </c>
      <c r="M75" s="194">
        <f t="shared" si="12"/>
        <v>-2.4907639037759985E-3</v>
      </c>
      <c r="N75" s="123">
        <v>40.305</v>
      </c>
      <c r="O75" s="194">
        <f t="shared" si="13"/>
        <v>1.6153081510933828E-3</v>
      </c>
      <c r="P75">
        <v>74.760000000000005</v>
      </c>
      <c r="Q75" s="194">
        <f t="shared" si="14"/>
        <v>-1.0063559322033778E-2</v>
      </c>
      <c r="R75">
        <v>233.67</v>
      </c>
      <c r="S75" s="194">
        <f t="shared" si="15"/>
        <v>3.0477335164834285E-3</v>
      </c>
      <c r="T75">
        <v>231.78</v>
      </c>
      <c r="U75" s="194">
        <f t="shared" si="16"/>
        <v>-8.8518280949326199E-3</v>
      </c>
      <c r="V75" s="132">
        <v>5842.47</v>
      </c>
      <c r="W75" s="194">
        <f t="shared" si="17"/>
        <v>4.6790685197222537E-3</v>
      </c>
    </row>
    <row r="76" spans="1:23" ht="13" x14ac:dyDescent="0.3">
      <c r="A76" s="1">
        <v>45582</v>
      </c>
      <c r="B76">
        <v>3.9704999999999999</v>
      </c>
      <c r="C76" s="194">
        <f t="shared" si="9"/>
        <v>1.2882653061224488E-2</v>
      </c>
      <c r="D76">
        <v>94.85</v>
      </c>
      <c r="E76" s="194">
        <f t="shared" si="9"/>
        <v>-4.1994750656168577E-3</v>
      </c>
      <c r="F76">
        <v>3.9449999999999998</v>
      </c>
      <c r="G76" s="194">
        <f t="shared" si="9"/>
        <v>-2.5083405412084554E-2</v>
      </c>
      <c r="H76" s="132">
        <v>1128.0419999999999</v>
      </c>
      <c r="I76" s="194">
        <f t="shared" si="10"/>
        <v>1.1359438823997594E-2</v>
      </c>
      <c r="J76" s="132">
        <v>700.38800000000003</v>
      </c>
      <c r="K76" s="194">
        <f t="shared" si="11"/>
        <v>1.1868420178192491E-2</v>
      </c>
      <c r="L76" s="132">
        <v>1202.742</v>
      </c>
      <c r="M76" s="194">
        <f t="shared" si="12"/>
        <v>5.7691519706181216E-3</v>
      </c>
      <c r="N76" s="123">
        <v>40.734999999999999</v>
      </c>
      <c r="O76" s="194">
        <f t="shared" si="13"/>
        <v>1.0668651532067974E-2</v>
      </c>
      <c r="P76">
        <v>75.34</v>
      </c>
      <c r="Q76" s="194">
        <f t="shared" si="14"/>
        <v>7.7581594435526787E-3</v>
      </c>
      <c r="R76">
        <v>232.88</v>
      </c>
      <c r="S76" s="194">
        <f t="shared" si="15"/>
        <v>-3.3808362220224767E-3</v>
      </c>
      <c r="T76">
        <v>232.15</v>
      </c>
      <c r="U76" s="194">
        <f t="shared" si="16"/>
        <v>1.5963413581845049E-3</v>
      </c>
      <c r="V76" s="132">
        <v>5841.47</v>
      </c>
      <c r="W76" s="194">
        <f t="shared" si="17"/>
        <v>-1.7116048520574346E-4</v>
      </c>
    </row>
    <row r="77" spans="1:23" ht="13" x14ac:dyDescent="0.3">
      <c r="A77" s="1">
        <v>45583</v>
      </c>
      <c r="B77">
        <v>4</v>
      </c>
      <c r="C77" s="194">
        <f t="shared" si="9"/>
        <v>7.4297947361793432E-3</v>
      </c>
      <c r="D77">
        <v>95.95</v>
      </c>
      <c r="E77" s="194">
        <f t="shared" si="9"/>
        <v>1.1597258829731245E-2</v>
      </c>
      <c r="F77">
        <v>4.2744999999999997</v>
      </c>
      <c r="G77" s="194">
        <f t="shared" si="9"/>
        <v>8.3523447401774378E-2</v>
      </c>
      <c r="H77" s="132">
        <v>1132.5340000000001</v>
      </c>
      <c r="I77" s="194">
        <f t="shared" si="10"/>
        <v>3.9821212330748233E-3</v>
      </c>
      <c r="J77" s="132">
        <v>709.73199999999997</v>
      </c>
      <c r="K77" s="194">
        <f t="shared" si="11"/>
        <v>1.3341176604967442E-2</v>
      </c>
      <c r="L77" s="132">
        <v>1208.2639999999999</v>
      </c>
      <c r="M77" s="194">
        <f t="shared" si="12"/>
        <v>4.5911758298953012E-3</v>
      </c>
      <c r="N77" s="123">
        <v>40.825000000000003</v>
      </c>
      <c r="O77" s="194">
        <f t="shared" si="13"/>
        <v>2.2094022339512313E-3</v>
      </c>
      <c r="P77">
        <v>75.3</v>
      </c>
      <c r="Q77" s="194">
        <f t="shared" si="14"/>
        <v>-5.309264666844472E-4</v>
      </c>
      <c r="R77">
        <v>232.2</v>
      </c>
      <c r="S77" s="194">
        <f t="shared" si="15"/>
        <v>-2.9199587770525888E-3</v>
      </c>
      <c r="T77">
        <v>235</v>
      </c>
      <c r="U77" s="194">
        <f t="shared" si="16"/>
        <v>1.2276545337066527E-2</v>
      </c>
      <c r="V77" s="132">
        <v>5864.67</v>
      </c>
      <c r="W77" s="194">
        <f t="shared" si="17"/>
        <v>3.9716030382762934E-3</v>
      </c>
    </row>
    <row r="78" spans="1:23" ht="13" x14ac:dyDescent="0.3">
      <c r="A78" s="1">
        <v>45586</v>
      </c>
      <c r="B78">
        <v>3.9645000000000001</v>
      </c>
      <c r="C78" s="194">
        <f t="shared" si="9"/>
        <v>-8.8749999999999662E-3</v>
      </c>
      <c r="D78">
        <v>95.4</v>
      </c>
      <c r="E78" s="194">
        <f t="shared" si="9"/>
        <v>-5.7321521625846496E-3</v>
      </c>
      <c r="F78">
        <v>4.3600000000000003</v>
      </c>
      <c r="G78" s="194">
        <f t="shared" si="9"/>
        <v>2.0002339454907144E-2</v>
      </c>
      <c r="H78" s="132">
        <v>1125.759</v>
      </c>
      <c r="I78" s="194">
        <f t="shared" si="10"/>
        <v>-5.9821603589826798E-3</v>
      </c>
      <c r="J78" s="132">
        <v>705.89</v>
      </c>
      <c r="K78" s="194">
        <f t="shared" si="11"/>
        <v>-5.4133109399040549E-3</v>
      </c>
      <c r="L78" s="132">
        <v>1196.075</v>
      </c>
      <c r="M78" s="194">
        <f t="shared" si="12"/>
        <v>-1.0088027119900827E-2</v>
      </c>
      <c r="N78" s="123">
        <v>40.549999999999997</v>
      </c>
      <c r="O78" s="194">
        <f t="shared" si="13"/>
        <v>-6.7360685854257361E-3</v>
      </c>
      <c r="P78">
        <v>75.12</v>
      </c>
      <c r="Q78" s="194">
        <f t="shared" si="14"/>
        <v>-2.3904382470118541E-3</v>
      </c>
      <c r="R78">
        <v>231.75</v>
      </c>
      <c r="S78" s="194">
        <f t="shared" si="15"/>
        <v>-1.9379844961239822E-3</v>
      </c>
      <c r="T78">
        <v>236.48</v>
      </c>
      <c r="U78" s="194">
        <f t="shared" si="16"/>
        <v>6.2978723404254885E-3</v>
      </c>
      <c r="V78" s="132">
        <v>5853.98</v>
      </c>
      <c r="W78" s="194">
        <f t="shared" si="17"/>
        <v>-1.8227794573267566E-3</v>
      </c>
    </row>
    <row r="79" spans="1:23" ht="13" x14ac:dyDescent="0.3">
      <c r="A79" s="1">
        <v>45587</v>
      </c>
      <c r="B79">
        <v>3.931</v>
      </c>
      <c r="C79" s="194">
        <f t="shared" si="9"/>
        <v>-8.4499936940345775E-3</v>
      </c>
      <c r="D79">
        <v>95.45</v>
      </c>
      <c r="E79" s="194">
        <f t="shared" si="9"/>
        <v>5.2410901467502262E-4</v>
      </c>
      <c r="F79">
        <v>4.3695000000000004</v>
      </c>
      <c r="G79" s="194">
        <f t="shared" si="9"/>
        <v>2.1788990825688218E-3</v>
      </c>
      <c r="H79" s="132">
        <v>1118.366</v>
      </c>
      <c r="I79" s="194">
        <f t="shared" si="10"/>
        <v>-6.5671249352659217E-3</v>
      </c>
      <c r="J79" s="132">
        <v>701.53599999999994</v>
      </c>
      <c r="K79" s="194">
        <f t="shared" si="11"/>
        <v>-6.1680998455850653E-3</v>
      </c>
      <c r="L79" s="132">
        <v>1192.252</v>
      </c>
      <c r="M79" s="194">
        <f t="shared" si="12"/>
        <v>-3.1962878582029492E-3</v>
      </c>
      <c r="N79" s="123">
        <v>40.325000000000003</v>
      </c>
      <c r="O79" s="194">
        <f t="shared" si="13"/>
        <v>-5.5487053020960376E-3</v>
      </c>
      <c r="P79">
        <v>75.42</v>
      </c>
      <c r="Q79" s="194">
        <f t="shared" si="14"/>
        <v>3.9936102236421342E-3</v>
      </c>
      <c r="R79">
        <v>232.25</v>
      </c>
      <c r="S79" s="194">
        <f t="shared" si="15"/>
        <v>2.1574973031283709E-3</v>
      </c>
      <c r="T79">
        <v>235.86</v>
      </c>
      <c r="U79" s="194">
        <f t="shared" si="16"/>
        <v>-2.6217861975641752E-3</v>
      </c>
      <c r="V79" s="132">
        <v>5851.2</v>
      </c>
      <c r="W79" s="194">
        <f t="shared" si="17"/>
        <v>-4.748905872585396E-4</v>
      </c>
    </row>
    <row r="80" spans="1:23" ht="13" x14ac:dyDescent="0.3">
      <c r="A80" s="1">
        <v>45588</v>
      </c>
      <c r="B80">
        <v>3.8839999999999999</v>
      </c>
      <c r="C80" s="194">
        <f t="shared" si="9"/>
        <v>-1.1956245230221357E-2</v>
      </c>
      <c r="D80">
        <v>96.05</v>
      </c>
      <c r="E80" s="194">
        <f t="shared" si="9"/>
        <v>6.2860136196961165E-3</v>
      </c>
      <c r="F80">
        <v>4.3410000000000002</v>
      </c>
      <c r="G80" s="194">
        <f t="shared" si="9"/>
        <v>-6.5224854102300467E-3</v>
      </c>
      <c r="H80" s="132">
        <v>1117.52</v>
      </c>
      <c r="I80" s="194">
        <f t="shared" si="10"/>
        <v>-7.5646076508048673E-4</v>
      </c>
      <c r="J80" s="132">
        <v>698.69799999999998</v>
      </c>
      <c r="K80" s="194">
        <f t="shared" si="11"/>
        <v>-4.045408931259359E-3</v>
      </c>
      <c r="L80" s="132">
        <v>1189.8599999999999</v>
      </c>
      <c r="M80" s="194">
        <f t="shared" si="12"/>
        <v>-2.0062872614179327E-3</v>
      </c>
      <c r="N80" s="123">
        <v>40.255000000000003</v>
      </c>
      <c r="O80" s="194">
        <f t="shared" si="13"/>
        <v>-1.735895846249232E-3</v>
      </c>
      <c r="P80">
        <v>75.42</v>
      </c>
      <c r="Q80" s="194">
        <f t="shared" si="14"/>
        <v>0</v>
      </c>
      <c r="R80">
        <v>232.75</v>
      </c>
      <c r="S80" s="194">
        <f t="shared" si="15"/>
        <v>2.1528525296017221E-3</v>
      </c>
      <c r="T80">
        <v>230.76</v>
      </c>
      <c r="U80" s="194">
        <f t="shared" si="16"/>
        <v>-2.1622996692953544E-2</v>
      </c>
      <c r="V80" s="132">
        <v>5797.42</v>
      </c>
      <c r="W80" s="194">
        <f t="shared" si="17"/>
        <v>-9.1912770030078868E-3</v>
      </c>
    </row>
    <row r="81" spans="1:23" ht="13" x14ac:dyDescent="0.3">
      <c r="A81" s="1">
        <v>45589</v>
      </c>
      <c r="B81">
        <v>3.8795000000000002</v>
      </c>
      <c r="C81" s="194">
        <f t="shared" si="9"/>
        <v>-1.1585993820802591E-3</v>
      </c>
      <c r="D81">
        <v>97.75</v>
      </c>
      <c r="E81" s="194">
        <f t="shared" si="9"/>
        <v>1.7699115044247819E-2</v>
      </c>
      <c r="F81">
        <v>4.3964999999999996</v>
      </c>
      <c r="G81" s="194">
        <f t="shared" si="9"/>
        <v>1.2785072563925233E-2</v>
      </c>
      <c r="H81" s="132">
        <v>1117.923</v>
      </c>
      <c r="I81" s="194">
        <f t="shared" si="10"/>
        <v>3.6061994416209108E-4</v>
      </c>
      <c r="J81" s="132">
        <v>693.32500000000005</v>
      </c>
      <c r="K81" s="194">
        <f t="shared" si="11"/>
        <v>-7.6900177186709192E-3</v>
      </c>
      <c r="L81" s="132">
        <v>1194.21</v>
      </c>
      <c r="M81" s="194">
        <f t="shared" si="12"/>
        <v>3.6558922898493411E-3</v>
      </c>
      <c r="N81" s="123">
        <v>40.06</v>
      </c>
      <c r="O81" s="194">
        <f t="shared" si="13"/>
        <v>-4.8441187430132973E-3</v>
      </c>
      <c r="P81">
        <v>76.400000000000006</v>
      </c>
      <c r="Q81" s="194">
        <f t="shared" si="14"/>
        <v>1.2993900822063165E-2</v>
      </c>
      <c r="R81">
        <v>218.39</v>
      </c>
      <c r="S81" s="194">
        <f t="shared" si="15"/>
        <v>-6.1697099892588675E-2</v>
      </c>
      <c r="T81">
        <v>230.57</v>
      </c>
      <c r="U81" s="194">
        <f t="shared" si="16"/>
        <v>-8.2336626798404291E-4</v>
      </c>
      <c r="V81" s="132">
        <v>5809.86</v>
      </c>
      <c r="W81" s="194">
        <f t="shared" si="17"/>
        <v>2.1457820892741251E-3</v>
      </c>
    </row>
    <row r="82" spans="1:23" ht="13" x14ac:dyDescent="0.3">
      <c r="A82" s="1">
        <v>45590</v>
      </c>
      <c r="B82">
        <v>3.8759999999999999</v>
      </c>
      <c r="C82" s="194">
        <f t="shared" si="9"/>
        <v>-9.0217811573663632E-4</v>
      </c>
      <c r="D82">
        <v>97.35</v>
      </c>
      <c r="E82" s="194">
        <f t="shared" si="9"/>
        <v>-4.0920716112532547E-3</v>
      </c>
      <c r="F82">
        <v>4.4145000000000003</v>
      </c>
      <c r="G82" s="194">
        <f t="shared" si="9"/>
        <v>4.0941658137156108E-3</v>
      </c>
      <c r="H82" s="132">
        <v>1120.691</v>
      </c>
      <c r="I82" s="194">
        <f t="shared" si="10"/>
        <v>2.47602026257625E-3</v>
      </c>
      <c r="J82" s="132">
        <v>697.96400000000006</v>
      </c>
      <c r="K82" s="194">
        <f t="shared" si="11"/>
        <v>6.690945804637089E-3</v>
      </c>
      <c r="L82" s="132">
        <v>1195.826</v>
      </c>
      <c r="M82" s="194">
        <f t="shared" si="12"/>
        <v>1.353195836578144E-3</v>
      </c>
      <c r="N82" s="123">
        <v>40.155000000000001</v>
      </c>
      <c r="O82" s="194">
        <f t="shared" si="13"/>
        <v>2.371442835746352E-3</v>
      </c>
      <c r="P82">
        <v>76</v>
      </c>
      <c r="Q82" s="194">
        <f t="shared" si="14"/>
        <v>-5.2356020942409117E-3</v>
      </c>
      <c r="R82">
        <v>214.67</v>
      </c>
      <c r="S82" s="194">
        <f t="shared" si="15"/>
        <v>-1.7033746966436187E-2</v>
      </c>
      <c r="T82">
        <v>231.41</v>
      </c>
      <c r="U82" s="194">
        <f t="shared" si="16"/>
        <v>3.6431452487314196E-3</v>
      </c>
      <c r="V82" s="132">
        <v>5808.12</v>
      </c>
      <c r="W82" s="194">
        <f t="shared" si="17"/>
        <v>-2.9949086552856383E-4</v>
      </c>
    </row>
    <row r="83" spans="1:23" ht="13" x14ac:dyDescent="0.3">
      <c r="A83" s="1">
        <v>45593</v>
      </c>
      <c r="B83">
        <v>3.9264999999999999</v>
      </c>
      <c r="C83" s="194">
        <f t="shared" si="9"/>
        <v>1.3028895768833848E-2</v>
      </c>
      <c r="D83">
        <v>96.2</v>
      </c>
      <c r="E83" s="194">
        <f t="shared" si="9"/>
        <v>-1.1813045711350709E-2</v>
      </c>
      <c r="F83">
        <v>4.4894999999999996</v>
      </c>
      <c r="G83" s="194">
        <f t="shared" si="9"/>
        <v>1.6989466530750771E-2</v>
      </c>
      <c r="H83" s="132">
        <v>1128.193</v>
      </c>
      <c r="I83" s="194">
        <f t="shared" si="10"/>
        <v>6.6940842747911355E-3</v>
      </c>
      <c r="J83" s="132">
        <v>704.35500000000002</v>
      </c>
      <c r="K83" s="194">
        <f t="shared" si="11"/>
        <v>9.1566327203121689E-3</v>
      </c>
      <c r="L83" s="132">
        <v>1200.5440000000001</v>
      </c>
      <c r="M83" s="194">
        <f t="shared" si="12"/>
        <v>3.9453900483850278E-3</v>
      </c>
      <c r="N83" s="123">
        <v>40.72</v>
      </c>
      <c r="O83" s="194">
        <f t="shared" si="13"/>
        <v>1.4070476902004674E-2</v>
      </c>
      <c r="P83">
        <v>75.459999999999994</v>
      </c>
      <c r="Q83" s="194">
        <f t="shared" si="14"/>
        <v>-7.1052631578948193E-3</v>
      </c>
      <c r="R83">
        <v>212.91</v>
      </c>
      <c r="S83" s="194">
        <f t="shared" si="15"/>
        <v>-8.198630456048777E-3</v>
      </c>
      <c r="T83">
        <v>233.4</v>
      </c>
      <c r="U83" s="194">
        <f t="shared" si="16"/>
        <v>8.599455511862102E-3</v>
      </c>
      <c r="V83" s="132">
        <v>5823.52</v>
      </c>
      <c r="W83" s="194">
        <f t="shared" si="17"/>
        <v>2.6514603692762108E-3</v>
      </c>
    </row>
    <row r="84" spans="1:23" ht="13" x14ac:dyDescent="0.3">
      <c r="A84" s="1">
        <v>45594</v>
      </c>
      <c r="B84">
        <v>3.9729999999999999</v>
      </c>
      <c r="C84" s="194">
        <f t="shared" si="9"/>
        <v>1.1842607920539918E-2</v>
      </c>
      <c r="D84">
        <v>93.05</v>
      </c>
      <c r="E84" s="194">
        <f t="shared" si="9"/>
        <v>-3.2744282744282802E-2</v>
      </c>
      <c r="F84">
        <v>4.5045000000000002</v>
      </c>
      <c r="G84" s="194">
        <f t="shared" si="9"/>
        <v>3.3411293017041026E-3</v>
      </c>
      <c r="H84" s="132">
        <v>1124.309</v>
      </c>
      <c r="I84" s="194">
        <f t="shared" si="10"/>
        <v>-3.4426733723751297E-3</v>
      </c>
      <c r="J84" s="132">
        <v>698.60799999999995</v>
      </c>
      <c r="K84" s="194">
        <f t="shared" si="11"/>
        <v>-8.1592378843056007E-3</v>
      </c>
      <c r="L84" s="132">
        <v>1196.278</v>
      </c>
      <c r="M84" s="194">
        <f t="shared" si="12"/>
        <v>-3.5533891302610117E-3</v>
      </c>
      <c r="N84" s="123">
        <v>41.055</v>
      </c>
      <c r="O84" s="194">
        <f t="shared" si="13"/>
        <v>8.2269155206287047E-3</v>
      </c>
      <c r="P84">
        <v>74.319999999999993</v>
      </c>
      <c r="Q84" s="194">
        <f t="shared" si="14"/>
        <v>-1.5107341637953891E-2</v>
      </c>
      <c r="R84">
        <v>210.43</v>
      </c>
      <c r="S84" s="194">
        <f t="shared" si="15"/>
        <v>-1.1648114226668498E-2</v>
      </c>
      <c r="T84">
        <v>233.67</v>
      </c>
      <c r="U84" s="194">
        <f t="shared" si="16"/>
        <v>1.1568123393315415E-3</v>
      </c>
      <c r="V84" s="132">
        <v>5832.92</v>
      </c>
      <c r="W84" s="194">
        <f t="shared" si="17"/>
        <v>1.6141440228589642E-3</v>
      </c>
    </row>
    <row r="85" spans="1:23" ht="13" x14ac:dyDescent="0.3">
      <c r="A85" s="1">
        <v>45595</v>
      </c>
      <c r="B85">
        <v>3.9445000000000001</v>
      </c>
      <c r="C85" s="194">
        <f t="shared" si="9"/>
        <v>-7.1734205889755218E-3</v>
      </c>
      <c r="D85">
        <v>93.6</v>
      </c>
      <c r="E85" s="194">
        <f t="shared" si="9"/>
        <v>5.9108006448145853E-3</v>
      </c>
      <c r="F85">
        <v>4.4145000000000003</v>
      </c>
      <c r="G85" s="194">
        <f t="shared" si="9"/>
        <v>-1.9980019980019949E-2</v>
      </c>
      <c r="H85" s="132">
        <v>1110.3610000000001</v>
      </c>
      <c r="I85" s="194">
        <f t="shared" si="10"/>
        <v>-1.2405842166165944E-2</v>
      </c>
      <c r="J85" s="132">
        <v>688</v>
      </c>
      <c r="K85" s="194">
        <f t="shared" si="11"/>
        <v>-1.5184481139637605E-2</v>
      </c>
      <c r="L85" s="132">
        <v>1181.6189999999999</v>
      </c>
      <c r="M85" s="194">
        <f t="shared" si="12"/>
        <v>-1.2253840662454801E-2</v>
      </c>
      <c r="N85" s="123">
        <v>41.015000000000001</v>
      </c>
      <c r="O85" s="194">
        <f t="shared" si="13"/>
        <v>-9.743027645840737E-4</v>
      </c>
      <c r="P85">
        <v>73.3</v>
      </c>
      <c r="Q85" s="194">
        <f t="shared" si="14"/>
        <v>-1.3724434876210927E-2</v>
      </c>
      <c r="R85">
        <v>204.9</v>
      </c>
      <c r="S85" s="194">
        <f t="shared" si="15"/>
        <v>-2.6279522881718392E-2</v>
      </c>
      <c r="T85">
        <v>230.1</v>
      </c>
      <c r="U85" s="194">
        <f t="shared" si="16"/>
        <v>-1.5277956091924481E-2</v>
      </c>
      <c r="V85" s="132">
        <v>5813.67</v>
      </c>
      <c r="W85" s="194">
        <f t="shared" si="17"/>
        <v>-3.3002338451410271E-3</v>
      </c>
    </row>
    <row r="86" spans="1:23" ht="13" x14ac:dyDescent="0.3">
      <c r="A86" s="1">
        <v>45596</v>
      </c>
      <c r="B86">
        <v>3.9369999999999998</v>
      </c>
      <c r="C86" s="194">
        <f t="shared" si="9"/>
        <v>-1.9013816706807667E-3</v>
      </c>
      <c r="D86">
        <v>92.05</v>
      </c>
      <c r="E86" s="194">
        <f t="shared" si="9"/>
        <v>-1.6559829059829029E-2</v>
      </c>
      <c r="F86">
        <v>4.3250000000000002</v>
      </c>
      <c r="G86" s="194">
        <f t="shared" si="9"/>
        <v>-2.0274096726696143E-2</v>
      </c>
      <c r="H86" s="132">
        <v>1104.528</v>
      </c>
      <c r="I86" s="194">
        <f t="shared" si="10"/>
        <v>-5.2532464666897368E-3</v>
      </c>
      <c r="J86" s="132">
        <v>682.11300000000006</v>
      </c>
      <c r="K86" s="194">
        <f t="shared" si="11"/>
        <v>-8.5566860465115455E-3</v>
      </c>
      <c r="L86" s="132">
        <v>1169.336</v>
      </c>
      <c r="M86" s="194">
        <f t="shared" si="12"/>
        <v>-1.0395059659670251E-2</v>
      </c>
      <c r="N86" s="123">
        <v>40.68</v>
      </c>
      <c r="O86" s="194">
        <f t="shared" si="13"/>
        <v>-8.1677435084725313E-3</v>
      </c>
      <c r="P86">
        <v>72.5</v>
      </c>
      <c r="Q86" s="194">
        <f t="shared" si="14"/>
        <v>-1.091405184174621E-2</v>
      </c>
      <c r="R86">
        <v>206.72</v>
      </c>
      <c r="S86" s="194">
        <f t="shared" si="15"/>
        <v>8.8823816495851304E-3</v>
      </c>
      <c r="T86">
        <v>225.91</v>
      </c>
      <c r="U86" s="194">
        <f t="shared" si="16"/>
        <v>-1.8209474141677524E-2</v>
      </c>
      <c r="V86" s="132">
        <v>5705.45</v>
      </c>
      <c r="W86" s="194">
        <f t="shared" si="17"/>
        <v>-1.8614747655095704E-2</v>
      </c>
    </row>
    <row r="87" spans="1:23" ht="13" x14ac:dyDescent="0.3">
      <c r="A87" s="1">
        <v>45597</v>
      </c>
      <c r="B87">
        <v>4.0335000000000001</v>
      </c>
      <c r="C87" s="194">
        <f t="shared" si="9"/>
        <v>2.4511049022098108E-2</v>
      </c>
      <c r="D87">
        <v>91.5</v>
      </c>
      <c r="E87" s="194">
        <f t="shared" si="9"/>
        <v>-5.9750135795762866E-3</v>
      </c>
      <c r="F87">
        <v>4.3789999999999996</v>
      </c>
      <c r="G87" s="194">
        <f t="shared" si="9"/>
        <v>1.2485549132947834E-2</v>
      </c>
      <c r="H87" s="132">
        <v>1117.7280000000001</v>
      </c>
      <c r="I87" s="194">
        <f t="shared" si="10"/>
        <v>1.1950806136195773E-2</v>
      </c>
      <c r="J87" s="132">
        <v>689.59100000000001</v>
      </c>
      <c r="K87" s="194">
        <f t="shared" si="11"/>
        <v>1.0962992935188086E-2</v>
      </c>
      <c r="L87" s="132">
        <v>1180.021</v>
      </c>
      <c r="M87" s="194">
        <f t="shared" si="12"/>
        <v>9.1376644523045083E-3</v>
      </c>
      <c r="N87" s="123">
        <v>42.125</v>
      </c>
      <c r="O87" s="194">
        <f t="shared" si="13"/>
        <v>3.5521140609636195E-2</v>
      </c>
      <c r="P87">
        <v>73.16</v>
      </c>
      <c r="Q87" s="194">
        <f t="shared" si="14"/>
        <v>9.1034482758620226E-3</v>
      </c>
      <c r="R87">
        <v>208.25</v>
      </c>
      <c r="S87" s="194">
        <f t="shared" si="15"/>
        <v>7.4013157894736899E-3</v>
      </c>
      <c r="T87">
        <v>222.91</v>
      </c>
      <c r="U87" s="194">
        <f t="shared" si="16"/>
        <v>-1.3279624629277146E-2</v>
      </c>
      <c r="V87" s="132">
        <v>5728.8</v>
      </c>
      <c r="W87" s="194">
        <f t="shared" si="17"/>
        <v>4.0925781489628979E-3</v>
      </c>
    </row>
    <row r="88" spans="1:23" ht="13" x14ac:dyDescent="0.3">
      <c r="A88" s="1">
        <v>45600</v>
      </c>
      <c r="B88">
        <v>4.0685000000000002</v>
      </c>
      <c r="C88" s="194">
        <f t="shared" si="9"/>
        <v>8.6773273831660201E-3</v>
      </c>
      <c r="D88">
        <v>91.6</v>
      </c>
      <c r="E88" s="194">
        <f t="shared" si="9"/>
        <v>1.092896174863326E-3</v>
      </c>
      <c r="F88">
        <v>4.3289999999999997</v>
      </c>
      <c r="G88" s="194">
        <f t="shared" si="9"/>
        <v>-1.1418131993605807E-2</v>
      </c>
      <c r="H88" s="132">
        <v>1114.3810000000001</v>
      </c>
      <c r="I88" s="194">
        <f t="shared" si="10"/>
        <v>-2.9944673480488812E-3</v>
      </c>
      <c r="J88" s="132">
        <v>687.39599999999996</v>
      </c>
      <c r="K88" s="194">
        <f t="shared" si="11"/>
        <v>-3.183046182447349E-3</v>
      </c>
      <c r="L88" s="132">
        <v>1173.6469999999999</v>
      </c>
      <c r="M88" s="194">
        <f t="shared" si="12"/>
        <v>-5.4015987851063867E-3</v>
      </c>
      <c r="N88" s="123">
        <v>42.274999999999999</v>
      </c>
      <c r="O88" s="194">
        <f t="shared" si="13"/>
        <v>3.5608308605340911E-3</v>
      </c>
      <c r="P88">
        <v>72.58</v>
      </c>
      <c r="Q88" s="194">
        <f t="shared" si="14"/>
        <v>-7.9278294149808404E-3</v>
      </c>
      <c r="R88">
        <v>206.32</v>
      </c>
      <c r="S88" s="194">
        <f t="shared" si="15"/>
        <v>-9.2677070828331657E-3</v>
      </c>
      <c r="T88">
        <v>222.01</v>
      </c>
      <c r="U88" s="194">
        <f t="shared" si="16"/>
        <v>-4.0375039253510644E-3</v>
      </c>
      <c r="V88" s="132">
        <v>5712.69</v>
      </c>
      <c r="W88" s="194">
        <f t="shared" si="17"/>
        <v>-2.81210724759122E-3</v>
      </c>
    </row>
    <row r="89" spans="1:23" ht="13" x14ac:dyDescent="0.3">
      <c r="A89" s="1">
        <v>45601</v>
      </c>
      <c r="B89">
        <v>4.0999999999999996</v>
      </c>
      <c r="C89" s="194">
        <f t="shared" si="9"/>
        <v>7.7424112080617955E-3</v>
      </c>
      <c r="D89">
        <v>91.05</v>
      </c>
      <c r="E89" s="194">
        <f t="shared" si="9"/>
        <v>-6.004366812227044E-3</v>
      </c>
      <c r="F89">
        <v>4.29</v>
      </c>
      <c r="G89" s="194">
        <f t="shared" si="9"/>
        <v>-9.0090090090089413E-3</v>
      </c>
      <c r="H89" s="132">
        <v>1109.6010000000001</v>
      </c>
      <c r="I89" s="194">
        <f t="shared" si="10"/>
        <v>-4.28937679303575E-3</v>
      </c>
      <c r="J89" s="132">
        <v>686.63699999999994</v>
      </c>
      <c r="K89" s="194">
        <f t="shared" si="11"/>
        <v>-1.1041670303580681E-3</v>
      </c>
      <c r="L89" s="132">
        <v>1179.8620000000001</v>
      </c>
      <c r="M89" s="194">
        <f t="shared" si="12"/>
        <v>5.2954593672545035E-3</v>
      </c>
      <c r="N89" s="123">
        <v>42.84</v>
      </c>
      <c r="O89" s="194">
        <f t="shared" si="13"/>
        <v>1.3364872856298162E-2</v>
      </c>
      <c r="P89">
        <v>72.400000000000006</v>
      </c>
      <c r="Q89" s="194">
        <f t="shared" si="14"/>
        <v>-2.4800220446402951E-3</v>
      </c>
      <c r="R89">
        <v>207.57</v>
      </c>
      <c r="S89" s="194">
        <f t="shared" si="15"/>
        <v>6.0585498255137649E-3</v>
      </c>
      <c r="T89">
        <v>223.45</v>
      </c>
      <c r="U89" s="194">
        <f t="shared" si="16"/>
        <v>6.4861943155713605E-3</v>
      </c>
      <c r="V89" s="132">
        <v>5782.76</v>
      </c>
      <c r="W89" s="194">
        <f t="shared" si="17"/>
        <v>1.2265675189796861E-2</v>
      </c>
    </row>
    <row r="90" spans="1:23" ht="13" x14ac:dyDescent="0.3">
      <c r="A90" s="1">
        <v>45602</v>
      </c>
      <c r="B90">
        <v>3.972</v>
      </c>
      <c r="C90" s="194">
        <f t="shared" si="9"/>
        <v>-3.1219512195121875E-2</v>
      </c>
      <c r="D90">
        <v>86.15</v>
      </c>
      <c r="E90" s="194">
        <f t="shared" si="9"/>
        <v>-5.3816584294343675E-2</v>
      </c>
      <c r="F90">
        <v>4.282</v>
      </c>
      <c r="G90" s="194">
        <f t="shared" si="9"/>
        <v>-1.8648018648018665E-3</v>
      </c>
      <c r="H90" s="132">
        <v>1092.009</v>
      </c>
      <c r="I90" s="194">
        <f t="shared" si="10"/>
        <v>-1.5854347643882889E-2</v>
      </c>
      <c r="J90" s="132">
        <v>678.68399999999997</v>
      </c>
      <c r="K90" s="194">
        <f t="shared" si="11"/>
        <v>-1.1582539245627566E-2</v>
      </c>
      <c r="L90" s="132">
        <v>1165.296</v>
      </c>
      <c r="M90" s="194">
        <f t="shared" si="12"/>
        <v>-1.2345511593728783E-2</v>
      </c>
      <c r="N90" s="123">
        <v>40.564999999999998</v>
      </c>
      <c r="O90" s="194">
        <f t="shared" si="13"/>
        <v>-5.3104575163398823E-2</v>
      </c>
      <c r="P90">
        <v>68.02</v>
      </c>
      <c r="Q90" s="194">
        <f t="shared" si="14"/>
        <v>-6.0497237569060905E-2</v>
      </c>
      <c r="R90">
        <v>213.6</v>
      </c>
      <c r="S90" s="194">
        <f t="shared" si="15"/>
        <v>2.9050440815146704E-2</v>
      </c>
      <c r="T90">
        <v>222.72</v>
      </c>
      <c r="U90" s="194">
        <f t="shared" si="16"/>
        <v>-3.2669501006936221E-3</v>
      </c>
      <c r="V90" s="132">
        <v>5929.04</v>
      </c>
      <c r="W90" s="194">
        <f t="shared" si="17"/>
        <v>2.5295879476236217E-2</v>
      </c>
    </row>
    <row r="91" spans="1:23" ht="13" x14ac:dyDescent="0.3">
      <c r="A91" s="1">
        <v>45603</v>
      </c>
      <c r="B91">
        <v>3.855</v>
      </c>
      <c r="C91" s="194">
        <f t="shared" si="9"/>
        <v>-2.9456193353474318E-2</v>
      </c>
      <c r="D91">
        <v>90.35</v>
      </c>
      <c r="E91" s="194">
        <f t="shared" si="9"/>
        <v>4.8752176436447921E-2</v>
      </c>
      <c r="F91">
        <v>4.2489999999999997</v>
      </c>
      <c r="G91" s="194">
        <f t="shared" si="9"/>
        <v>-7.7066791219057365E-3</v>
      </c>
      <c r="H91" s="132">
        <v>1090.508</v>
      </c>
      <c r="I91" s="194">
        <f t="shared" si="10"/>
        <v>-1.3745307959915866E-3</v>
      </c>
      <c r="J91" s="132">
        <v>680.28099999999995</v>
      </c>
      <c r="K91" s="194">
        <f t="shared" si="11"/>
        <v>2.353083320072346E-3</v>
      </c>
      <c r="L91" s="132">
        <v>1184.2260000000001</v>
      </c>
      <c r="M91" s="194">
        <f t="shared" si="12"/>
        <v>1.6244799604564045E-2</v>
      </c>
      <c r="N91" s="123">
        <v>40.005000000000003</v>
      </c>
      <c r="O91" s="194">
        <f t="shared" si="13"/>
        <v>-1.3805004314063729E-2</v>
      </c>
      <c r="P91">
        <v>69.86</v>
      </c>
      <c r="Q91" s="194">
        <f t="shared" si="14"/>
        <v>2.7050867391943598E-2</v>
      </c>
      <c r="R91">
        <v>213.69</v>
      </c>
      <c r="S91" s="194">
        <f t="shared" si="15"/>
        <v>4.2134831460675758E-4</v>
      </c>
      <c r="T91">
        <v>227.48</v>
      </c>
      <c r="U91" s="194">
        <f t="shared" si="16"/>
        <v>2.1372126436781567E-2</v>
      </c>
      <c r="V91" s="132">
        <v>5973.1</v>
      </c>
      <c r="W91" s="194">
        <f t="shared" si="17"/>
        <v>7.4312198939457987E-3</v>
      </c>
    </row>
    <row r="92" spans="1:23" ht="13" x14ac:dyDescent="0.3">
      <c r="A92" s="1">
        <v>45604</v>
      </c>
      <c r="B92">
        <v>3.8355000000000001</v>
      </c>
      <c r="C92" s="194">
        <f t="shared" si="9"/>
        <v>-5.058365758754825E-3</v>
      </c>
      <c r="D92">
        <v>87.65</v>
      </c>
      <c r="E92" s="194">
        <f t="shared" si="9"/>
        <v>-2.9883785279468607E-2</v>
      </c>
      <c r="F92">
        <v>4.2160000000000002</v>
      </c>
      <c r="G92" s="194">
        <f t="shared" si="9"/>
        <v>-7.7665333019532774E-3</v>
      </c>
      <c r="H92" s="132">
        <v>1086.5170000000001</v>
      </c>
      <c r="I92" s="194">
        <f t="shared" si="10"/>
        <v>-3.6597622392499506E-3</v>
      </c>
      <c r="J92" s="132">
        <v>674.15800000000002</v>
      </c>
      <c r="K92" s="194">
        <f t="shared" si="11"/>
        <v>-9.0006923609507461E-3</v>
      </c>
      <c r="L92" s="132">
        <v>1176.5909999999999</v>
      </c>
      <c r="M92" s="194">
        <f t="shared" si="12"/>
        <v>-6.4472490892787506E-3</v>
      </c>
      <c r="N92" s="123">
        <v>39.984999999999999</v>
      </c>
      <c r="O92" s="194">
        <f t="shared" si="13"/>
        <v>-4.9993750781160168E-4</v>
      </c>
      <c r="P92">
        <v>67.66</v>
      </c>
      <c r="Q92" s="194">
        <f t="shared" si="14"/>
        <v>-3.1491554537646765E-2</v>
      </c>
      <c r="R92">
        <v>213.72</v>
      </c>
      <c r="S92" s="194">
        <f t="shared" si="15"/>
        <v>1.4039028499228384E-4</v>
      </c>
      <c r="T92">
        <v>226.96</v>
      </c>
      <c r="U92" s="194">
        <f t="shared" si="16"/>
        <v>-2.2859152452962099E-3</v>
      </c>
      <c r="V92" s="132">
        <v>5995.54</v>
      </c>
      <c r="W92" s="194">
        <f t="shared" si="17"/>
        <v>3.7568431802580903E-3</v>
      </c>
    </row>
    <row r="93" spans="1:23" ht="13" x14ac:dyDescent="0.3">
      <c r="A93" s="1">
        <v>45607</v>
      </c>
      <c r="B93">
        <v>3.899</v>
      </c>
      <c r="C93" s="194">
        <f t="shared" si="9"/>
        <v>1.6555859731456103E-2</v>
      </c>
      <c r="D93">
        <v>87.55</v>
      </c>
      <c r="E93" s="194">
        <f t="shared" si="9"/>
        <v>-1.1409013120366061E-3</v>
      </c>
      <c r="F93">
        <v>4.2785000000000002</v>
      </c>
      <c r="G93" s="194">
        <f t="shared" si="9"/>
        <v>1.4824478178368121E-2</v>
      </c>
      <c r="H93" s="132">
        <v>1102.8489999999999</v>
      </c>
      <c r="I93" s="194">
        <f t="shared" si="10"/>
        <v>1.503151814467687E-2</v>
      </c>
      <c r="J93" s="132">
        <v>679.178</v>
      </c>
      <c r="K93" s="194">
        <f t="shared" si="11"/>
        <v>7.4463256387968125E-3</v>
      </c>
      <c r="L93" s="132">
        <v>1190.4369999999999</v>
      </c>
      <c r="M93" s="194">
        <f t="shared" si="12"/>
        <v>1.1767895555889859E-2</v>
      </c>
      <c r="N93" s="123">
        <v>40.79</v>
      </c>
      <c r="O93" s="194">
        <f t="shared" si="13"/>
        <v>2.0132549706139796E-2</v>
      </c>
      <c r="P93">
        <v>67.98</v>
      </c>
      <c r="Q93" s="194">
        <f t="shared" si="14"/>
        <v>4.729530002956066E-3</v>
      </c>
      <c r="R93">
        <v>213.57</v>
      </c>
      <c r="S93" s="194">
        <f t="shared" si="15"/>
        <v>-7.0185289163394017E-4</v>
      </c>
      <c r="T93">
        <v>224.23</v>
      </c>
      <c r="U93" s="194">
        <f t="shared" si="16"/>
        <v>-1.2028551286570401E-2</v>
      </c>
      <c r="V93" s="132">
        <v>6001.35</v>
      </c>
      <c r="W93" s="194">
        <f t="shared" si="17"/>
        <v>9.6905366322306251E-4</v>
      </c>
    </row>
    <row r="94" spans="1:23" ht="13" x14ac:dyDescent="0.3">
      <c r="A94" s="1">
        <v>45608</v>
      </c>
      <c r="B94">
        <v>3.8035000000000001</v>
      </c>
      <c r="C94" s="194">
        <f t="shared" si="9"/>
        <v>-2.4493459861502927E-2</v>
      </c>
      <c r="D94">
        <v>87.45</v>
      </c>
      <c r="E94" s="194">
        <f t="shared" si="9"/>
        <v>-1.1422044545973081E-3</v>
      </c>
      <c r="F94">
        <v>4.2084999999999999</v>
      </c>
      <c r="G94" s="194">
        <f t="shared" si="9"/>
        <v>-1.636087413813259E-2</v>
      </c>
      <c r="H94" s="132">
        <v>1077.057</v>
      </c>
      <c r="I94" s="194">
        <f t="shared" si="10"/>
        <v>-2.3386701171239144E-2</v>
      </c>
      <c r="J94" s="132">
        <v>664.66099999999994</v>
      </c>
      <c r="K94" s="194">
        <f t="shared" si="11"/>
        <v>-2.1374367249822657E-2</v>
      </c>
      <c r="L94" s="132">
        <v>1166.8599999999999</v>
      </c>
      <c r="M94" s="194">
        <f t="shared" si="12"/>
        <v>-1.980533199152916E-2</v>
      </c>
      <c r="N94" s="123">
        <v>40.1</v>
      </c>
      <c r="O94" s="194">
        <f t="shared" si="13"/>
        <v>-1.691591076244172E-2</v>
      </c>
      <c r="P94">
        <v>67.64</v>
      </c>
      <c r="Q94" s="194">
        <f t="shared" si="14"/>
        <v>-5.0014710208885465E-3</v>
      </c>
      <c r="R94">
        <v>210.86</v>
      </c>
      <c r="S94" s="194">
        <f t="shared" si="15"/>
        <v>-1.268904808727808E-2</v>
      </c>
      <c r="T94">
        <v>224.23</v>
      </c>
      <c r="U94" s="194">
        <f t="shared" si="16"/>
        <v>0</v>
      </c>
      <c r="V94" s="132">
        <v>5983.99</v>
      </c>
      <c r="W94" s="194">
        <f t="shared" si="17"/>
        <v>-2.8926824797754808E-3</v>
      </c>
    </row>
    <row r="95" spans="1:23" ht="13" x14ac:dyDescent="0.3">
      <c r="A95" s="1">
        <v>45609</v>
      </c>
      <c r="B95">
        <v>3.823</v>
      </c>
      <c r="C95" s="194">
        <f t="shared" si="9"/>
        <v>5.1268568423819775E-3</v>
      </c>
      <c r="D95">
        <v>85.45</v>
      </c>
      <c r="E95" s="194">
        <f t="shared" si="9"/>
        <v>-2.2870211549456832E-2</v>
      </c>
      <c r="F95">
        <v>4.1950000000000003</v>
      </c>
      <c r="G95" s="194">
        <f t="shared" si="9"/>
        <v>-3.2077937507424556E-3</v>
      </c>
      <c r="H95" s="132">
        <v>1081.932</v>
      </c>
      <c r="I95" s="194">
        <f t="shared" si="10"/>
        <v>4.5262228461446325E-3</v>
      </c>
      <c r="J95" s="132">
        <v>665.14300000000003</v>
      </c>
      <c r="K95" s="194">
        <f t="shared" si="11"/>
        <v>7.2518170917217138E-4</v>
      </c>
      <c r="L95" s="132">
        <v>1165.146</v>
      </c>
      <c r="M95" s="194">
        <f t="shared" si="12"/>
        <v>-1.4688994395214009E-3</v>
      </c>
      <c r="N95" s="123">
        <v>40.64</v>
      </c>
      <c r="O95" s="194">
        <f t="shared" si="13"/>
        <v>1.3466334164588508E-2</v>
      </c>
      <c r="P95">
        <v>66.02</v>
      </c>
      <c r="Q95" s="194">
        <f t="shared" si="14"/>
        <v>-2.3950325251330642E-2</v>
      </c>
      <c r="R95">
        <v>210.92</v>
      </c>
      <c r="S95" s="194">
        <f t="shared" si="15"/>
        <v>2.8454898985096202E-4</v>
      </c>
      <c r="T95">
        <v>225.12</v>
      </c>
      <c r="U95" s="194">
        <f t="shared" si="16"/>
        <v>3.9691388306650087E-3</v>
      </c>
      <c r="V95" s="132">
        <v>5985.38</v>
      </c>
      <c r="W95" s="194">
        <f t="shared" si="17"/>
        <v>2.3228648443602469E-4</v>
      </c>
    </row>
    <row r="96" spans="1:23" ht="13" x14ac:dyDescent="0.3">
      <c r="A96" s="1">
        <v>45610</v>
      </c>
      <c r="B96">
        <v>3.9049999999999998</v>
      </c>
      <c r="C96" s="194">
        <f t="shared" si="9"/>
        <v>2.14491237248234E-2</v>
      </c>
      <c r="D96">
        <v>86.35</v>
      </c>
      <c r="E96" s="194">
        <f t="shared" si="9"/>
        <v>1.0532475131655838E-2</v>
      </c>
      <c r="F96">
        <v>4.2389999999999999</v>
      </c>
      <c r="G96" s="194">
        <f t="shared" si="9"/>
        <v>1.0488676996424218E-2</v>
      </c>
      <c r="H96" s="132">
        <v>1101.3900000000001</v>
      </c>
      <c r="I96" s="194">
        <f t="shared" si="10"/>
        <v>1.7984494404454331E-2</v>
      </c>
      <c r="J96" s="132">
        <v>672.197</v>
      </c>
      <c r="K96" s="194">
        <f t="shared" si="11"/>
        <v>1.0605238272070779E-2</v>
      </c>
      <c r="L96" s="132">
        <v>1181.932</v>
      </c>
      <c r="M96" s="194">
        <f t="shared" si="12"/>
        <v>1.4406778206336424E-2</v>
      </c>
      <c r="N96" s="123">
        <v>41.8</v>
      </c>
      <c r="O96" s="194">
        <f t="shared" si="13"/>
        <v>2.8543307086614088E-2</v>
      </c>
      <c r="P96">
        <v>67.86</v>
      </c>
      <c r="Q96" s="194">
        <f t="shared" si="14"/>
        <v>2.787034232050899E-2</v>
      </c>
      <c r="R96">
        <v>208.99</v>
      </c>
      <c r="S96" s="194">
        <f t="shared" si="15"/>
        <v>-9.1503887729943983E-3</v>
      </c>
      <c r="T96">
        <v>228.22</v>
      </c>
      <c r="U96" s="194">
        <f t="shared" si="16"/>
        <v>1.3770433546552925E-2</v>
      </c>
      <c r="V96" s="132">
        <v>5949.17</v>
      </c>
      <c r="W96" s="194">
        <f t="shared" si="17"/>
        <v>-6.0497412027306595E-3</v>
      </c>
    </row>
    <row r="97" spans="1:23" ht="13" x14ac:dyDescent="0.3">
      <c r="A97" s="1">
        <v>45611</v>
      </c>
      <c r="B97">
        <v>3.9</v>
      </c>
      <c r="C97" s="194">
        <f t="shared" si="9"/>
        <v>-1.2804097311139293E-3</v>
      </c>
      <c r="D97">
        <v>86.9</v>
      </c>
      <c r="E97" s="194">
        <f t="shared" si="9"/>
        <v>6.3694267515924888E-3</v>
      </c>
      <c r="F97">
        <v>4.2154999999999996</v>
      </c>
      <c r="G97" s="194">
        <f t="shared" si="9"/>
        <v>-5.5437603208304551E-3</v>
      </c>
      <c r="H97" s="132">
        <v>1097.068</v>
      </c>
      <c r="I97" s="194">
        <f t="shared" si="10"/>
        <v>-3.9241322329057974E-3</v>
      </c>
      <c r="J97" s="132">
        <v>672.76099999999997</v>
      </c>
      <c r="K97" s="194">
        <f t="shared" si="11"/>
        <v>8.3903974578875614E-4</v>
      </c>
      <c r="L97" s="132">
        <v>1178.7239999999999</v>
      </c>
      <c r="M97" s="194">
        <f t="shared" si="12"/>
        <v>-2.7142001401096539E-3</v>
      </c>
      <c r="N97" s="123">
        <v>40.770000000000003</v>
      </c>
      <c r="O97" s="194">
        <f t="shared" si="13"/>
        <v>-2.464114832535871E-2</v>
      </c>
      <c r="P97">
        <v>68.040000000000006</v>
      </c>
      <c r="Q97" s="194">
        <f t="shared" si="14"/>
        <v>2.6525198938993047E-3</v>
      </c>
      <c r="R97">
        <v>204.99</v>
      </c>
      <c r="S97" s="194">
        <f t="shared" si="15"/>
        <v>-1.9139671754629408E-2</v>
      </c>
      <c r="T97">
        <v>225</v>
      </c>
      <c r="U97" s="194">
        <f t="shared" si="16"/>
        <v>-1.4109192884059237E-2</v>
      </c>
      <c r="V97" s="132">
        <v>5870.62</v>
      </c>
      <c r="W97" s="194">
        <f t="shared" si="17"/>
        <v>-1.3203522508181844E-2</v>
      </c>
    </row>
    <row r="98" spans="1:23" ht="13" x14ac:dyDescent="0.3">
      <c r="A98" s="1">
        <v>45614</v>
      </c>
      <c r="B98">
        <v>3.7559999999999998</v>
      </c>
      <c r="C98" s="194">
        <f t="shared" si="9"/>
        <v>-3.6923076923076954E-2</v>
      </c>
      <c r="D98">
        <v>86.75</v>
      </c>
      <c r="E98" s="194">
        <f t="shared" si="9"/>
        <v>-1.7261219792866016E-3</v>
      </c>
      <c r="F98">
        <v>4.21</v>
      </c>
      <c r="G98" s="194">
        <f t="shared" si="9"/>
        <v>-1.3047088127148894E-3</v>
      </c>
      <c r="H98" s="132">
        <v>1081.701</v>
      </c>
      <c r="I98" s="194">
        <f t="shared" si="10"/>
        <v>-1.4007335917190149E-2</v>
      </c>
      <c r="J98" s="132">
        <v>671.25099999999998</v>
      </c>
      <c r="K98" s="194">
        <f t="shared" si="11"/>
        <v>-2.2444820671828347E-3</v>
      </c>
      <c r="L98" s="132">
        <v>1176.6479999999999</v>
      </c>
      <c r="M98" s="194">
        <f t="shared" si="12"/>
        <v>-1.7612265466725222E-3</v>
      </c>
      <c r="N98" s="123">
        <v>39.65</v>
      </c>
      <c r="O98" s="194">
        <f t="shared" si="13"/>
        <v>-2.7471179789060694E-2</v>
      </c>
      <c r="P98">
        <v>68.44</v>
      </c>
      <c r="Q98" s="194">
        <f t="shared" si="14"/>
        <v>5.8788947677835312E-3</v>
      </c>
      <c r="R98">
        <v>208.09</v>
      </c>
      <c r="S98" s="194">
        <f t="shared" si="15"/>
        <v>1.5122688911654199E-2</v>
      </c>
      <c r="T98">
        <v>228.02</v>
      </c>
      <c r="U98" s="194">
        <f t="shared" si="16"/>
        <v>1.3422222222222268E-2</v>
      </c>
      <c r="V98" s="132">
        <v>5893.62</v>
      </c>
      <c r="W98" s="194">
        <f t="shared" si="17"/>
        <v>3.9178144727473416E-3</v>
      </c>
    </row>
    <row r="99" spans="1:23" ht="13" x14ac:dyDescent="0.3">
      <c r="A99" s="1">
        <v>45615</v>
      </c>
      <c r="B99">
        <v>3.7145000000000001</v>
      </c>
      <c r="C99" s="194">
        <f t="shared" si="9"/>
        <v>-1.1048988285409917E-2</v>
      </c>
      <c r="D99">
        <v>85.25</v>
      </c>
      <c r="E99" s="194">
        <f t="shared" si="9"/>
        <v>-1.7291066282420751E-2</v>
      </c>
      <c r="F99">
        <v>3.97</v>
      </c>
      <c r="G99" s="194">
        <f t="shared" si="9"/>
        <v>-5.7007125890736289E-2</v>
      </c>
      <c r="H99" s="132">
        <v>1068.4359999999999</v>
      </c>
      <c r="I99" s="194">
        <f t="shared" si="10"/>
        <v>-1.2263093035875996E-2</v>
      </c>
      <c r="J99" s="132">
        <v>660.82299999999998</v>
      </c>
      <c r="K99" s="194">
        <f t="shared" si="11"/>
        <v>-1.5535172387080239E-2</v>
      </c>
      <c r="L99" s="132">
        <v>1169.3810000000001</v>
      </c>
      <c r="M99" s="194">
        <f t="shared" si="12"/>
        <v>-6.1760186563864687E-3</v>
      </c>
      <c r="N99" s="123">
        <v>38.765000000000001</v>
      </c>
      <c r="O99" s="194">
        <f t="shared" si="13"/>
        <v>-2.2320302648171451E-2</v>
      </c>
      <c r="P99">
        <v>69.260000000000005</v>
      </c>
      <c r="Q99" s="194">
        <f t="shared" si="14"/>
        <v>1.1981297486849904E-2</v>
      </c>
      <c r="R99">
        <v>210.25</v>
      </c>
      <c r="S99" s="194">
        <f t="shared" si="15"/>
        <v>1.0380123984814247E-2</v>
      </c>
      <c r="T99">
        <v>228.28</v>
      </c>
      <c r="U99" s="194">
        <f t="shared" si="16"/>
        <v>1.1402508551881015E-3</v>
      </c>
      <c r="V99" s="132">
        <v>5916.98</v>
      </c>
      <c r="W99" s="194">
        <f t="shared" si="17"/>
        <v>3.9636081050355597E-3</v>
      </c>
    </row>
    <row r="100" spans="1:23" ht="13" x14ac:dyDescent="0.3">
      <c r="A100" s="1">
        <v>45616</v>
      </c>
      <c r="B100">
        <v>3.6964999999999999</v>
      </c>
      <c r="C100" s="194">
        <f t="shared" si="9"/>
        <v>-4.8458742764841125E-3</v>
      </c>
      <c r="D100">
        <v>84.5</v>
      </c>
      <c r="E100" s="194">
        <f t="shared" si="9"/>
        <v>-8.7976539589442824E-3</v>
      </c>
      <c r="F100">
        <v>4.0330000000000004</v>
      </c>
      <c r="G100" s="194">
        <f t="shared" si="9"/>
        <v>1.5869017632241855E-2</v>
      </c>
      <c r="H100" s="132">
        <v>1065.23</v>
      </c>
      <c r="I100" s="194">
        <f t="shared" si="10"/>
        <v>-3.0006476756678957E-3</v>
      </c>
      <c r="J100" s="132">
        <v>660.16600000000005</v>
      </c>
      <c r="K100" s="194">
        <f t="shared" si="11"/>
        <v>-9.9421478973934834E-4</v>
      </c>
      <c r="L100" s="132">
        <v>1165.153</v>
      </c>
      <c r="M100" s="194">
        <f t="shared" si="12"/>
        <v>-3.6155880760847534E-3</v>
      </c>
      <c r="N100" s="123">
        <v>38.880000000000003</v>
      </c>
      <c r="O100" s="194">
        <f t="shared" si="13"/>
        <v>2.9665935766800462E-3</v>
      </c>
      <c r="P100">
        <v>68.42</v>
      </c>
      <c r="Q100" s="194">
        <f t="shared" si="14"/>
        <v>-1.2128212532486332E-2</v>
      </c>
      <c r="R100">
        <v>214.6</v>
      </c>
      <c r="S100" s="194">
        <f t="shared" si="15"/>
        <v>2.0689655172413765E-2</v>
      </c>
      <c r="T100">
        <v>229</v>
      </c>
      <c r="U100" s="194">
        <f t="shared" si="16"/>
        <v>3.1540213772559963E-3</v>
      </c>
      <c r="V100" s="132">
        <v>5917.11</v>
      </c>
      <c r="W100" s="194">
        <f t="shared" si="17"/>
        <v>2.1970667468896151E-5</v>
      </c>
    </row>
    <row r="101" spans="1:23" ht="13" x14ac:dyDescent="0.3">
      <c r="A101" s="1">
        <v>45617</v>
      </c>
      <c r="B101">
        <v>3.6675</v>
      </c>
      <c r="C101" s="194">
        <f t="shared" si="9"/>
        <v>-7.8452590288110146E-3</v>
      </c>
      <c r="D101">
        <v>83.1</v>
      </c>
      <c r="E101" s="194">
        <f t="shared" si="9"/>
        <v>-1.6568047337278173E-2</v>
      </c>
      <c r="F101">
        <v>3.9649999999999999</v>
      </c>
      <c r="G101" s="194">
        <f t="shared" si="9"/>
        <v>-1.6860897594842671E-2</v>
      </c>
      <c r="H101" s="132">
        <v>1066.95</v>
      </c>
      <c r="I101" s="194">
        <f t="shared" si="10"/>
        <v>1.6146747650742348E-3</v>
      </c>
      <c r="J101" s="132">
        <v>659.78200000000004</v>
      </c>
      <c r="K101" s="194">
        <f t="shared" si="11"/>
        <v>-5.8167188252653804E-4</v>
      </c>
      <c r="L101" s="132">
        <v>1172.75</v>
      </c>
      <c r="M101" s="194">
        <f t="shared" si="12"/>
        <v>6.5201737454222575E-3</v>
      </c>
      <c r="N101" s="123">
        <v>38.814999999999998</v>
      </c>
      <c r="O101" s="194">
        <f t="shared" si="13"/>
        <v>-1.6718106995886016E-3</v>
      </c>
      <c r="P101">
        <v>67.84</v>
      </c>
      <c r="Q101" s="194">
        <f t="shared" si="14"/>
        <v>-8.4770534931306388E-3</v>
      </c>
      <c r="R101">
        <v>222.4</v>
      </c>
      <c r="S101" s="194">
        <f t="shared" si="15"/>
        <v>3.6346691519105363E-2</v>
      </c>
      <c r="T101">
        <v>228.52</v>
      </c>
      <c r="U101" s="194">
        <f t="shared" si="16"/>
        <v>-2.0960698689955885E-3</v>
      </c>
      <c r="V101" s="132">
        <v>5948.71</v>
      </c>
      <c r="W101" s="194">
        <f t="shared" si="17"/>
        <v>5.3404449131417816E-3</v>
      </c>
    </row>
    <row r="102" spans="1:23" ht="13" x14ac:dyDescent="0.3">
      <c r="A102" s="1">
        <v>45618</v>
      </c>
      <c r="B102">
        <v>3.6335000000000002</v>
      </c>
      <c r="C102" s="194">
        <f t="shared" si="9"/>
        <v>-9.2706203135650474E-3</v>
      </c>
      <c r="D102">
        <v>84.7</v>
      </c>
      <c r="E102" s="194">
        <f t="shared" si="9"/>
        <v>1.9253910950661958E-2</v>
      </c>
      <c r="F102">
        <v>4.0110000000000001</v>
      </c>
      <c r="G102" s="194">
        <f t="shared" si="9"/>
        <v>1.1601513240857569E-2</v>
      </c>
      <c r="H102" s="132">
        <v>1074.104</v>
      </c>
      <c r="I102" s="194">
        <f t="shared" si="10"/>
        <v>6.7050939594170264E-3</v>
      </c>
      <c r="J102" s="132">
        <v>663.39</v>
      </c>
      <c r="K102" s="194">
        <f t="shared" si="11"/>
        <v>5.4684729198431403E-3</v>
      </c>
      <c r="L102" s="132">
        <v>1185.395</v>
      </c>
      <c r="M102" s="194">
        <f t="shared" si="12"/>
        <v>1.0782349179279456E-2</v>
      </c>
      <c r="N102" s="123">
        <v>38.090000000000003</v>
      </c>
      <c r="O102" s="194">
        <f t="shared" si="13"/>
        <v>-1.8678346000257487E-2</v>
      </c>
      <c r="P102">
        <v>68.040000000000006</v>
      </c>
      <c r="Q102" s="194">
        <f t="shared" si="14"/>
        <v>2.9481132075472117E-3</v>
      </c>
      <c r="R102">
        <v>222.97</v>
      </c>
      <c r="S102" s="194">
        <f t="shared" si="15"/>
        <v>2.5629496402877392E-3</v>
      </c>
      <c r="T102">
        <v>229.87</v>
      </c>
      <c r="U102" s="194">
        <f t="shared" si="16"/>
        <v>5.907579205321172E-3</v>
      </c>
      <c r="V102" s="132">
        <v>5969.34</v>
      </c>
      <c r="W102" s="194">
        <f t="shared" si="17"/>
        <v>3.4679787718682048E-3</v>
      </c>
    </row>
    <row r="103" spans="1:23" ht="13" x14ac:dyDescent="0.3">
      <c r="A103" s="1">
        <v>45621</v>
      </c>
      <c r="B103">
        <v>3.609</v>
      </c>
      <c r="C103" s="194">
        <f t="shared" si="9"/>
        <v>-6.7428099628457925E-3</v>
      </c>
      <c r="D103">
        <v>85.95</v>
      </c>
      <c r="E103" s="194">
        <f t="shared" si="9"/>
        <v>1.4757969303423848E-2</v>
      </c>
      <c r="F103">
        <v>4.0205000000000002</v>
      </c>
      <c r="G103" s="194">
        <f t="shared" si="9"/>
        <v>2.3684866616803949E-3</v>
      </c>
      <c r="H103" s="132">
        <v>1070.3599999999999</v>
      </c>
      <c r="I103" s="194">
        <f t="shared" si="10"/>
        <v>-3.4856959847464879E-3</v>
      </c>
      <c r="J103" s="132">
        <v>665.70299999999997</v>
      </c>
      <c r="K103" s="194">
        <f t="shared" si="11"/>
        <v>3.4866368199701356E-3</v>
      </c>
      <c r="L103" s="132">
        <v>1190.6179999999999</v>
      </c>
      <c r="M103" s="194">
        <f t="shared" si="12"/>
        <v>4.4061262279661683E-3</v>
      </c>
      <c r="N103" s="123">
        <v>36.274999999999999</v>
      </c>
      <c r="O103" s="194">
        <f t="shared" si="13"/>
        <v>-4.7650301916513642E-2</v>
      </c>
      <c r="P103">
        <v>69.099999999999994</v>
      </c>
      <c r="Q103" s="194">
        <f t="shared" si="14"/>
        <v>1.5579071134626513E-2</v>
      </c>
      <c r="R103">
        <v>226.13</v>
      </c>
      <c r="S103" s="194">
        <f t="shared" si="15"/>
        <v>1.4172310176256881E-2</v>
      </c>
      <c r="T103">
        <v>232.87</v>
      </c>
      <c r="U103" s="194">
        <f t="shared" si="16"/>
        <v>1.3050854830991429E-2</v>
      </c>
      <c r="V103" s="132">
        <v>5987.37</v>
      </c>
      <c r="W103" s="194">
        <f t="shared" si="17"/>
        <v>3.0204344198855727E-3</v>
      </c>
    </row>
    <row r="104" spans="1:23" ht="13" x14ac:dyDescent="0.3">
      <c r="A104" s="1">
        <v>45622</v>
      </c>
      <c r="B104">
        <v>3.5825</v>
      </c>
      <c r="C104" s="194">
        <f t="shared" si="9"/>
        <v>-7.3427542255472345E-3</v>
      </c>
      <c r="D104">
        <v>83.35</v>
      </c>
      <c r="E104" s="194">
        <f t="shared" si="9"/>
        <v>-3.0250145433391606E-2</v>
      </c>
      <c r="F104">
        <v>3.9990000000000001</v>
      </c>
      <c r="G104" s="194">
        <f t="shared" si="9"/>
        <v>-5.3475935828877184E-3</v>
      </c>
      <c r="H104" s="132">
        <v>1060.7370000000001</v>
      </c>
      <c r="I104" s="194">
        <f t="shared" si="10"/>
        <v>-8.9904331253034681E-3</v>
      </c>
      <c r="J104" s="132">
        <v>658.15700000000004</v>
      </c>
      <c r="K104" s="194">
        <f t="shared" si="11"/>
        <v>-1.133538529945026E-2</v>
      </c>
      <c r="L104" s="132">
        <v>1184.306</v>
      </c>
      <c r="M104" s="194">
        <f t="shared" si="12"/>
        <v>-5.3014484914556126E-3</v>
      </c>
      <c r="N104" s="123">
        <v>35.869999999999997</v>
      </c>
      <c r="O104" s="194">
        <f t="shared" si="13"/>
        <v>-1.1164713990351514E-2</v>
      </c>
      <c r="P104">
        <v>68.319999999999993</v>
      </c>
      <c r="Q104" s="194">
        <f t="shared" si="14"/>
        <v>-1.1287988422575994E-2</v>
      </c>
      <c r="R104">
        <v>228.83</v>
      </c>
      <c r="S104" s="194">
        <f t="shared" si="15"/>
        <v>1.1940034493433057E-2</v>
      </c>
      <c r="T104">
        <v>235.06</v>
      </c>
      <c r="U104" s="194">
        <f t="shared" si="16"/>
        <v>9.4043887147335324E-3</v>
      </c>
      <c r="V104" s="132">
        <v>6021.63</v>
      </c>
      <c r="W104" s="194">
        <f t="shared" si="17"/>
        <v>5.7220449045240597E-3</v>
      </c>
    </row>
    <row r="105" spans="1:23" ht="13" x14ac:dyDescent="0.3">
      <c r="A105" s="1">
        <v>45623</v>
      </c>
      <c r="B105">
        <v>3.5775000000000001</v>
      </c>
      <c r="C105" s="194">
        <f t="shared" si="9"/>
        <v>-1.3956734124214636E-3</v>
      </c>
      <c r="D105">
        <v>82</v>
      </c>
      <c r="E105" s="194">
        <f t="shared" si="9"/>
        <v>-1.6196760647870359E-2</v>
      </c>
      <c r="F105">
        <v>3.9584999999999999</v>
      </c>
      <c r="G105" s="194">
        <f t="shared" si="9"/>
        <v>-1.0127531882970792E-2</v>
      </c>
      <c r="H105" s="132">
        <v>1058.8040000000001</v>
      </c>
      <c r="I105" s="194">
        <f t="shared" si="10"/>
        <v>-1.8223178789841333E-3</v>
      </c>
      <c r="J105" s="132">
        <v>657.24599999999998</v>
      </c>
      <c r="K105" s="194">
        <f t="shared" si="11"/>
        <v>-1.3841682151827879E-3</v>
      </c>
      <c r="L105" s="132">
        <v>1180.7560000000001</v>
      </c>
      <c r="M105" s="194">
        <f t="shared" si="12"/>
        <v>-2.9975361097553796E-3</v>
      </c>
      <c r="N105" s="123">
        <v>35.814999999999998</v>
      </c>
      <c r="O105" s="194">
        <f t="shared" si="13"/>
        <v>-1.53331474770002E-3</v>
      </c>
      <c r="P105">
        <v>68.180000000000007</v>
      </c>
      <c r="Q105" s="194">
        <f t="shared" si="14"/>
        <v>-2.0491803278686531E-3</v>
      </c>
      <c r="R105">
        <v>226.92</v>
      </c>
      <c r="S105" s="194">
        <f t="shared" si="15"/>
        <v>-8.3468076738191007E-3</v>
      </c>
      <c r="T105">
        <v>234.93</v>
      </c>
      <c r="U105" s="194">
        <f t="shared" si="16"/>
        <v>-5.530502850335891E-4</v>
      </c>
      <c r="V105" s="132">
        <v>5998.74</v>
      </c>
      <c r="W105" s="194">
        <f t="shared" si="17"/>
        <v>-3.801296326742149E-3</v>
      </c>
    </row>
    <row r="106" spans="1:23" ht="13" x14ac:dyDescent="0.3">
      <c r="A106" s="1">
        <v>45624</v>
      </c>
      <c r="B106">
        <v>3.6025</v>
      </c>
      <c r="C106" s="194">
        <f t="shared" si="9"/>
        <v>6.9881201956673404E-3</v>
      </c>
      <c r="D106">
        <v>83.55</v>
      </c>
      <c r="E106" s="194">
        <f t="shared" si="9"/>
        <v>1.8902439024390209E-2</v>
      </c>
      <c r="F106">
        <v>3.9815</v>
      </c>
      <c r="G106" s="194">
        <f t="shared" si="9"/>
        <v>5.8102816723506713E-3</v>
      </c>
      <c r="H106" s="132">
        <v>1063.953</v>
      </c>
      <c r="I106" s="194">
        <f t="shared" si="10"/>
        <v>4.8630341404073719E-3</v>
      </c>
      <c r="J106" s="132">
        <v>661.81200000000001</v>
      </c>
      <c r="K106" s="194">
        <f t="shared" si="11"/>
        <v>6.9471704658530158E-3</v>
      </c>
      <c r="L106" s="132">
        <v>1187.683</v>
      </c>
      <c r="M106" s="194">
        <f t="shared" si="12"/>
        <v>5.8665803942558048E-3</v>
      </c>
      <c r="N106" s="123">
        <v>36.22</v>
      </c>
      <c r="O106" s="194">
        <f t="shared" si="13"/>
        <v>1.1308111126622956E-2</v>
      </c>
      <c r="P106">
        <v>69.08</v>
      </c>
      <c r="Q106" s="194">
        <f t="shared" si="14"/>
        <v>1.320035200938679E-2</v>
      </c>
      <c r="R106">
        <v>226.92</v>
      </c>
      <c r="S106" s="194">
        <f t="shared" si="15"/>
        <v>0</v>
      </c>
      <c r="T106">
        <v>234.93</v>
      </c>
      <c r="U106" s="194">
        <f t="shared" si="16"/>
        <v>0</v>
      </c>
      <c r="V106" s="132">
        <v>5998.74</v>
      </c>
      <c r="W106" s="194">
        <f t="shared" si="17"/>
        <v>0</v>
      </c>
    </row>
    <row r="107" spans="1:23" ht="13" x14ac:dyDescent="0.3">
      <c r="A107" s="1">
        <v>45625</v>
      </c>
      <c r="B107">
        <v>3.6269999999999998</v>
      </c>
      <c r="C107" s="194">
        <f t="shared" si="9"/>
        <v>6.8008327550311571E-3</v>
      </c>
      <c r="D107">
        <v>83.05</v>
      </c>
      <c r="E107" s="194">
        <f t="shared" si="9"/>
        <v>-5.9844404548174751E-3</v>
      </c>
      <c r="F107">
        <v>3.9794999999999998</v>
      </c>
      <c r="G107" s="194">
        <f t="shared" si="9"/>
        <v>-5.0232324500821895E-4</v>
      </c>
      <c r="H107" s="132">
        <v>1068.413</v>
      </c>
      <c r="I107" s="194">
        <f t="shared" si="10"/>
        <v>4.1919144924635176E-3</v>
      </c>
      <c r="J107" s="132">
        <v>661.65</v>
      </c>
      <c r="K107" s="194">
        <f t="shared" si="11"/>
        <v>-2.4478250621027506E-4</v>
      </c>
      <c r="L107" s="132">
        <v>1199.146</v>
      </c>
      <c r="M107" s="194">
        <f t="shared" si="12"/>
        <v>9.6515652745723952E-3</v>
      </c>
      <c r="N107" s="123">
        <v>36.384999999999998</v>
      </c>
      <c r="O107" s="194">
        <f t="shared" si="13"/>
        <v>4.5554942020982645E-3</v>
      </c>
      <c r="P107">
        <v>70.28</v>
      </c>
      <c r="Q107" s="194">
        <f t="shared" si="14"/>
        <v>1.7371163867979197E-2</v>
      </c>
      <c r="R107">
        <v>227.41</v>
      </c>
      <c r="S107" s="194">
        <f t="shared" si="15"/>
        <v>2.1593513132381857E-3</v>
      </c>
      <c r="T107">
        <v>237.33</v>
      </c>
      <c r="U107" s="194">
        <f t="shared" si="16"/>
        <v>1.0215808964372391E-2</v>
      </c>
      <c r="V107" s="132">
        <v>6032.38</v>
      </c>
      <c r="W107" s="194">
        <f t="shared" si="17"/>
        <v>5.6078443139726559E-3</v>
      </c>
    </row>
    <row r="108" spans="1:23" ht="13" x14ac:dyDescent="0.3">
      <c r="A108" s="1">
        <v>45628</v>
      </c>
      <c r="B108">
        <v>3.6320000000000001</v>
      </c>
      <c r="C108" s="194">
        <f t="shared" si="9"/>
        <v>1.3785497656466331E-3</v>
      </c>
      <c r="D108">
        <v>83.65</v>
      </c>
      <c r="E108" s="194">
        <f t="shared" si="9"/>
        <v>7.2245635159543476E-3</v>
      </c>
      <c r="F108">
        <v>4.0069999999999997</v>
      </c>
      <c r="G108" s="194">
        <f t="shared" si="9"/>
        <v>6.9104158813920995E-3</v>
      </c>
      <c r="H108" s="132">
        <v>1070.1949999999999</v>
      </c>
      <c r="I108" s="194">
        <f t="shared" si="10"/>
        <v>1.6678943442282389E-3</v>
      </c>
      <c r="J108" s="132">
        <v>666.78599999999994</v>
      </c>
      <c r="K108" s="194">
        <f t="shared" si="11"/>
        <v>7.7624121514395334E-3</v>
      </c>
      <c r="L108" s="132">
        <v>1216.384</v>
      </c>
      <c r="M108" s="194">
        <f t="shared" si="12"/>
        <v>1.4375230372281654E-2</v>
      </c>
      <c r="N108" s="123">
        <v>36.805</v>
      </c>
      <c r="O108" s="194">
        <f t="shared" si="13"/>
        <v>1.154321835921401E-2</v>
      </c>
      <c r="P108">
        <v>71.88</v>
      </c>
      <c r="Q108" s="194">
        <f t="shared" si="14"/>
        <v>2.2766078542970893E-2</v>
      </c>
      <c r="R108">
        <v>227.39</v>
      </c>
      <c r="S108" s="194">
        <f t="shared" si="15"/>
        <v>-8.7946880084473995E-5</v>
      </c>
      <c r="T108">
        <v>239.59</v>
      </c>
      <c r="U108" s="194">
        <f t="shared" si="16"/>
        <v>9.5226056545737615E-3</v>
      </c>
      <c r="V108" s="132">
        <v>6047.15</v>
      </c>
      <c r="W108" s="194">
        <f t="shared" si="17"/>
        <v>2.4484531809997922E-3</v>
      </c>
    </row>
    <row r="109" spans="1:23" ht="13" x14ac:dyDescent="0.3">
      <c r="A109" s="1">
        <v>45629</v>
      </c>
      <c r="B109">
        <v>3.6815000000000002</v>
      </c>
      <c r="C109" s="194">
        <f t="shared" si="9"/>
        <v>1.3628854625550687E-2</v>
      </c>
      <c r="D109">
        <v>82.9</v>
      </c>
      <c r="E109" s="194">
        <f t="shared" si="9"/>
        <v>-8.9659294680215183E-3</v>
      </c>
      <c r="F109">
        <v>4.0289999999999999</v>
      </c>
      <c r="G109" s="194">
        <f t="shared" si="9"/>
        <v>5.4903918143249918E-3</v>
      </c>
      <c r="H109" s="132">
        <v>1082.2370000000001</v>
      </c>
      <c r="I109" s="194">
        <f t="shared" si="10"/>
        <v>1.1252154981101711E-2</v>
      </c>
      <c r="J109" s="132">
        <v>671.971</v>
      </c>
      <c r="K109" s="194">
        <f t="shared" si="11"/>
        <v>7.7761080766543681E-3</v>
      </c>
      <c r="L109" s="132">
        <v>1220.819</v>
      </c>
      <c r="M109" s="194">
        <f t="shared" si="12"/>
        <v>3.646052562348687E-3</v>
      </c>
      <c r="N109" s="123">
        <v>37.5</v>
      </c>
      <c r="O109" s="194">
        <f t="shared" si="13"/>
        <v>1.8883303898926784E-2</v>
      </c>
      <c r="P109">
        <v>72.02</v>
      </c>
      <c r="Q109" s="194">
        <f t="shared" si="14"/>
        <v>1.9476905954368471E-3</v>
      </c>
      <c r="R109">
        <v>229</v>
      </c>
      <c r="S109" s="194">
        <f t="shared" si="15"/>
        <v>7.0803465411848092E-3</v>
      </c>
      <c r="T109">
        <v>242.65</v>
      </c>
      <c r="U109" s="194">
        <f t="shared" si="16"/>
        <v>1.2771818523310665E-2</v>
      </c>
      <c r="V109" s="132">
        <v>6049.88</v>
      </c>
      <c r="W109" s="194">
        <f t="shared" si="17"/>
        <v>4.5145233705141648E-4</v>
      </c>
    </row>
    <row r="110" spans="1:23" ht="13" x14ac:dyDescent="0.3">
      <c r="A110" s="1">
        <v>45630</v>
      </c>
      <c r="B110">
        <v>3.7315</v>
      </c>
      <c r="C110" s="194">
        <f t="shared" si="9"/>
        <v>1.3581420616596448E-2</v>
      </c>
      <c r="D110">
        <v>85.1</v>
      </c>
      <c r="E110" s="194">
        <f t="shared" si="9"/>
        <v>2.6537997587454627E-2</v>
      </c>
      <c r="F110">
        <v>4.0019999999999998</v>
      </c>
      <c r="G110" s="194">
        <f t="shared" si="9"/>
        <v>-6.7014147431124684E-3</v>
      </c>
      <c r="H110" s="132">
        <v>1089.7619999999999</v>
      </c>
      <c r="I110" s="194">
        <f t="shared" si="10"/>
        <v>6.9531904749143333E-3</v>
      </c>
      <c r="J110" s="132">
        <v>672.01199999999994</v>
      </c>
      <c r="K110" s="194">
        <f t="shared" si="11"/>
        <v>6.1014537829668207E-5</v>
      </c>
      <c r="L110" s="132">
        <v>1234.105</v>
      </c>
      <c r="M110" s="194">
        <f t="shared" si="12"/>
        <v>1.0882858146867028E-2</v>
      </c>
      <c r="N110" s="123">
        <v>37.564999999999998</v>
      </c>
      <c r="O110" s="194">
        <f t="shared" si="13"/>
        <v>1.7333333333332728E-3</v>
      </c>
      <c r="P110">
        <v>73.48</v>
      </c>
      <c r="Q110" s="194">
        <f t="shared" si="14"/>
        <v>2.0272146625937352E-2</v>
      </c>
      <c r="R110">
        <v>233.49</v>
      </c>
      <c r="S110" s="194">
        <f t="shared" si="15"/>
        <v>1.9606986899563358E-2</v>
      </c>
      <c r="T110">
        <v>243.01</v>
      </c>
      <c r="U110" s="194">
        <f t="shared" si="16"/>
        <v>1.4836183803832071E-3</v>
      </c>
      <c r="V110" s="132">
        <v>6086.49</v>
      </c>
      <c r="W110" s="194">
        <f t="shared" si="17"/>
        <v>6.051359696390618E-3</v>
      </c>
    </row>
    <row r="111" spans="1:23" ht="13" x14ac:dyDescent="0.3">
      <c r="A111" s="1">
        <v>45631</v>
      </c>
      <c r="B111">
        <v>3.8159999999999998</v>
      </c>
      <c r="C111" s="194">
        <f t="shared" si="9"/>
        <v>2.2645048907945813E-2</v>
      </c>
      <c r="D111">
        <v>85.45</v>
      </c>
      <c r="E111" s="194">
        <f t="shared" si="9"/>
        <v>4.1128084606346484E-3</v>
      </c>
      <c r="F111">
        <v>4.101</v>
      </c>
      <c r="G111" s="194">
        <f t="shared" si="9"/>
        <v>2.4737631184407846E-2</v>
      </c>
      <c r="H111" s="132">
        <v>1107.46</v>
      </c>
      <c r="I111" s="194">
        <f t="shared" si="10"/>
        <v>1.6240243282478278E-2</v>
      </c>
      <c r="J111" s="132">
        <v>677.125</v>
      </c>
      <c r="K111" s="194">
        <f t="shared" si="11"/>
        <v>7.6084950863973509E-3</v>
      </c>
      <c r="L111" s="132">
        <v>1242.8610000000001</v>
      </c>
      <c r="M111" s="194">
        <f t="shared" si="12"/>
        <v>7.0950202778532504E-3</v>
      </c>
      <c r="N111" s="123">
        <v>39.454999999999998</v>
      </c>
      <c r="O111" s="194">
        <f t="shared" si="13"/>
        <v>5.0312791161985906E-2</v>
      </c>
      <c r="P111">
        <v>74.98</v>
      </c>
      <c r="Q111" s="194">
        <f t="shared" si="14"/>
        <v>2.0413718018508435E-2</v>
      </c>
      <c r="R111">
        <v>234.75</v>
      </c>
      <c r="S111" s="194">
        <f t="shared" si="15"/>
        <v>5.3963767184889754E-3</v>
      </c>
      <c r="T111">
        <v>243.04</v>
      </c>
      <c r="U111" s="194">
        <f t="shared" si="16"/>
        <v>1.2345170980618549E-4</v>
      </c>
      <c r="V111" s="132">
        <v>6075.11</v>
      </c>
      <c r="W111" s="194">
        <f t="shared" si="17"/>
        <v>-1.8697147288503078E-3</v>
      </c>
    </row>
    <row r="112" spans="1:23" ht="13" x14ac:dyDescent="0.3">
      <c r="A112" s="1">
        <v>45632</v>
      </c>
      <c r="B112">
        <v>3.839</v>
      </c>
      <c r="C112" s="194">
        <f t="shared" si="9"/>
        <v>6.0272536687631375E-3</v>
      </c>
      <c r="D112">
        <v>86.45</v>
      </c>
      <c r="E112" s="194">
        <f t="shared" si="9"/>
        <v>1.1702750146284377E-2</v>
      </c>
      <c r="F112">
        <v>4.101</v>
      </c>
      <c r="G112" s="194">
        <f t="shared" si="9"/>
        <v>0</v>
      </c>
      <c r="H112" s="132">
        <v>1112.2</v>
      </c>
      <c r="I112" s="194">
        <f t="shared" si="10"/>
        <v>4.2800642912610917E-3</v>
      </c>
      <c r="J112" s="132">
        <v>677.125</v>
      </c>
      <c r="K112" s="194">
        <f t="shared" si="11"/>
        <v>0</v>
      </c>
      <c r="L112" s="132">
        <v>1244.251</v>
      </c>
      <c r="M112" s="194">
        <f t="shared" si="12"/>
        <v>1.1183873337403559E-3</v>
      </c>
      <c r="N112" s="123">
        <v>39.21</v>
      </c>
      <c r="O112" s="194">
        <f t="shared" si="13"/>
        <v>-6.2096058801165239E-3</v>
      </c>
      <c r="P112">
        <v>77.400000000000006</v>
      </c>
      <c r="Q112" s="194">
        <f t="shared" si="14"/>
        <v>3.2275273406241686E-2</v>
      </c>
      <c r="R112">
        <v>238.04</v>
      </c>
      <c r="S112" s="194">
        <f t="shared" si="15"/>
        <v>1.401490947816823E-2</v>
      </c>
      <c r="T112">
        <v>242.84</v>
      </c>
      <c r="U112" s="194">
        <f t="shared" si="16"/>
        <v>-8.2290980908487758E-4</v>
      </c>
      <c r="V112" s="132">
        <v>6090.27</v>
      </c>
      <c r="W112" s="194">
        <f t="shared" si="17"/>
        <v>2.4954280663232048E-3</v>
      </c>
    </row>
    <row r="113" spans="1:23" ht="13" x14ac:dyDescent="0.3">
      <c r="A113" s="1">
        <v>45635</v>
      </c>
      <c r="B113">
        <v>3.839</v>
      </c>
      <c r="C113" s="194">
        <f t="shared" si="9"/>
        <v>0</v>
      </c>
      <c r="D113">
        <v>87.45</v>
      </c>
      <c r="E113" s="194">
        <f t="shared" si="9"/>
        <v>1.156737998843262E-2</v>
      </c>
      <c r="F113">
        <v>4.2065000000000001</v>
      </c>
      <c r="G113" s="194">
        <f t="shared" si="9"/>
        <v>2.5725432821263144E-2</v>
      </c>
      <c r="H113" s="132">
        <v>1105.346</v>
      </c>
      <c r="I113" s="194">
        <f t="shared" si="10"/>
        <v>-6.1625606905233244E-3</v>
      </c>
      <c r="J113" s="132">
        <v>676.21400000000006</v>
      </c>
      <c r="K113" s="194">
        <f t="shared" si="11"/>
        <v>-1.3453941295919433E-3</v>
      </c>
      <c r="L113" s="132">
        <v>1240.383</v>
      </c>
      <c r="M113" s="194">
        <f t="shared" si="12"/>
        <v>-3.108697521641484E-3</v>
      </c>
      <c r="N113" s="123">
        <v>38.72</v>
      </c>
      <c r="O113" s="194">
        <f t="shared" si="13"/>
        <v>-1.2496812037745523E-2</v>
      </c>
      <c r="P113">
        <v>79.38</v>
      </c>
      <c r="Q113" s="194">
        <f t="shared" si="14"/>
        <v>2.5581395348837074E-2</v>
      </c>
      <c r="R113">
        <v>230</v>
      </c>
      <c r="S113" s="194">
        <f t="shared" si="15"/>
        <v>-3.3775835993950565E-2</v>
      </c>
      <c r="T113">
        <v>246.75</v>
      </c>
      <c r="U113" s="194">
        <f t="shared" si="16"/>
        <v>1.6101136550815336E-2</v>
      </c>
      <c r="V113" s="132">
        <v>6052.85</v>
      </c>
      <c r="W113" s="194">
        <f t="shared" si="17"/>
        <v>-6.1442267748392223E-3</v>
      </c>
    </row>
    <row r="114" spans="1:23" ht="13" x14ac:dyDescent="0.3">
      <c r="A114" s="1">
        <v>45636</v>
      </c>
      <c r="B114">
        <v>3.8195000000000001</v>
      </c>
      <c r="C114" s="194">
        <f t="shared" si="9"/>
        <v>-5.0794477728574759E-3</v>
      </c>
      <c r="D114">
        <v>88.6</v>
      </c>
      <c r="E114" s="194">
        <f t="shared" si="9"/>
        <v>1.315037164093758E-2</v>
      </c>
      <c r="F114">
        <v>4.1859999999999999</v>
      </c>
      <c r="G114" s="194">
        <f t="shared" si="9"/>
        <v>-4.873410198502362E-3</v>
      </c>
      <c r="H114" s="132">
        <v>1104.432</v>
      </c>
      <c r="I114" s="194">
        <f t="shared" si="10"/>
        <v>-8.268904035478368E-4</v>
      </c>
      <c r="J114" s="132">
        <v>670.64599999999996</v>
      </c>
      <c r="K114" s="194">
        <f t="shared" si="11"/>
        <v>-8.2340797439865148E-3</v>
      </c>
      <c r="L114" s="132">
        <v>1238.932</v>
      </c>
      <c r="M114" s="194">
        <f t="shared" si="12"/>
        <v>-1.1697999730728506E-3</v>
      </c>
      <c r="N114" s="123">
        <v>38.835000000000001</v>
      </c>
      <c r="O114" s="194">
        <f t="shared" si="13"/>
        <v>2.9700413223141008E-3</v>
      </c>
      <c r="P114">
        <v>79.98</v>
      </c>
      <c r="Q114" s="194">
        <f t="shared" si="14"/>
        <v>7.5585789871505235E-3</v>
      </c>
      <c r="R114">
        <v>231.72</v>
      </c>
      <c r="S114" s="194">
        <f t="shared" si="15"/>
        <v>7.4782608695652128E-3</v>
      </c>
      <c r="T114">
        <v>247.77</v>
      </c>
      <c r="U114" s="194">
        <f t="shared" si="16"/>
        <v>4.1337386018237493E-3</v>
      </c>
      <c r="V114" s="132">
        <v>6034.91</v>
      </c>
      <c r="W114" s="194">
        <f t="shared" si="17"/>
        <v>-2.9638930421207379E-3</v>
      </c>
    </row>
    <row r="115" spans="1:23" ht="13" x14ac:dyDescent="0.3">
      <c r="A115" s="1">
        <v>45637</v>
      </c>
      <c r="B115">
        <v>3.8555000000000001</v>
      </c>
      <c r="C115" s="194">
        <f t="shared" si="9"/>
        <v>9.4253174499280088E-3</v>
      </c>
      <c r="D115">
        <v>89.4</v>
      </c>
      <c r="E115" s="194">
        <f t="shared" si="9"/>
        <v>9.029345372460626E-3</v>
      </c>
      <c r="F115">
        <v>4.18</v>
      </c>
      <c r="G115" s="194">
        <f t="shared" si="9"/>
        <v>-1.4333492594362702E-3</v>
      </c>
      <c r="H115" s="132">
        <v>1110.818</v>
      </c>
      <c r="I115" s="194">
        <f t="shared" si="10"/>
        <v>5.7821577064047103E-3</v>
      </c>
      <c r="J115" s="132">
        <v>668.65599999999995</v>
      </c>
      <c r="K115" s="194">
        <f t="shared" si="11"/>
        <v>-2.9672882563975766E-3</v>
      </c>
      <c r="L115" s="132">
        <v>1243.2670000000001</v>
      </c>
      <c r="M115" s="194">
        <f t="shared" si="12"/>
        <v>3.4989813807376324E-3</v>
      </c>
      <c r="N115" s="123">
        <v>38.99</v>
      </c>
      <c r="O115" s="194">
        <f t="shared" si="13"/>
        <v>3.9912450109437659E-3</v>
      </c>
      <c r="P115">
        <v>78.28</v>
      </c>
      <c r="Q115" s="194">
        <f t="shared" si="14"/>
        <v>-2.1255313828457148E-2</v>
      </c>
      <c r="R115">
        <v>230.12</v>
      </c>
      <c r="S115" s="194">
        <f t="shared" si="15"/>
        <v>-6.9048852062834213E-3</v>
      </c>
      <c r="T115">
        <v>246.49</v>
      </c>
      <c r="U115" s="194">
        <f t="shared" si="16"/>
        <v>-5.166081446502809E-3</v>
      </c>
      <c r="V115" s="132">
        <v>6084.19</v>
      </c>
      <c r="W115" s="194">
        <f t="shared" si="17"/>
        <v>8.1658218598122841E-3</v>
      </c>
    </row>
    <row r="116" spans="1:23" ht="13" x14ac:dyDescent="0.3">
      <c r="A116" s="1">
        <v>45638</v>
      </c>
      <c r="B116">
        <v>3.9049999999999998</v>
      </c>
      <c r="C116" s="194">
        <f t="shared" si="9"/>
        <v>1.2838801711840138E-2</v>
      </c>
      <c r="D116">
        <v>90.65</v>
      </c>
      <c r="E116" s="194">
        <f t="shared" si="9"/>
        <v>1.3982102908277404E-2</v>
      </c>
      <c r="F116">
        <v>4.234</v>
      </c>
      <c r="G116" s="194">
        <f t="shared" si="9"/>
        <v>1.2918660287081406E-2</v>
      </c>
      <c r="H116" s="132">
        <v>1114.184</v>
      </c>
      <c r="I116" s="194">
        <f t="shared" si="10"/>
        <v>3.030199366592894E-3</v>
      </c>
      <c r="J116" s="132">
        <v>667.26099999999997</v>
      </c>
      <c r="K116" s="194">
        <f t="shared" si="11"/>
        <v>-2.0862745567227121E-3</v>
      </c>
      <c r="L116" s="132">
        <v>1242.8610000000001</v>
      </c>
      <c r="M116" s="194">
        <f t="shared" si="12"/>
        <v>-3.2655897727515415E-4</v>
      </c>
      <c r="N116" s="123">
        <v>39.24</v>
      </c>
      <c r="O116" s="194">
        <f t="shared" si="13"/>
        <v>6.4119004873044363E-3</v>
      </c>
      <c r="P116">
        <v>80.319999999999993</v>
      </c>
      <c r="Q116" s="194">
        <f t="shared" si="14"/>
        <v>2.6060296371997853E-2</v>
      </c>
      <c r="R116">
        <v>232.26</v>
      </c>
      <c r="S116" s="194">
        <f t="shared" si="15"/>
        <v>9.2994959151746319E-3</v>
      </c>
      <c r="T116">
        <v>247.96</v>
      </c>
      <c r="U116" s="194">
        <f t="shared" si="16"/>
        <v>5.9637307801533486E-3</v>
      </c>
      <c r="V116" s="132">
        <v>6051.25</v>
      </c>
      <c r="W116" s="194">
        <f t="shared" si="17"/>
        <v>-5.4140321061636144E-3</v>
      </c>
    </row>
    <row r="117" spans="1:23" ht="13" x14ac:dyDescent="0.3">
      <c r="A117" s="1">
        <v>45639</v>
      </c>
      <c r="B117">
        <v>3.927</v>
      </c>
      <c r="C117" s="194">
        <f t="shared" si="9"/>
        <v>5.6338028169014703E-3</v>
      </c>
      <c r="D117">
        <v>89.25</v>
      </c>
      <c r="E117" s="194">
        <f t="shared" si="9"/>
        <v>-1.5444015444015505E-2</v>
      </c>
      <c r="F117">
        <v>4.2205000000000004</v>
      </c>
      <c r="G117" s="194">
        <f t="shared" si="9"/>
        <v>-3.1884742560225848E-3</v>
      </c>
      <c r="H117" s="132">
        <v>1115.2470000000001</v>
      </c>
      <c r="I117" s="194">
        <f t="shared" si="10"/>
        <v>9.54061447660442E-4</v>
      </c>
      <c r="J117" s="132">
        <v>662.75300000000004</v>
      </c>
      <c r="K117" s="194">
        <f t="shared" si="11"/>
        <v>-6.7559770464629652E-3</v>
      </c>
      <c r="L117" s="132">
        <v>1240.903</v>
      </c>
      <c r="M117" s="194">
        <f t="shared" si="12"/>
        <v>-1.575397409686267E-3</v>
      </c>
      <c r="N117" s="123">
        <v>38.93</v>
      </c>
      <c r="O117" s="194">
        <f t="shared" si="13"/>
        <v>-7.900101936799242E-3</v>
      </c>
      <c r="P117">
        <v>80.12</v>
      </c>
      <c r="Q117" s="194">
        <f t="shared" si="14"/>
        <v>-2.4900398406373088E-3</v>
      </c>
      <c r="R117">
        <v>230.82</v>
      </c>
      <c r="S117" s="194">
        <f t="shared" si="15"/>
        <v>-6.1999483337638762E-3</v>
      </c>
      <c r="T117">
        <v>248.13</v>
      </c>
      <c r="U117" s="194">
        <f t="shared" si="16"/>
        <v>6.8559445071780724E-4</v>
      </c>
      <c r="V117" s="132">
        <v>6051.09</v>
      </c>
      <c r="W117" s="194">
        <f t="shared" si="17"/>
        <v>-2.6440818012783223E-5</v>
      </c>
    </row>
    <row r="118" spans="1:23" ht="13" x14ac:dyDescent="0.3">
      <c r="A118" s="1">
        <v>45642</v>
      </c>
      <c r="B118">
        <v>3.9434999999999998</v>
      </c>
      <c r="C118" s="194">
        <f t="shared" si="9"/>
        <v>4.2016806722688406E-3</v>
      </c>
      <c r="D118">
        <v>88.75</v>
      </c>
      <c r="E118" s="194">
        <f t="shared" si="9"/>
        <v>-5.6022408963585435E-3</v>
      </c>
      <c r="F118">
        <v>4.2614999999999998</v>
      </c>
      <c r="G118" s="194">
        <f t="shared" si="9"/>
        <v>9.7144888046438761E-3</v>
      </c>
      <c r="H118" s="132">
        <v>1110.357</v>
      </c>
      <c r="I118" s="194">
        <f t="shared" si="10"/>
        <v>-4.3846789096945336E-3</v>
      </c>
      <c r="J118" s="132">
        <v>663.01</v>
      </c>
      <c r="K118" s="194">
        <f t="shared" si="11"/>
        <v>3.8777644160033697E-4</v>
      </c>
      <c r="L118" s="132">
        <v>1235.2950000000001</v>
      </c>
      <c r="M118" s="194">
        <f t="shared" si="12"/>
        <v>-4.5192895818609085E-3</v>
      </c>
      <c r="N118" s="123">
        <v>38.880000000000003</v>
      </c>
      <c r="O118" s="194">
        <f t="shared" si="13"/>
        <v>-1.2843565373747022E-3</v>
      </c>
      <c r="P118">
        <v>77.84</v>
      </c>
      <c r="Q118" s="194">
        <f t="shared" si="14"/>
        <v>-2.8457314028956578E-2</v>
      </c>
      <c r="R118">
        <v>229.33</v>
      </c>
      <c r="S118" s="194">
        <f t="shared" si="15"/>
        <v>-6.4552465124338475E-3</v>
      </c>
      <c r="T118">
        <v>251.04</v>
      </c>
      <c r="U118" s="194">
        <f t="shared" si="16"/>
        <v>1.1727723370813672E-2</v>
      </c>
      <c r="V118" s="132">
        <v>6074.08</v>
      </c>
      <c r="W118" s="194">
        <f t="shared" si="17"/>
        <v>3.799315495224791E-3</v>
      </c>
    </row>
    <row r="119" spans="1:23" ht="13" x14ac:dyDescent="0.3">
      <c r="A119" s="1">
        <v>45643</v>
      </c>
      <c r="B119">
        <v>3.8664999999999998</v>
      </c>
      <c r="C119" s="194">
        <f t="shared" si="9"/>
        <v>-1.9525801952580187E-2</v>
      </c>
      <c r="D119">
        <v>88.35</v>
      </c>
      <c r="E119" s="194">
        <f t="shared" si="9"/>
        <v>-4.5070422535211912E-3</v>
      </c>
      <c r="F119">
        <v>4.22</v>
      </c>
      <c r="G119" s="194">
        <f t="shared" si="9"/>
        <v>-9.7383550393054311E-3</v>
      </c>
      <c r="H119" s="132">
        <v>1096.067</v>
      </c>
      <c r="I119" s="194">
        <f t="shared" si="10"/>
        <v>-1.2869734688933347E-2</v>
      </c>
      <c r="J119" s="132">
        <v>657.97</v>
      </c>
      <c r="K119" s="194">
        <f t="shared" si="11"/>
        <v>-7.6016952987133886E-3</v>
      </c>
      <c r="L119" s="132">
        <v>1230.386</v>
      </c>
      <c r="M119" s="194">
        <f t="shared" si="12"/>
        <v>-3.9739495424170783E-3</v>
      </c>
      <c r="N119" s="123">
        <v>38.200000000000003</v>
      </c>
      <c r="O119" s="194">
        <f t="shared" si="13"/>
        <v>-1.7489711934156372E-2</v>
      </c>
      <c r="P119">
        <v>78.540000000000006</v>
      </c>
      <c r="Q119" s="194">
        <f t="shared" si="14"/>
        <v>8.9928057553957195E-3</v>
      </c>
      <c r="R119">
        <v>228.97</v>
      </c>
      <c r="S119" s="194">
        <f t="shared" si="15"/>
        <v>-1.5697902585793992E-3</v>
      </c>
      <c r="T119">
        <v>253.48</v>
      </c>
      <c r="U119" s="194">
        <f t="shared" si="16"/>
        <v>9.7195666029317954E-3</v>
      </c>
      <c r="V119" s="132">
        <v>6050.61</v>
      </c>
      <c r="W119" s="194">
        <f t="shared" si="17"/>
        <v>-3.8639596449174616E-3</v>
      </c>
    </row>
    <row r="120" spans="1:23" ht="13" x14ac:dyDescent="0.3">
      <c r="A120" s="1">
        <v>45644</v>
      </c>
      <c r="B120">
        <v>3.9</v>
      </c>
      <c r="C120" s="194">
        <f t="shared" si="9"/>
        <v>8.6641665589034227E-3</v>
      </c>
      <c r="D120">
        <v>89.45</v>
      </c>
      <c r="E120" s="194">
        <f t="shared" si="9"/>
        <v>1.2450481041313056E-2</v>
      </c>
      <c r="F120">
        <v>4.2835000000000001</v>
      </c>
      <c r="G120" s="194">
        <f t="shared" si="9"/>
        <v>1.5047393364928991E-2</v>
      </c>
      <c r="H120" s="132">
        <v>1098.24</v>
      </c>
      <c r="I120" s="194">
        <f t="shared" si="10"/>
        <v>1.9825430379712206E-3</v>
      </c>
      <c r="J120" s="132">
        <v>657.63</v>
      </c>
      <c r="K120" s="194">
        <f t="shared" si="11"/>
        <v>-5.1674088484282229E-4</v>
      </c>
      <c r="L120" s="132">
        <v>1229.558</v>
      </c>
      <c r="M120" s="194">
        <f t="shared" si="12"/>
        <v>-6.7295954277761169E-4</v>
      </c>
      <c r="N120" s="123">
        <v>38.700000000000003</v>
      </c>
      <c r="O120" s="194">
        <f t="shared" si="13"/>
        <v>1.3089005235602092E-2</v>
      </c>
      <c r="P120">
        <v>77</v>
      </c>
      <c r="Q120" s="194">
        <f t="shared" si="14"/>
        <v>-1.9607843137254981E-2</v>
      </c>
      <c r="R120">
        <v>220.17</v>
      </c>
      <c r="S120" s="194">
        <f t="shared" si="15"/>
        <v>-3.8432982486788711E-2</v>
      </c>
      <c r="T120">
        <v>248.05</v>
      </c>
      <c r="U120" s="194">
        <f t="shared" si="16"/>
        <v>-2.1421808426700249E-2</v>
      </c>
      <c r="V120" s="132">
        <v>5872.16</v>
      </c>
      <c r="W120" s="194">
        <f t="shared" si="17"/>
        <v>-2.9492894104891875E-2</v>
      </c>
    </row>
    <row r="121" spans="1:23" ht="13" x14ac:dyDescent="0.3">
      <c r="A121" s="1">
        <v>45645</v>
      </c>
      <c r="B121">
        <v>3.8530000000000002</v>
      </c>
      <c r="C121" s="194">
        <f t="shared" si="9"/>
        <v>-1.2051282051281977E-2</v>
      </c>
      <c r="D121">
        <v>89.05</v>
      </c>
      <c r="E121" s="194">
        <f t="shared" si="9"/>
        <v>-4.4717719396311422E-3</v>
      </c>
      <c r="F121">
        <v>4.2575000000000003</v>
      </c>
      <c r="G121" s="194">
        <f t="shared" si="9"/>
        <v>-6.0698027314111825E-3</v>
      </c>
      <c r="H121" s="132">
        <v>1080.115</v>
      </c>
      <c r="I121" s="194">
        <f t="shared" si="10"/>
        <v>-1.6503678613053612E-2</v>
      </c>
      <c r="J121" s="132">
        <v>650.44200000000001</v>
      </c>
      <c r="K121" s="194">
        <f t="shared" si="11"/>
        <v>-1.0930158295698171E-2</v>
      </c>
      <c r="L121" s="132">
        <v>1212.9449999999999</v>
      </c>
      <c r="M121" s="194">
        <f t="shared" si="12"/>
        <v>-1.3511359366536638E-2</v>
      </c>
      <c r="N121" s="123">
        <v>37.594999999999999</v>
      </c>
      <c r="O121" s="194">
        <f t="shared" si="13"/>
        <v>-2.8552971576227489E-2</v>
      </c>
      <c r="P121">
        <v>77.12</v>
      </c>
      <c r="Q121" s="194">
        <f t="shared" si="14"/>
        <v>1.5584415584416174E-3</v>
      </c>
      <c r="R121">
        <v>223.92</v>
      </c>
      <c r="S121" s="194">
        <f t="shared" si="15"/>
        <v>1.7032293227960214E-2</v>
      </c>
      <c r="T121">
        <v>249.79</v>
      </c>
      <c r="U121" s="194">
        <f t="shared" si="16"/>
        <v>7.0147147752468476E-3</v>
      </c>
      <c r="V121" s="132">
        <v>5867.08</v>
      </c>
      <c r="W121" s="194">
        <f t="shared" si="17"/>
        <v>-8.6509904362277719E-4</v>
      </c>
    </row>
    <row r="122" spans="1:23" ht="13" x14ac:dyDescent="0.3">
      <c r="A122" s="1">
        <v>45646</v>
      </c>
      <c r="B122">
        <v>3.8340000000000001</v>
      </c>
      <c r="C122" s="194">
        <f t="shared" si="9"/>
        <v>-4.9312224240851618E-3</v>
      </c>
      <c r="D122">
        <v>91.95</v>
      </c>
      <c r="E122" s="194">
        <f t="shared" si="9"/>
        <v>3.2565974171813651E-2</v>
      </c>
      <c r="F122">
        <v>4.2240000000000002</v>
      </c>
      <c r="G122" s="194">
        <f t="shared" si="9"/>
        <v>-7.8684674104521624E-3</v>
      </c>
      <c r="H122" s="132">
        <v>1079.626</v>
      </c>
      <c r="I122" s="194">
        <f t="shared" si="10"/>
        <v>-4.527295704624348E-4</v>
      </c>
      <c r="J122" s="132">
        <v>647.85699999999997</v>
      </c>
      <c r="K122" s="194">
        <f t="shared" si="11"/>
        <v>-3.9742206069104339E-3</v>
      </c>
      <c r="L122" s="132">
        <v>1209.259</v>
      </c>
      <c r="M122" s="194">
        <f t="shared" si="12"/>
        <v>-3.0388846979870661E-3</v>
      </c>
      <c r="N122" s="123">
        <v>37.65</v>
      </c>
      <c r="O122" s="194">
        <f t="shared" si="13"/>
        <v>1.4629605000664907E-3</v>
      </c>
      <c r="P122">
        <v>77.760000000000005</v>
      </c>
      <c r="Q122" s="194">
        <f t="shared" si="14"/>
        <v>8.2987551867219986E-3</v>
      </c>
      <c r="R122">
        <v>223.36</v>
      </c>
      <c r="S122" s="194">
        <f t="shared" si="15"/>
        <v>-2.5008931761342171E-3</v>
      </c>
      <c r="T122">
        <v>254.49</v>
      </c>
      <c r="U122" s="194">
        <f t="shared" si="16"/>
        <v>1.8815805276432271E-2</v>
      </c>
      <c r="V122" s="132">
        <v>5930.85</v>
      </c>
      <c r="W122" s="194">
        <f t="shared" si="17"/>
        <v>1.0869120584686153E-2</v>
      </c>
    </row>
    <row r="123" spans="1:23" ht="13" x14ac:dyDescent="0.3">
      <c r="A123" s="1">
        <v>45649</v>
      </c>
      <c r="B123">
        <v>3.82</v>
      </c>
      <c r="C123" s="194">
        <f t="shared" si="9"/>
        <v>-3.6515388628065295E-3</v>
      </c>
      <c r="D123">
        <v>88.85</v>
      </c>
      <c r="E123" s="194">
        <f t="shared" si="9"/>
        <v>-3.3713974986405749E-2</v>
      </c>
      <c r="F123">
        <v>4.2389999999999999</v>
      </c>
      <c r="G123" s="194">
        <f t="shared" si="9"/>
        <v>3.5511363636362876E-3</v>
      </c>
      <c r="H123" s="132">
        <v>1078.4839999999999</v>
      </c>
      <c r="I123" s="194">
        <f t="shared" si="10"/>
        <v>-1.0577737105257308E-3</v>
      </c>
      <c r="J123" s="132">
        <v>648.16700000000003</v>
      </c>
      <c r="K123" s="194">
        <f t="shared" si="11"/>
        <v>4.7850065678083146E-4</v>
      </c>
      <c r="L123" s="132">
        <v>1207.7570000000001</v>
      </c>
      <c r="M123" s="194">
        <f t="shared" si="12"/>
        <v>-1.2420829615491409E-3</v>
      </c>
      <c r="N123" s="123">
        <v>37.71</v>
      </c>
      <c r="O123" s="194">
        <f t="shared" si="13"/>
        <v>1.5936254980080287E-3</v>
      </c>
      <c r="P123">
        <v>77.099999999999994</v>
      </c>
      <c r="Q123" s="194">
        <f t="shared" si="14"/>
        <v>-8.4876543209877926E-3</v>
      </c>
      <c r="R123">
        <v>221.93</v>
      </c>
      <c r="S123" s="194">
        <f t="shared" si="15"/>
        <v>-6.4022206303725234E-3</v>
      </c>
      <c r="T123">
        <v>255.27</v>
      </c>
      <c r="U123" s="194">
        <f t="shared" si="16"/>
        <v>3.0649534362843377E-3</v>
      </c>
      <c r="V123" s="132">
        <v>5974.07</v>
      </c>
      <c r="W123" s="194">
        <f t="shared" si="17"/>
        <v>7.2873196927926587E-3</v>
      </c>
    </row>
    <row r="124" spans="1:23" ht="13" x14ac:dyDescent="0.3">
      <c r="A124" s="1">
        <v>45650</v>
      </c>
      <c r="B124">
        <v>3.82</v>
      </c>
      <c r="C124" s="194">
        <f t="shared" si="9"/>
        <v>0</v>
      </c>
      <c r="D124">
        <v>88.85</v>
      </c>
      <c r="E124" s="194">
        <f t="shared" si="9"/>
        <v>0</v>
      </c>
      <c r="F124">
        <v>4.2389999999999999</v>
      </c>
      <c r="G124" s="194">
        <f t="shared" si="9"/>
        <v>0</v>
      </c>
      <c r="H124" s="132">
        <v>1078.4839999999999</v>
      </c>
      <c r="I124" s="194">
        <f t="shared" si="10"/>
        <v>0</v>
      </c>
      <c r="J124" s="132">
        <v>648.16700000000003</v>
      </c>
      <c r="K124" s="194">
        <f t="shared" si="11"/>
        <v>0</v>
      </c>
      <c r="L124" s="132">
        <v>1207.7570000000001</v>
      </c>
      <c r="M124" s="194">
        <f t="shared" si="12"/>
        <v>0</v>
      </c>
      <c r="N124" s="123">
        <v>37.71</v>
      </c>
      <c r="O124" s="194">
        <f t="shared" si="13"/>
        <v>0</v>
      </c>
      <c r="P124">
        <v>77.099999999999994</v>
      </c>
      <c r="Q124" s="194">
        <f t="shared" si="14"/>
        <v>0</v>
      </c>
      <c r="R124">
        <v>224.41</v>
      </c>
      <c r="S124" s="194">
        <f t="shared" si="15"/>
        <v>1.1174694723561437E-2</v>
      </c>
      <c r="T124">
        <v>258.2</v>
      </c>
      <c r="U124" s="194">
        <f t="shared" si="16"/>
        <v>1.147804285658314E-2</v>
      </c>
      <c r="V124" s="132">
        <v>6040.04</v>
      </c>
      <c r="W124" s="194">
        <f t="shared" si="17"/>
        <v>1.1042722967759041E-2</v>
      </c>
    </row>
    <row r="125" spans="1:23" ht="13" x14ac:dyDescent="0.3">
      <c r="A125" s="1">
        <v>45651</v>
      </c>
      <c r="B125">
        <v>3.82</v>
      </c>
      <c r="C125" s="194">
        <f t="shared" si="9"/>
        <v>0</v>
      </c>
      <c r="D125">
        <v>88.85</v>
      </c>
      <c r="E125" s="194">
        <f t="shared" si="9"/>
        <v>0</v>
      </c>
      <c r="F125">
        <v>4.2389999999999999</v>
      </c>
      <c r="G125" s="194">
        <f t="shared" si="9"/>
        <v>0</v>
      </c>
      <c r="H125" s="132">
        <v>1078.4839999999999</v>
      </c>
      <c r="I125" s="194">
        <f t="shared" si="10"/>
        <v>0</v>
      </c>
      <c r="J125" s="132">
        <v>648.16700000000003</v>
      </c>
      <c r="K125" s="194">
        <f t="shared" si="11"/>
        <v>0</v>
      </c>
      <c r="L125" s="132">
        <v>1207.7570000000001</v>
      </c>
      <c r="M125" s="194">
        <f t="shared" si="12"/>
        <v>0</v>
      </c>
      <c r="N125" s="123">
        <v>37.71</v>
      </c>
      <c r="O125" s="194">
        <f t="shared" si="13"/>
        <v>0</v>
      </c>
      <c r="P125">
        <v>77.099999999999994</v>
      </c>
      <c r="Q125" s="194">
        <f t="shared" si="14"/>
        <v>0</v>
      </c>
      <c r="R125">
        <v>224.41</v>
      </c>
      <c r="S125" s="194">
        <f t="shared" si="15"/>
        <v>0</v>
      </c>
      <c r="T125">
        <v>258.2</v>
      </c>
      <c r="U125" s="194">
        <f t="shared" si="16"/>
        <v>0</v>
      </c>
      <c r="V125" s="132">
        <v>6040.04</v>
      </c>
      <c r="W125" s="194">
        <f t="shared" si="17"/>
        <v>0</v>
      </c>
    </row>
    <row r="126" spans="1:23" ht="13" x14ac:dyDescent="0.3">
      <c r="A126" s="1">
        <v>45652</v>
      </c>
      <c r="B126">
        <v>3.82</v>
      </c>
      <c r="C126" s="194">
        <f t="shared" si="9"/>
        <v>0</v>
      </c>
      <c r="D126">
        <v>88.85</v>
      </c>
      <c r="E126" s="194">
        <f t="shared" si="9"/>
        <v>0</v>
      </c>
      <c r="F126">
        <v>4.2389999999999999</v>
      </c>
      <c r="G126" s="194">
        <f t="shared" si="9"/>
        <v>0</v>
      </c>
      <c r="H126" s="132">
        <v>1078.4839999999999</v>
      </c>
      <c r="I126" s="194">
        <f t="shared" si="10"/>
        <v>0</v>
      </c>
      <c r="J126" s="132">
        <v>648.16700000000003</v>
      </c>
      <c r="K126" s="194">
        <f t="shared" si="11"/>
        <v>0</v>
      </c>
      <c r="L126" s="132">
        <v>1207.7570000000001</v>
      </c>
      <c r="M126" s="194">
        <f t="shared" si="12"/>
        <v>0</v>
      </c>
      <c r="N126" s="123">
        <v>37.71</v>
      </c>
      <c r="O126" s="194">
        <f t="shared" si="13"/>
        <v>0</v>
      </c>
      <c r="P126">
        <v>77.099999999999994</v>
      </c>
      <c r="Q126" s="194">
        <f t="shared" si="14"/>
        <v>0</v>
      </c>
      <c r="R126">
        <v>224.89</v>
      </c>
      <c r="S126" s="194">
        <f t="shared" si="15"/>
        <v>2.1389421148789705E-3</v>
      </c>
      <c r="T126">
        <v>259.02</v>
      </c>
      <c r="U126" s="194">
        <f t="shared" si="16"/>
        <v>3.1758326878388583E-3</v>
      </c>
      <c r="V126" s="132">
        <v>6037.59</v>
      </c>
      <c r="W126" s="194">
        <f t="shared" si="17"/>
        <v>-4.056264528049182E-4</v>
      </c>
    </row>
    <row r="127" spans="1:23" ht="13" x14ac:dyDescent="0.3">
      <c r="A127" s="1">
        <v>45653</v>
      </c>
      <c r="B127">
        <v>3.8650000000000002</v>
      </c>
      <c r="C127" s="194">
        <f t="shared" si="9"/>
        <v>1.1780104712041982E-2</v>
      </c>
      <c r="D127">
        <v>91.15</v>
      </c>
      <c r="E127" s="194">
        <f t="shared" si="9"/>
        <v>2.5886325267304576E-2</v>
      </c>
      <c r="F127">
        <v>4.2939999999999996</v>
      </c>
      <c r="G127" s="194">
        <f t="shared" si="9"/>
        <v>1.2974758197688067E-2</v>
      </c>
      <c r="H127" s="132">
        <v>1092.008</v>
      </c>
      <c r="I127" s="194">
        <f t="shared" si="10"/>
        <v>1.2539824420204765E-2</v>
      </c>
      <c r="J127" s="132">
        <v>658.89800000000002</v>
      </c>
      <c r="K127" s="194">
        <f t="shared" si="11"/>
        <v>1.6555918459285945E-2</v>
      </c>
      <c r="L127" s="132">
        <v>1215.529</v>
      </c>
      <c r="M127" s="194">
        <f t="shared" si="12"/>
        <v>6.4350693061600425E-3</v>
      </c>
      <c r="N127" s="123">
        <v>38.344999999999999</v>
      </c>
      <c r="O127" s="194">
        <f t="shared" si="13"/>
        <v>1.6839034738796024E-2</v>
      </c>
      <c r="P127">
        <v>78.42</v>
      </c>
      <c r="Q127" s="194">
        <f t="shared" si="14"/>
        <v>1.7120622568093484E-2</v>
      </c>
      <c r="R127">
        <v>222.78</v>
      </c>
      <c r="S127" s="194">
        <f t="shared" si="15"/>
        <v>-9.3823647116367346E-3</v>
      </c>
      <c r="T127">
        <v>255.59</v>
      </c>
      <c r="U127" s="194">
        <f t="shared" si="16"/>
        <v>-1.3242220677939846E-2</v>
      </c>
      <c r="V127" s="132">
        <v>5970.84</v>
      </c>
      <c r="W127" s="194">
        <f t="shared" si="17"/>
        <v>-1.1055735815118284E-2</v>
      </c>
    </row>
    <row r="128" spans="1:23" ht="13" x14ac:dyDescent="0.3">
      <c r="A128" s="1">
        <v>45656</v>
      </c>
      <c r="B128">
        <v>3.863</v>
      </c>
      <c r="C128" s="194">
        <f t="shared" si="9"/>
        <v>-5.1746442432088586E-4</v>
      </c>
      <c r="D128">
        <v>91.6</v>
      </c>
      <c r="E128" s="194">
        <f t="shared" si="9"/>
        <v>4.9369171695006981E-3</v>
      </c>
      <c r="F128">
        <v>4.2744999999999997</v>
      </c>
      <c r="G128" s="194">
        <f t="shared" si="9"/>
        <v>-4.5412203074056481E-3</v>
      </c>
      <c r="H128" s="132">
        <v>1093.201</v>
      </c>
      <c r="I128" s="194">
        <f t="shared" si="10"/>
        <v>1.0924828389535458E-3</v>
      </c>
      <c r="J128" s="132">
        <v>658.90099999999995</v>
      </c>
      <c r="K128" s="194">
        <f t="shared" si="11"/>
        <v>4.5530567704395205E-6</v>
      </c>
      <c r="L128" s="132">
        <v>1210.732</v>
      </c>
      <c r="M128" s="194">
        <f t="shared" si="12"/>
        <v>-3.9464299082950923E-3</v>
      </c>
      <c r="N128" s="123">
        <v>38.524999999999999</v>
      </c>
      <c r="O128" s="194">
        <f t="shared" si="13"/>
        <v>4.6942234971964984E-3</v>
      </c>
      <c r="P128">
        <v>78.599999999999994</v>
      </c>
      <c r="Q128" s="194">
        <f t="shared" si="14"/>
        <v>2.2953328232592782E-3</v>
      </c>
      <c r="R128">
        <v>220.25</v>
      </c>
      <c r="S128" s="194">
        <f t="shared" si="15"/>
        <v>-1.1356495197055396E-2</v>
      </c>
      <c r="T128">
        <v>252.2</v>
      </c>
      <c r="U128" s="194">
        <f t="shared" si="16"/>
        <v>-1.3263429711647618E-2</v>
      </c>
      <c r="V128" s="132">
        <v>5906.94</v>
      </c>
      <c r="W128" s="194">
        <f t="shared" si="17"/>
        <v>-1.0702011777237464E-2</v>
      </c>
    </row>
    <row r="129" spans="1:23" ht="13" x14ac:dyDescent="0.3">
      <c r="A129" s="1">
        <v>45657</v>
      </c>
      <c r="B129">
        <v>3.863</v>
      </c>
      <c r="C129" s="194">
        <f t="shared" si="9"/>
        <v>0</v>
      </c>
      <c r="D129">
        <v>91.6</v>
      </c>
      <c r="E129" s="194">
        <f t="shared" si="9"/>
        <v>0</v>
      </c>
      <c r="F129">
        <v>4.2744999999999997</v>
      </c>
      <c r="G129" s="194">
        <f t="shared" si="9"/>
        <v>0</v>
      </c>
      <c r="H129" s="132">
        <v>1093.201</v>
      </c>
      <c r="I129" s="194">
        <f t="shared" si="10"/>
        <v>0</v>
      </c>
      <c r="J129" s="132">
        <v>658.90099999999995</v>
      </c>
      <c r="K129" s="194">
        <f t="shared" si="11"/>
        <v>0</v>
      </c>
      <c r="L129" s="132">
        <v>1210.732</v>
      </c>
      <c r="M129" s="194">
        <f t="shared" si="12"/>
        <v>0</v>
      </c>
      <c r="N129" s="123">
        <v>38.524999999999999</v>
      </c>
      <c r="O129" s="194">
        <f t="shared" si="13"/>
        <v>0</v>
      </c>
      <c r="P129">
        <v>78.599999999999994</v>
      </c>
      <c r="Q129" s="194">
        <f t="shared" si="14"/>
        <v>0</v>
      </c>
      <c r="R129">
        <v>219.83</v>
      </c>
      <c r="S129" s="194">
        <f t="shared" si="15"/>
        <v>-1.906923950056697E-3</v>
      </c>
      <c r="T129">
        <v>250.42</v>
      </c>
      <c r="U129" s="194">
        <f t="shared" si="16"/>
        <v>-7.0578905630452066E-3</v>
      </c>
      <c r="V129" s="132">
        <v>5881.63</v>
      </c>
      <c r="W129" s="194">
        <f t="shared" si="17"/>
        <v>-4.2847904329482763E-3</v>
      </c>
    </row>
    <row r="130" spans="1:23" ht="13" x14ac:dyDescent="0.3">
      <c r="A130" s="1">
        <v>45658</v>
      </c>
      <c r="B130">
        <v>3.863</v>
      </c>
      <c r="C130" s="194">
        <f t="shared" si="9"/>
        <v>0</v>
      </c>
      <c r="D130">
        <v>91.6</v>
      </c>
      <c r="E130" s="194">
        <f t="shared" si="9"/>
        <v>0</v>
      </c>
      <c r="F130">
        <v>4.2744999999999997</v>
      </c>
      <c r="G130" s="194">
        <f t="shared" si="9"/>
        <v>0</v>
      </c>
      <c r="H130" s="132">
        <v>1093.201</v>
      </c>
      <c r="I130" s="194">
        <f t="shared" si="10"/>
        <v>0</v>
      </c>
      <c r="J130" s="132">
        <v>658.90099999999995</v>
      </c>
      <c r="K130" s="194">
        <f t="shared" si="11"/>
        <v>0</v>
      </c>
      <c r="L130" s="132">
        <v>1210.732</v>
      </c>
      <c r="M130" s="194">
        <f t="shared" si="12"/>
        <v>0</v>
      </c>
      <c r="N130" s="123">
        <v>38.524999999999999</v>
      </c>
      <c r="O130" s="194">
        <f t="shared" si="13"/>
        <v>0</v>
      </c>
      <c r="P130">
        <v>78.599999999999994</v>
      </c>
      <c r="Q130" s="194">
        <f t="shared" si="14"/>
        <v>0</v>
      </c>
      <c r="R130">
        <v>219.83</v>
      </c>
      <c r="S130" s="194">
        <f t="shared" si="15"/>
        <v>0</v>
      </c>
      <c r="T130">
        <v>250.42</v>
      </c>
      <c r="U130" s="194">
        <f t="shared" si="16"/>
        <v>0</v>
      </c>
      <c r="V130" s="132">
        <v>5881.63</v>
      </c>
      <c r="W130" s="194">
        <f t="shared" si="17"/>
        <v>0</v>
      </c>
    </row>
    <row r="131" spans="1:23" ht="13" x14ac:dyDescent="0.3">
      <c r="A131" s="1">
        <v>45659</v>
      </c>
      <c r="B131">
        <v>3.85</v>
      </c>
      <c r="C131" s="194">
        <f t="shared" si="9"/>
        <v>-3.3652601604969973E-3</v>
      </c>
      <c r="D131">
        <v>89.45</v>
      </c>
      <c r="E131" s="194">
        <f t="shared" si="9"/>
        <v>-2.3471615720523926E-2</v>
      </c>
      <c r="F131">
        <v>4.32</v>
      </c>
      <c r="G131" s="194">
        <f>(F131-F130)/F130</f>
        <v>1.0644519826880463E-2</v>
      </c>
      <c r="H131" s="132">
        <v>1099.836</v>
      </c>
      <c r="I131" s="194">
        <f t="shared" si="10"/>
        <v>6.0693321722171773E-3</v>
      </c>
      <c r="J131" s="132">
        <v>669.94500000000005</v>
      </c>
      <c r="K131" s="194">
        <f t="shared" si="11"/>
        <v>1.6761243343082037E-2</v>
      </c>
      <c r="L131" s="132">
        <v>1215.2449999999999</v>
      </c>
      <c r="M131" s="194">
        <f t="shared" si="12"/>
        <v>3.7274970844083746E-3</v>
      </c>
      <c r="N131" s="123">
        <v>38.380000000000003</v>
      </c>
      <c r="O131" s="194">
        <f t="shared" si="13"/>
        <v>-3.7637897469174827E-3</v>
      </c>
      <c r="P131">
        <v>77.78</v>
      </c>
      <c r="Q131" s="194">
        <f t="shared" si="14"/>
        <v>-1.0432569974554622E-2</v>
      </c>
      <c r="R131">
        <v>219.94</v>
      </c>
      <c r="S131" s="194">
        <f t="shared" si="15"/>
        <v>5.0038666242089441E-4</v>
      </c>
      <c r="T131">
        <v>243.85</v>
      </c>
      <c r="U131" s="194">
        <f t="shared" si="16"/>
        <v>-2.6235923648270879E-2</v>
      </c>
      <c r="V131" s="132">
        <v>5868.55</v>
      </c>
      <c r="W131" s="194">
        <f t="shared" si="17"/>
        <v>-2.2238733140302817E-3</v>
      </c>
    </row>
    <row r="132" spans="1:23" ht="13" x14ac:dyDescent="0.3">
      <c r="A132" s="1">
        <v>45660</v>
      </c>
      <c r="B132">
        <v>3.8490000000000002</v>
      </c>
      <c r="C132" s="194">
        <f t="shared" ref="C132:G195" si="18">(B132-B131)/B131</f>
        <v>-2.5974025974023112E-4</v>
      </c>
      <c r="D132">
        <v>88.25</v>
      </c>
      <c r="E132" s="194">
        <f t="shared" si="18"/>
        <v>-1.3415315818893268E-2</v>
      </c>
      <c r="F132">
        <v>4.29</v>
      </c>
      <c r="G132" s="194">
        <f t="shared" si="18"/>
        <v>-6.9444444444445013E-3</v>
      </c>
      <c r="H132" s="132">
        <v>1092.0940000000001</v>
      </c>
      <c r="I132" s="194">
        <f t="shared" ref="I132:I195" si="19">(H132-H131)/H131</f>
        <v>-7.0392313035761347E-3</v>
      </c>
      <c r="J132" s="132">
        <v>667.48299999999995</v>
      </c>
      <c r="K132" s="194">
        <f t="shared" ref="K132:K195" si="20">(J132-J131)/J131</f>
        <v>-3.6749285389100638E-3</v>
      </c>
      <c r="L132" s="132">
        <v>1208.0719999999999</v>
      </c>
      <c r="M132" s="194">
        <f t="shared" ref="M132:M195" si="21">(L132-L131)/L131</f>
        <v>-5.9025134849351388E-3</v>
      </c>
      <c r="N132" s="123">
        <v>38.344999999999999</v>
      </c>
      <c r="O132" s="194">
        <f t="shared" ref="O132:O195" si="22">(N132-N131)/N131</f>
        <v>-9.1193329859311342E-4</v>
      </c>
      <c r="P132">
        <v>76.3</v>
      </c>
      <c r="Q132" s="194">
        <f t="shared" ref="Q132:Q195" si="23">(P132-P131)/P131</f>
        <v>-1.9028027770635177E-2</v>
      </c>
      <c r="R132">
        <v>222.65</v>
      </c>
      <c r="S132" s="194">
        <f t="shared" ref="S132:S195" si="24">(R132-R131)/R131</f>
        <v>1.2321542238792435E-2</v>
      </c>
      <c r="T132">
        <v>243.36</v>
      </c>
      <c r="U132" s="194">
        <f t="shared" ref="U132:U195" si="25">(T132-T131)/T131</f>
        <v>-2.0094320278859165E-3</v>
      </c>
      <c r="V132" s="132">
        <v>5942.47</v>
      </c>
      <c r="W132" s="194">
        <f t="shared" ref="W132:W195" si="26">(V132-V131)/V131</f>
        <v>1.2595956411720113E-2</v>
      </c>
    </row>
    <row r="133" spans="1:23" ht="13" x14ac:dyDescent="0.3">
      <c r="A133" s="1">
        <v>45663</v>
      </c>
      <c r="B133">
        <v>3.9295</v>
      </c>
      <c r="C133" s="194">
        <f t="shared" si="18"/>
        <v>2.0914523252792878E-2</v>
      </c>
      <c r="D133">
        <v>91.5</v>
      </c>
      <c r="E133" s="194">
        <f t="shared" si="18"/>
        <v>3.6827195467422094E-2</v>
      </c>
      <c r="F133">
        <v>4.29</v>
      </c>
      <c r="G133" s="194">
        <f t="shared" si="18"/>
        <v>0</v>
      </c>
      <c r="H133" s="132">
        <v>1110.758</v>
      </c>
      <c r="I133" s="194">
        <f t="shared" si="19"/>
        <v>1.709010396540956E-2</v>
      </c>
      <c r="J133" s="132">
        <v>667.48299999999995</v>
      </c>
      <c r="K133" s="194">
        <f t="shared" si="20"/>
        <v>0</v>
      </c>
      <c r="L133" s="132">
        <v>1227.127</v>
      </c>
      <c r="M133" s="194">
        <f t="shared" si="21"/>
        <v>1.5773066505969897E-2</v>
      </c>
      <c r="N133" s="123">
        <v>39.54</v>
      </c>
      <c r="O133" s="194">
        <f t="shared" si="22"/>
        <v>3.116442821749903E-2</v>
      </c>
      <c r="P133">
        <v>79.94</v>
      </c>
      <c r="Q133" s="194">
        <f t="shared" si="23"/>
        <v>4.7706422018348633E-2</v>
      </c>
      <c r="R133">
        <v>222.67</v>
      </c>
      <c r="S133" s="194">
        <f t="shared" si="24"/>
        <v>8.9827082865402249E-5</v>
      </c>
      <c r="T133">
        <v>245</v>
      </c>
      <c r="U133" s="194">
        <f t="shared" si="25"/>
        <v>6.7389875082182211E-3</v>
      </c>
      <c r="V133" s="132">
        <v>5975.38</v>
      </c>
      <c r="W133" s="194">
        <f t="shared" si="26"/>
        <v>5.5381011599553477E-3</v>
      </c>
    </row>
    <row r="134" spans="1:23" ht="13" x14ac:dyDescent="0.3">
      <c r="A134" s="1">
        <v>45664</v>
      </c>
      <c r="B134">
        <v>3.911</v>
      </c>
      <c r="C134" s="194">
        <f t="shared" si="18"/>
        <v>-4.7079781142638916E-3</v>
      </c>
      <c r="D134">
        <v>92</v>
      </c>
      <c r="E134" s="194">
        <f t="shared" si="18"/>
        <v>5.4644808743169399E-3</v>
      </c>
      <c r="F134">
        <v>4.4924999999999997</v>
      </c>
      <c r="G134" s="194">
        <f t="shared" si="18"/>
        <v>4.7202797202797131E-2</v>
      </c>
      <c r="H134" s="132">
        <v>1114.991</v>
      </c>
      <c r="I134" s="194">
        <f t="shared" si="19"/>
        <v>3.8109111075499318E-3</v>
      </c>
      <c r="J134" s="132">
        <v>677.26700000000005</v>
      </c>
      <c r="K134" s="194">
        <f t="shared" si="20"/>
        <v>1.4658051216285817E-2</v>
      </c>
      <c r="L134" s="132">
        <v>1235.9069999999999</v>
      </c>
      <c r="M134" s="194">
        <f t="shared" si="21"/>
        <v>7.1549236550087917E-3</v>
      </c>
      <c r="N134" s="123">
        <v>39.64</v>
      </c>
      <c r="O134" s="194">
        <f t="shared" si="22"/>
        <v>2.5290844714213816E-3</v>
      </c>
      <c r="P134">
        <v>78.900000000000006</v>
      </c>
      <c r="Q134" s="194">
        <f t="shared" si="23"/>
        <v>-1.3009757317988393E-2</v>
      </c>
      <c r="R134">
        <v>223.96</v>
      </c>
      <c r="S134" s="194">
        <f t="shared" si="24"/>
        <v>5.7933264472089666E-3</v>
      </c>
      <c r="T134">
        <v>242.21</v>
      </c>
      <c r="U134" s="194">
        <f t="shared" si="25"/>
        <v>-1.1387755102040783E-2</v>
      </c>
      <c r="V134" s="132">
        <v>5909.03</v>
      </c>
      <c r="W134" s="194">
        <f t="shared" si="26"/>
        <v>-1.1103896321238208E-2</v>
      </c>
    </row>
    <row r="135" spans="1:23" ht="13" x14ac:dyDescent="0.3">
      <c r="A135" s="1">
        <v>45665</v>
      </c>
      <c r="B135">
        <v>3.968</v>
      </c>
      <c r="C135" s="194">
        <f t="shared" si="18"/>
        <v>1.457427767834312E-2</v>
      </c>
      <c r="D135">
        <v>91.55</v>
      </c>
      <c r="E135" s="194">
        <f t="shared" si="18"/>
        <v>-4.8913043478261177E-3</v>
      </c>
      <c r="F135">
        <v>4.4740000000000002</v>
      </c>
      <c r="G135" s="194">
        <f t="shared" si="18"/>
        <v>-4.1179744017806382E-3</v>
      </c>
      <c r="H135" s="132">
        <v>1122.434</v>
      </c>
      <c r="I135" s="194">
        <f t="shared" si="19"/>
        <v>6.6753902049433433E-3</v>
      </c>
      <c r="J135" s="132">
        <v>670.94500000000005</v>
      </c>
      <c r="K135" s="194">
        <f t="shared" si="20"/>
        <v>-9.3345755809747157E-3</v>
      </c>
      <c r="L135" s="132">
        <v>1235.1089999999999</v>
      </c>
      <c r="M135" s="194">
        <f t="shared" si="21"/>
        <v>-6.4567965065332735E-4</v>
      </c>
      <c r="N135" s="123">
        <v>40.594999999999999</v>
      </c>
      <c r="O135" s="194">
        <f t="shared" si="22"/>
        <v>2.409182643794143E-2</v>
      </c>
      <c r="P135">
        <v>76.98</v>
      </c>
      <c r="Q135" s="194">
        <f t="shared" si="23"/>
        <v>-2.4334600760456293E-2</v>
      </c>
      <c r="R135">
        <v>223.18</v>
      </c>
      <c r="S135" s="194">
        <f t="shared" si="24"/>
        <v>-3.4827647794249024E-3</v>
      </c>
      <c r="T135">
        <v>242.7</v>
      </c>
      <c r="U135" s="194">
        <f t="shared" si="25"/>
        <v>2.0230378597084374E-3</v>
      </c>
      <c r="V135" s="132">
        <v>5918.25</v>
      </c>
      <c r="W135" s="194">
        <f t="shared" si="26"/>
        <v>1.5603237756451152E-3</v>
      </c>
    </row>
    <row r="136" spans="1:23" ht="13" x14ac:dyDescent="0.3">
      <c r="A136" s="1">
        <v>45666</v>
      </c>
      <c r="B136">
        <v>3.9895</v>
      </c>
      <c r="C136" s="194">
        <f t="shared" si="18"/>
        <v>5.418346774193567E-3</v>
      </c>
      <c r="D136">
        <v>91.95</v>
      </c>
      <c r="E136" s="194">
        <f t="shared" si="18"/>
        <v>4.3691971600219081E-3</v>
      </c>
      <c r="F136">
        <v>4.4130000000000003</v>
      </c>
      <c r="G136" s="194">
        <f t="shared" si="18"/>
        <v>-1.3634331694233335E-2</v>
      </c>
      <c r="H136" s="132">
        <v>1128.9580000000001</v>
      </c>
      <c r="I136" s="194">
        <f t="shared" si="19"/>
        <v>5.8123684777903334E-3</v>
      </c>
      <c r="J136" s="132">
        <v>669.87300000000005</v>
      </c>
      <c r="K136" s="194">
        <f t="shared" si="20"/>
        <v>-1.597746462079608E-3</v>
      </c>
      <c r="L136" s="132">
        <v>1235.29</v>
      </c>
      <c r="M136" s="194">
        <f t="shared" si="21"/>
        <v>1.4654577045430001E-4</v>
      </c>
      <c r="N136" s="123">
        <v>40.549999999999997</v>
      </c>
      <c r="O136" s="194">
        <f t="shared" si="22"/>
        <v>-1.1085109003572289E-3</v>
      </c>
      <c r="P136">
        <v>75.739999999999995</v>
      </c>
      <c r="Q136" s="194">
        <f t="shared" si="23"/>
        <v>-1.6108080020784735E-2</v>
      </c>
      <c r="R136">
        <v>223.18</v>
      </c>
      <c r="S136" s="194">
        <f t="shared" si="24"/>
        <v>0</v>
      </c>
      <c r="T136">
        <v>242.7</v>
      </c>
      <c r="U136" s="194">
        <f t="shared" si="25"/>
        <v>0</v>
      </c>
      <c r="V136" s="132">
        <v>5918.25</v>
      </c>
      <c r="W136" s="194">
        <f t="shared" si="26"/>
        <v>0</v>
      </c>
    </row>
    <row r="137" spans="1:23" ht="13" x14ac:dyDescent="0.3">
      <c r="A137" s="1">
        <v>45667</v>
      </c>
      <c r="B137">
        <v>4.0114999999999998</v>
      </c>
      <c r="C137" s="194">
        <f t="shared" si="18"/>
        <v>5.5144754981826787E-3</v>
      </c>
      <c r="D137">
        <v>92.5</v>
      </c>
      <c r="E137" s="194">
        <f t="shared" si="18"/>
        <v>5.9815116911364563E-3</v>
      </c>
      <c r="F137">
        <v>4.4115000000000002</v>
      </c>
      <c r="G137" s="194">
        <f t="shared" si="18"/>
        <v>-3.3990482664855129E-4</v>
      </c>
      <c r="H137" s="132">
        <v>1122.748</v>
      </c>
      <c r="I137" s="194">
        <f t="shared" si="19"/>
        <v>-5.5006474997298712E-3</v>
      </c>
      <c r="J137" s="132">
        <v>666.553</v>
      </c>
      <c r="K137" s="194">
        <f t="shared" si="20"/>
        <v>-4.9561633324526439E-3</v>
      </c>
      <c r="L137" s="132">
        <v>1228.623</v>
      </c>
      <c r="M137" s="194">
        <f t="shared" si="21"/>
        <v>-5.3971132284725987E-3</v>
      </c>
      <c r="N137" s="123">
        <v>40.015000000000001</v>
      </c>
      <c r="O137" s="194">
        <f t="shared" si="22"/>
        <v>-1.3193588162761938E-2</v>
      </c>
      <c r="P137">
        <v>76.8</v>
      </c>
      <c r="Q137" s="194">
        <f t="shared" si="23"/>
        <v>1.3995246897280199E-2</v>
      </c>
      <c r="R137">
        <v>219.75</v>
      </c>
      <c r="S137" s="194">
        <f t="shared" si="24"/>
        <v>-1.5368760641634584E-2</v>
      </c>
      <c r="T137">
        <v>236.85</v>
      </c>
      <c r="U137" s="194">
        <f t="shared" si="25"/>
        <v>-2.4103831891223712E-2</v>
      </c>
      <c r="V137" s="132">
        <v>5827.04</v>
      </c>
      <c r="W137" s="194">
        <f t="shared" si="26"/>
        <v>-1.5411650403413177E-2</v>
      </c>
    </row>
    <row r="138" spans="1:23" ht="13" x14ac:dyDescent="0.3">
      <c r="A138" s="1">
        <v>45670</v>
      </c>
      <c r="B138">
        <v>3.9609999999999999</v>
      </c>
      <c r="C138" s="194">
        <f t="shared" si="18"/>
        <v>-1.258880717935934E-2</v>
      </c>
      <c r="D138">
        <v>93.25</v>
      </c>
      <c r="E138" s="194">
        <f t="shared" si="18"/>
        <v>8.1081081081081086E-3</v>
      </c>
      <c r="F138">
        <v>4.3460000000000001</v>
      </c>
      <c r="G138" s="194">
        <f t="shared" si="18"/>
        <v>-1.4847557520117899E-2</v>
      </c>
      <c r="H138" s="132">
        <v>1113.636</v>
      </c>
      <c r="I138" s="194">
        <f t="shared" si="19"/>
        <v>-8.1158015868209778E-3</v>
      </c>
      <c r="J138" s="132">
        <v>667.17399999999998</v>
      </c>
      <c r="K138" s="194">
        <f t="shared" si="20"/>
        <v>9.3165884783352694E-4</v>
      </c>
      <c r="L138" s="132">
        <v>1223.789</v>
      </c>
      <c r="M138" s="194">
        <f t="shared" si="21"/>
        <v>-3.9344860058781739E-3</v>
      </c>
      <c r="N138" s="123">
        <v>40.314999999999998</v>
      </c>
      <c r="O138" s="194">
        <f t="shared" si="22"/>
        <v>7.497188554292069E-3</v>
      </c>
      <c r="P138">
        <v>76.2</v>
      </c>
      <c r="Q138" s="194">
        <f t="shared" si="23"/>
        <v>-7.8124999999999263E-3</v>
      </c>
      <c r="R138">
        <v>217.4</v>
      </c>
      <c r="S138" s="194">
        <f t="shared" si="24"/>
        <v>-1.0693970420932852E-2</v>
      </c>
      <c r="T138">
        <v>234.4</v>
      </c>
      <c r="U138" s="194">
        <f t="shared" si="25"/>
        <v>-1.0344099641123025E-2</v>
      </c>
      <c r="V138" s="132">
        <v>5836.22</v>
      </c>
      <c r="W138" s="194">
        <f t="shared" si="26"/>
        <v>1.5754139322881413E-3</v>
      </c>
    </row>
    <row r="139" spans="1:23" ht="13" x14ac:dyDescent="0.3">
      <c r="A139" s="1">
        <v>45671</v>
      </c>
      <c r="B139">
        <v>4.0709999999999997</v>
      </c>
      <c r="C139" s="194">
        <f t="shared" si="18"/>
        <v>2.7770764958343821E-2</v>
      </c>
      <c r="D139">
        <v>93.85</v>
      </c>
      <c r="E139" s="194">
        <f t="shared" si="18"/>
        <v>6.4343163538873385E-3</v>
      </c>
      <c r="F139">
        <v>4.3935000000000004</v>
      </c>
      <c r="G139" s="194">
        <f t="shared" si="18"/>
        <v>1.0929590427979825E-2</v>
      </c>
      <c r="H139" s="132">
        <v>1124.037</v>
      </c>
      <c r="I139" s="194">
        <f t="shared" si="19"/>
        <v>9.3396765190781085E-3</v>
      </c>
      <c r="J139" s="132">
        <v>668.21100000000001</v>
      </c>
      <c r="K139" s="194">
        <f t="shared" si="20"/>
        <v>1.5543171646377626E-3</v>
      </c>
      <c r="L139" s="132">
        <v>1232.3440000000001</v>
      </c>
      <c r="M139" s="194">
        <f t="shared" si="21"/>
        <v>6.9905841611585529E-3</v>
      </c>
      <c r="N139" s="123">
        <v>40.93</v>
      </c>
      <c r="O139" s="194">
        <f t="shared" si="22"/>
        <v>1.5254867915168101E-2</v>
      </c>
      <c r="P139">
        <v>76.2</v>
      </c>
      <c r="Q139" s="194">
        <f t="shared" si="23"/>
        <v>0</v>
      </c>
      <c r="R139">
        <v>217.75</v>
      </c>
      <c r="S139" s="194">
        <f t="shared" si="24"/>
        <v>1.6099356025758708E-3</v>
      </c>
      <c r="T139">
        <v>233.28</v>
      </c>
      <c r="U139" s="194">
        <f t="shared" si="25"/>
        <v>-4.7781569965870503E-3</v>
      </c>
      <c r="V139" s="132">
        <v>5842.91</v>
      </c>
      <c r="W139" s="194">
        <f t="shared" si="26"/>
        <v>1.146289893115681E-3</v>
      </c>
    </row>
    <row r="140" spans="1:23" ht="13" x14ac:dyDescent="0.3">
      <c r="A140" s="1">
        <v>45672</v>
      </c>
      <c r="B140">
        <v>4.0754999999999999</v>
      </c>
      <c r="C140" s="194">
        <f t="shared" si="18"/>
        <v>1.1053795136330559E-3</v>
      </c>
      <c r="D140">
        <v>95.1</v>
      </c>
      <c r="E140" s="194">
        <f t="shared" si="18"/>
        <v>1.3319126265316996E-2</v>
      </c>
      <c r="F140">
        <v>4.4915000000000003</v>
      </c>
      <c r="G140" s="194">
        <f t="shared" si="18"/>
        <v>2.2305678843746412E-2</v>
      </c>
      <c r="H140" s="132">
        <v>1141.33</v>
      </c>
      <c r="I140" s="194">
        <f t="shared" si="19"/>
        <v>1.5384724880052785E-2</v>
      </c>
      <c r="J140" s="132">
        <v>677.50199999999995</v>
      </c>
      <c r="K140" s="194">
        <f t="shared" si="20"/>
        <v>1.3904290710568878E-2</v>
      </c>
      <c r="L140" s="132">
        <v>1252.634</v>
      </c>
      <c r="M140" s="194">
        <f t="shared" si="21"/>
        <v>1.6464558597274758E-2</v>
      </c>
      <c r="N140" s="123">
        <v>41.76</v>
      </c>
      <c r="O140" s="194">
        <f t="shared" si="22"/>
        <v>2.0278524309797173E-2</v>
      </c>
      <c r="P140">
        <v>77.22</v>
      </c>
      <c r="Q140" s="194">
        <f t="shared" si="23"/>
        <v>1.3385826771653491E-2</v>
      </c>
      <c r="R140">
        <v>220.03</v>
      </c>
      <c r="S140" s="194">
        <f t="shared" si="24"/>
        <v>1.0470723306544208E-2</v>
      </c>
      <c r="T140">
        <v>237.87</v>
      </c>
      <c r="U140" s="194">
        <f t="shared" si="25"/>
        <v>1.967592592592594E-2</v>
      </c>
      <c r="V140" s="132">
        <v>5949.91</v>
      </c>
      <c r="W140" s="194">
        <f t="shared" si="26"/>
        <v>1.8312792769356365E-2</v>
      </c>
    </row>
    <row r="141" spans="1:23" ht="13" x14ac:dyDescent="0.3">
      <c r="A141" s="1">
        <v>45673</v>
      </c>
      <c r="B141">
        <v>4.0984999999999996</v>
      </c>
      <c r="C141" s="194">
        <f t="shared" si="18"/>
        <v>5.6434793276897771E-3</v>
      </c>
      <c r="D141">
        <v>95</v>
      </c>
      <c r="E141" s="194">
        <f t="shared" si="18"/>
        <v>-1.0515247108306449E-3</v>
      </c>
      <c r="F141">
        <v>4.3514999999999997</v>
      </c>
      <c r="G141" s="194">
        <f t="shared" si="18"/>
        <v>-3.1169987754647792E-2</v>
      </c>
      <c r="H141" s="132">
        <v>1146.9590000000001</v>
      </c>
      <c r="I141" s="194">
        <f t="shared" si="19"/>
        <v>4.9319653386839333E-3</v>
      </c>
      <c r="J141" s="132">
        <v>675.36099999999999</v>
      </c>
      <c r="K141" s="194">
        <f t="shared" si="20"/>
        <v>-3.1601382726544908E-3</v>
      </c>
      <c r="L141" s="132">
        <v>1256.1890000000001</v>
      </c>
      <c r="M141" s="194">
        <f t="shared" si="21"/>
        <v>2.8380197248358769E-3</v>
      </c>
      <c r="N141" s="123">
        <v>41.92</v>
      </c>
      <c r="O141" s="194">
        <f t="shared" si="22"/>
        <v>3.8314176245211615E-3</v>
      </c>
      <c r="P141">
        <v>76.099999999999994</v>
      </c>
      <c r="Q141" s="194">
        <f t="shared" si="23"/>
        <v>-1.4504014504014564E-2</v>
      </c>
      <c r="R141">
        <v>222.66</v>
      </c>
      <c r="S141" s="194">
        <f t="shared" si="24"/>
        <v>1.1952915511521136E-2</v>
      </c>
      <c r="T141">
        <v>228.26</v>
      </c>
      <c r="U141" s="194">
        <f t="shared" si="25"/>
        <v>-4.0400218606802089E-2</v>
      </c>
      <c r="V141" s="132">
        <v>5937.34</v>
      </c>
      <c r="W141" s="194">
        <f t="shared" si="26"/>
        <v>-2.1126369978705073E-3</v>
      </c>
    </row>
    <row r="142" spans="1:23" ht="13" x14ac:dyDescent="0.3">
      <c r="A142" s="1">
        <v>45674</v>
      </c>
      <c r="B142">
        <v>4.1440000000000001</v>
      </c>
      <c r="C142" s="194">
        <f t="shared" si="18"/>
        <v>1.1101622544833609E-2</v>
      </c>
      <c r="D142">
        <v>95.05</v>
      </c>
      <c r="E142" s="194">
        <f t="shared" si="18"/>
        <v>5.2631578947365427E-4</v>
      </c>
      <c r="F142">
        <v>4.4135</v>
      </c>
      <c r="G142" s="194">
        <f t="shared" si="18"/>
        <v>1.4247960473400042E-2</v>
      </c>
      <c r="H142" s="132">
        <v>1160.6489999999999</v>
      </c>
      <c r="I142" s="194">
        <f t="shared" si="19"/>
        <v>1.1935910525136319E-2</v>
      </c>
      <c r="J142" s="132">
        <v>681.19200000000001</v>
      </c>
      <c r="K142" s="194">
        <f t="shared" si="20"/>
        <v>8.6339009803646019E-3</v>
      </c>
      <c r="L142" s="132">
        <v>1270.1279999999999</v>
      </c>
      <c r="M142" s="194">
        <f t="shared" si="21"/>
        <v>1.1096260196514895E-2</v>
      </c>
      <c r="N142" s="123">
        <v>42.465000000000003</v>
      </c>
      <c r="O142" s="194">
        <f t="shared" si="22"/>
        <v>1.3000954198473323E-2</v>
      </c>
      <c r="P142">
        <v>77.28</v>
      </c>
      <c r="Q142" s="194">
        <f t="shared" si="23"/>
        <v>1.5505913272010603E-2</v>
      </c>
      <c r="R142">
        <v>224.79</v>
      </c>
      <c r="S142" s="194">
        <f t="shared" si="24"/>
        <v>9.5661546752896596E-3</v>
      </c>
      <c r="T142">
        <v>229.98</v>
      </c>
      <c r="U142" s="194">
        <f t="shared" si="25"/>
        <v>7.5352668010163805E-3</v>
      </c>
      <c r="V142" s="132">
        <v>5996.66</v>
      </c>
      <c r="W142" s="194">
        <f t="shared" si="26"/>
        <v>9.9910060734267718E-3</v>
      </c>
    </row>
    <row r="143" spans="1:23" ht="13" x14ac:dyDescent="0.3">
      <c r="A143" s="1">
        <v>45677</v>
      </c>
      <c r="B143">
        <v>4.1675000000000004</v>
      </c>
      <c r="C143" s="194">
        <f t="shared" si="18"/>
        <v>5.6708494208494928E-3</v>
      </c>
      <c r="D143">
        <v>96.3</v>
      </c>
      <c r="E143" s="194">
        <f t="shared" si="18"/>
        <v>1.3150973172014729E-2</v>
      </c>
      <c r="F143">
        <v>4.46</v>
      </c>
      <c r="G143" s="194">
        <f t="shared" si="18"/>
        <v>1.0535855896680636E-2</v>
      </c>
      <c r="H143" s="132">
        <v>1155.104</v>
      </c>
      <c r="I143" s="194">
        <f t="shared" si="19"/>
        <v>-4.7774994852016811E-3</v>
      </c>
      <c r="J143" s="132">
        <v>680.58699999999999</v>
      </c>
      <c r="K143" s="194">
        <f t="shared" si="20"/>
        <v>-8.8814900938357787E-4</v>
      </c>
      <c r="L143" s="132">
        <v>1274.3019999999999</v>
      </c>
      <c r="M143" s="194">
        <f t="shared" si="21"/>
        <v>3.2862829573082229E-3</v>
      </c>
      <c r="N143" s="123">
        <v>43.12</v>
      </c>
      <c r="O143" s="194">
        <f t="shared" si="22"/>
        <v>1.5424467208289038E-2</v>
      </c>
      <c r="P143">
        <v>79.319999999999993</v>
      </c>
      <c r="Q143" s="194">
        <f t="shared" si="23"/>
        <v>2.6397515527950208E-2</v>
      </c>
      <c r="R143">
        <v>224.79</v>
      </c>
      <c r="S143" s="194">
        <f t="shared" si="24"/>
        <v>0</v>
      </c>
      <c r="T143">
        <v>229.98</v>
      </c>
      <c r="U143" s="194">
        <f t="shared" si="25"/>
        <v>0</v>
      </c>
      <c r="V143" s="132">
        <v>5996.66</v>
      </c>
      <c r="W143" s="194">
        <f t="shared" si="26"/>
        <v>0</v>
      </c>
    </row>
    <row r="144" spans="1:23" ht="13" x14ac:dyDescent="0.3">
      <c r="A144" s="1">
        <v>45678</v>
      </c>
      <c r="B144">
        <v>4.1615000000000002</v>
      </c>
      <c r="C144" s="194">
        <f t="shared" si="18"/>
        <v>-1.4397120575885367E-3</v>
      </c>
      <c r="D144">
        <v>97.3</v>
      </c>
      <c r="E144" s="194">
        <f t="shared" si="18"/>
        <v>1.0384215991692628E-2</v>
      </c>
      <c r="F144">
        <v>4.4504999999999999</v>
      </c>
      <c r="G144" s="194">
        <f t="shared" si="18"/>
        <v>-2.1300448430493419E-3</v>
      </c>
      <c r="H144" s="132">
        <v>1152.046</v>
      </c>
      <c r="I144" s="194">
        <f t="shared" si="19"/>
        <v>-2.6473806687536297E-3</v>
      </c>
      <c r="J144" s="132">
        <v>685.32</v>
      </c>
      <c r="K144" s="194">
        <f t="shared" si="20"/>
        <v>6.954290928272302E-3</v>
      </c>
      <c r="L144" s="132">
        <v>1277.3150000000001</v>
      </c>
      <c r="M144" s="194">
        <f t="shared" si="21"/>
        <v>2.3644316653353347E-3</v>
      </c>
      <c r="N144" s="123">
        <v>42.825000000000003</v>
      </c>
      <c r="O144" s="194">
        <f t="shared" si="22"/>
        <v>-6.8413729128013597E-3</v>
      </c>
      <c r="P144">
        <v>77.819999999999993</v>
      </c>
      <c r="Q144" s="194">
        <f t="shared" si="23"/>
        <v>-1.8910741301059002E-2</v>
      </c>
      <c r="R144">
        <v>224.26</v>
      </c>
      <c r="S144" s="194">
        <f t="shared" si="24"/>
        <v>-2.3577561279416394E-3</v>
      </c>
      <c r="T144">
        <v>222.64</v>
      </c>
      <c r="U144" s="194">
        <f t="shared" si="25"/>
        <v>-3.1915818766849305E-2</v>
      </c>
      <c r="V144" s="132">
        <v>6049.24</v>
      </c>
      <c r="W144" s="194">
        <f t="shared" si="26"/>
        <v>8.7682143059636414E-3</v>
      </c>
    </row>
    <row r="145" spans="1:23" ht="13" x14ac:dyDescent="0.3">
      <c r="A145" s="1">
        <v>45679</v>
      </c>
      <c r="B145">
        <v>4.0975000000000001</v>
      </c>
      <c r="C145" s="194">
        <f t="shared" si="18"/>
        <v>-1.5379070046858116E-2</v>
      </c>
      <c r="D145">
        <v>96.65</v>
      </c>
      <c r="E145" s="194">
        <f t="shared" si="18"/>
        <v>-6.6803699897224206E-3</v>
      </c>
      <c r="F145">
        <v>4.4660000000000002</v>
      </c>
      <c r="G145" s="194">
        <f t="shared" si="18"/>
        <v>3.4827547466577445E-3</v>
      </c>
      <c r="H145" s="132">
        <v>1145.5909999999999</v>
      </c>
      <c r="I145" s="194">
        <f t="shared" si="19"/>
        <v>-5.6030748772185786E-3</v>
      </c>
      <c r="J145" s="132">
        <v>687.02</v>
      </c>
      <c r="K145" s="194">
        <f t="shared" si="20"/>
        <v>2.4805930076459634E-3</v>
      </c>
      <c r="L145" s="132">
        <v>1289.998</v>
      </c>
      <c r="M145" s="194">
        <f t="shared" si="21"/>
        <v>9.9294222646723728E-3</v>
      </c>
      <c r="N145" s="123">
        <v>42.45</v>
      </c>
      <c r="O145" s="194">
        <f t="shared" si="22"/>
        <v>-8.7565674255691769E-3</v>
      </c>
      <c r="P145">
        <v>78.180000000000007</v>
      </c>
      <c r="Q145" s="194">
        <f t="shared" si="23"/>
        <v>4.6260601387819802E-3</v>
      </c>
      <c r="R145">
        <v>223.26</v>
      </c>
      <c r="S145" s="194">
        <f t="shared" si="24"/>
        <v>-4.4591099616516543E-3</v>
      </c>
      <c r="T145">
        <v>223.83</v>
      </c>
      <c r="U145" s="194">
        <f t="shared" si="25"/>
        <v>5.3449514911966681E-3</v>
      </c>
      <c r="V145" s="132">
        <v>6086.37</v>
      </c>
      <c r="W145" s="194">
        <f t="shared" si="26"/>
        <v>6.1379611323075477E-3</v>
      </c>
    </row>
    <row r="146" spans="1:23" ht="13" x14ac:dyDescent="0.3">
      <c r="A146" s="1">
        <v>45680</v>
      </c>
      <c r="B146">
        <v>4.1779999999999999</v>
      </c>
      <c r="C146" s="194">
        <f t="shared" si="18"/>
        <v>1.9646125686394091E-2</v>
      </c>
      <c r="D146">
        <v>98.35</v>
      </c>
      <c r="E146" s="194">
        <f t="shared" si="18"/>
        <v>1.7589239524055753E-2</v>
      </c>
      <c r="F146">
        <v>4.5105000000000004</v>
      </c>
      <c r="G146" s="194">
        <f t="shared" si="18"/>
        <v>9.9641737572772511E-3</v>
      </c>
      <c r="H146" s="132">
        <v>1153.3510000000001</v>
      </c>
      <c r="I146" s="194">
        <f t="shared" si="19"/>
        <v>6.7737962326870748E-3</v>
      </c>
      <c r="J146" s="132">
        <v>691.553</v>
      </c>
      <c r="K146" s="194">
        <f t="shared" si="20"/>
        <v>6.5980611918139438E-3</v>
      </c>
      <c r="L146" s="132">
        <v>1297.7190000000001</v>
      </c>
      <c r="M146" s="194">
        <f t="shared" si="21"/>
        <v>5.9852805973342619E-3</v>
      </c>
      <c r="N146" s="123">
        <v>43.524999999999999</v>
      </c>
      <c r="O146" s="194">
        <f t="shared" si="22"/>
        <v>2.5323910482920983E-2</v>
      </c>
      <c r="P146">
        <v>77.400000000000006</v>
      </c>
      <c r="Q146" s="194">
        <f t="shared" si="23"/>
        <v>-9.9769762087490547E-3</v>
      </c>
      <c r="R146">
        <v>226.04</v>
      </c>
      <c r="S146" s="194">
        <f t="shared" si="24"/>
        <v>1.2451849861148442E-2</v>
      </c>
      <c r="T146">
        <v>223.66</v>
      </c>
      <c r="U146" s="194">
        <f t="shared" si="25"/>
        <v>-7.5950498145921418E-4</v>
      </c>
      <c r="V146" s="132">
        <v>6118.71</v>
      </c>
      <c r="W146" s="194">
        <f t="shared" si="26"/>
        <v>5.3135119948343832E-3</v>
      </c>
    </row>
    <row r="147" spans="1:23" ht="13" x14ac:dyDescent="0.3">
      <c r="A147" s="1">
        <v>45681</v>
      </c>
      <c r="B147">
        <v>4.194</v>
      </c>
      <c r="C147" s="194">
        <f t="shared" si="18"/>
        <v>3.8295835327908125E-3</v>
      </c>
      <c r="D147">
        <v>99.95</v>
      </c>
      <c r="E147" s="194">
        <f t="shared" si="18"/>
        <v>1.6268429079817067E-2</v>
      </c>
      <c r="F147">
        <v>4.3345000000000002</v>
      </c>
      <c r="G147" s="194">
        <f t="shared" si="18"/>
        <v>-3.9020064294424152E-2</v>
      </c>
      <c r="H147" s="132">
        <v>1157.7719999999999</v>
      </c>
      <c r="I147" s="194">
        <f t="shared" si="19"/>
        <v>3.8331782779048367E-3</v>
      </c>
      <c r="J147" s="132">
        <v>691.59500000000003</v>
      </c>
      <c r="K147" s="194">
        <f t="shared" si="20"/>
        <v>6.0732872245554593E-5</v>
      </c>
      <c r="L147" s="132">
        <v>1297.0509999999999</v>
      </c>
      <c r="M147" s="194">
        <f t="shared" si="21"/>
        <v>-5.147493409591137E-4</v>
      </c>
      <c r="N147" s="123">
        <v>43.755000000000003</v>
      </c>
      <c r="O147" s="194">
        <f t="shared" si="22"/>
        <v>5.2843193566916484E-3</v>
      </c>
      <c r="P147">
        <v>79.08</v>
      </c>
      <c r="Q147" s="194">
        <f t="shared" si="23"/>
        <v>2.170542635658905E-2</v>
      </c>
      <c r="R147">
        <v>224.8</v>
      </c>
      <c r="S147" s="194">
        <f t="shared" si="24"/>
        <v>-5.4857547336753703E-3</v>
      </c>
      <c r="T147">
        <v>222.78</v>
      </c>
      <c r="U147" s="194">
        <f t="shared" si="25"/>
        <v>-3.934543503532127E-3</v>
      </c>
      <c r="V147" s="132">
        <v>6101.24</v>
      </c>
      <c r="W147" s="194">
        <f t="shared" si="26"/>
        <v>-2.8551769899211195E-3</v>
      </c>
    </row>
    <row r="148" spans="1:23" ht="13" x14ac:dyDescent="0.3">
      <c r="A148" s="1">
        <v>45684</v>
      </c>
      <c r="B148">
        <v>4.1760000000000002</v>
      </c>
      <c r="C148" s="194">
        <f t="shared" si="18"/>
        <v>-4.2918454935621823E-3</v>
      </c>
      <c r="D148">
        <v>102.1</v>
      </c>
      <c r="E148" s="194">
        <f t="shared" si="18"/>
        <v>2.1510755377688758E-2</v>
      </c>
      <c r="F148">
        <v>4.3419999999999996</v>
      </c>
      <c r="G148" s="194">
        <f t="shared" si="18"/>
        <v>1.7303033798591293E-3</v>
      </c>
      <c r="H148" s="132">
        <v>1157.376</v>
      </c>
      <c r="I148" s="194">
        <f t="shared" si="19"/>
        <v>-3.4203625584308325E-4</v>
      </c>
      <c r="J148" s="132">
        <v>691.48500000000001</v>
      </c>
      <c r="K148" s="194">
        <f t="shared" si="20"/>
        <v>-1.5905262472981101E-4</v>
      </c>
      <c r="L148" s="132">
        <v>1291.174</v>
      </c>
      <c r="M148" s="194">
        <f t="shared" si="21"/>
        <v>-4.5310477382924444E-3</v>
      </c>
      <c r="N148" s="123">
        <v>43.844999999999999</v>
      </c>
      <c r="O148" s="194">
        <f t="shared" si="22"/>
        <v>2.0569077819676904E-3</v>
      </c>
      <c r="P148">
        <v>81.56</v>
      </c>
      <c r="Q148" s="194">
        <f t="shared" si="23"/>
        <v>3.1360647445624737E-2</v>
      </c>
      <c r="R148">
        <v>224.13</v>
      </c>
      <c r="S148" s="194">
        <f t="shared" si="24"/>
        <v>-2.9804270462634157E-3</v>
      </c>
      <c r="T148">
        <v>229.86</v>
      </c>
      <c r="U148" s="194">
        <f t="shared" si="25"/>
        <v>3.1780231618637279E-2</v>
      </c>
      <c r="V148" s="132">
        <v>6012.28</v>
      </c>
      <c r="W148" s="194">
        <f t="shared" si="26"/>
        <v>-1.4580642623466712E-2</v>
      </c>
    </row>
    <row r="149" spans="1:23" ht="13" x14ac:dyDescent="0.3">
      <c r="A149" s="1">
        <v>45685</v>
      </c>
      <c r="B149">
        <v>4.194</v>
      </c>
      <c r="C149" s="194">
        <f t="shared" si="18"/>
        <v>4.3103448275861574E-3</v>
      </c>
      <c r="D149">
        <v>102</v>
      </c>
      <c r="E149" s="194">
        <f t="shared" si="18"/>
        <v>-9.7943192948084538E-4</v>
      </c>
      <c r="F149">
        <v>4.2785000000000002</v>
      </c>
      <c r="G149" s="194">
        <f t="shared" si="18"/>
        <v>-1.4624596959926175E-2</v>
      </c>
      <c r="H149" s="132">
        <v>1157.655</v>
      </c>
      <c r="I149" s="194">
        <f t="shared" si="19"/>
        <v>2.4106254147312228E-4</v>
      </c>
      <c r="J149" s="132">
        <v>691.38499999999999</v>
      </c>
      <c r="K149" s="194">
        <f t="shared" si="20"/>
        <v>-1.4461629681052044E-4</v>
      </c>
      <c r="L149" s="132">
        <v>1299.864</v>
      </c>
      <c r="M149" s="194">
        <f t="shared" si="21"/>
        <v>6.7303090056026957E-3</v>
      </c>
      <c r="N149" s="123">
        <v>44.274999999999999</v>
      </c>
      <c r="O149" s="194">
        <f t="shared" si="22"/>
        <v>9.8072756300604334E-3</v>
      </c>
      <c r="P149">
        <v>79.180000000000007</v>
      </c>
      <c r="Q149" s="194">
        <f t="shared" si="23"/>
        <v>-2.9180971064247125E-2</v>
      </c>
      <c r="R149">
        <v>225.66</v>
      </c>
      <c r="S149" s="194">
        <f t="shared" si="24"/>
        <v>6.8263953955293851E-3</v>
      </c>
      <c r="T149">
        <v>238.26</v>
      </c>
      <c r="U149" s="194">
        <f t="shared" si="25"/>
        <v>3.6543983294178961E-2</v>
      </c>
      <c r="V149" s="132">
        <v>6067.7</v>
      </c>
      <c r="W149" s="194">
        <f t="shared" si="26"/>
        <v>9.2178009008229943E-3</v>
      </c>
    </row>
    <row r="150" spans="1:23" ht="13" x14ac:dyDescent="0.3">
      <c r="A150" s="1">
        <v>45686</v>
      </c>
      <c r="B150">
        <v>4.25</v>
      </c>
      <c r="C150" s="194">
        <f t="shared" si="18"/>
        <v>1.3352408202193623E-2</v>
      </c>
      <c r="D150">
        <v>100.8</v>
      </c>
      <c r="E150" s="194">
        <f t="shared" si="18"/>
        <v>-1.1764705882352969E-2</v>
      </c>
      <c r="F150">
        <v>4.3034999999999997</v>
      </c>
      <c r="G150" s="194">
        <f t="shared" si="18"/>
        <v>5.8431693350472049E-3</v>
      </c>
      <c r="H150" s="132">
        <v>1164.616</v>
      </c>
      <c r="I150" s="194">
        <f t="shared" si="19"/>
        <v>6.0130176952546419E-3</v>
      </c>
      <c r="J150" s="132">
        <v>694.351</v>
      </c>
      <c r="K150" s="194">
        <f t="shared" si="20"/>
        <v>4.2899397586005023E-3</v>
      </c>
      <c r="L150" s="132">
        <v>1312.385</v>
      </c>
      <c r="M150" s="194">
        <f t="shared" si="21"/>
        <v>9.6325461740612538E-3</v>
      </c>
      <c r="N150" s="123">
        <v>44.854999999999997</v>
      </c>
      <c r="O150" s="194">
        <f t="shared" si="22"/>
        <v>1.3099943534726105E-2</v>
      </c>
      <c r="P150">
        <v>79.56</v>
      </c>
      <c r="Q150" s="194">
        <f t="shared" si="23"/>
        <v>4.7991917150795073E-3</v>
      </c>
      <c r="R150">
        <v>228.63</v>
      </c>
      <c r="S150" s="194">
        <f t="shared" si="24"/>
        <v>1.3161393246476995E-2</v>
      </c>
      <c r="T150">
        <v>239.36</v>
      </c>
      <c r="U150" s="194">
        <f t="shared" si="25"/>
        <v>4.6168051708218869E-3</v>
      </c>
      <c r="V150" s="132">
        <v>6039.31</v>
      </c>
      <c r="W150" s="194">
        <f t="shared" si="26"/>
        <v>-4.6788733787101241E-3</v>
      </c>
    </row>
    <row r="151" spans="1:23" ht="13" x14ac:dyDescent="0.3">
      <c r="A151" s="1">
        <v>45687</v>
      </c>
      <c r="B151">
        <v>4.2175000000000002</v>
      </c>
      <c r="C151" s="194">
        <f t="shared" si="18"/>
        <v>-7.6470588235293532E-3</v>
      </c>
      <c r="D151">
        <v>100.4</v>
      </c>
      <c r="E151" s="194">
        <f t="shared" si="18"/>
        <v>-3.9682539682538839E-3</v>
      </c>
      <c r="F151">
        <v>4.5934999999999997</v>
      </c>
      <c r="G151" s="194">
        <f t="shared" si="18"/>
        <v>6.7387010572789605E-2</v>
      </c>
      <c r="H151" s="132">
        <v>1170.3979999999999</v>
      </c>
      <c r="I151" s="194">
        <f t="shared" si="19"/>
        <v>4.964726570818128E-3</v>
      </c>
      <c r="J151" s="132">
        <v>707.56600000000003</v>
      </c>
      <c r="K151" s="194">
        <f t="shared" si="20"/>
        <v>1.9032160967579842E-2</v>
      </c>
      <c r="L151" s="132">
        <v>1319.183</v>
      </c>
      <c r="M151" s="194">
        <f t="shared" si="21"/>
        <v>5.1798824277936749E-3</v>
      </c>
      <c r="N151" s="123">
        <v>44.82</v>
      </c>
      <c r="O151" s="194">
        <f t="shared" si="22"/>
        <v>-7.8029205216802123E-4</v>
      </c>
      <c r="P151">
        <v>79.94</v>
      </c>
      <c r="Q151" s="194">
        <f t="shared" si="23"/>
        <v>4.7762694821517782E-3</v>
      </c>
      <c r="R151">
        <v>258.27</v>
      </c>
      <c r="S151" s="194">
        <f t="shared" si="24"/>
        <v>0.12964177929405585</v>
      </c>
      <c r="T151">
        <v>237.59</v>
      </c>
      <c r="U151" s="194">
        <f t="shared" si="25"/>
        <v>-7.394719251336941E-3</v>
      </c>
      <c r="V151" s="132">
        <v>6071.17</v>
      </c>
      <c r="W151" s="194">
        <f t="shared" si="26"/>
        <v>5.2754370946349284E-3</v>
      </c>
    </row>
    <row r="152" spans="1:23" ht="13" x14ac:dyDescent="0.3">
      <c r="A152" s="1">
        <v>45688</v>
      </c>
      <c r="B152">
        <v>4.1929999999999996</v>
      </c>
      <c r="C152" s="194">
        <f t="shared" si="18"/>
        <v>-5.8091286307055436E-3</v>
      </c>
      <c r="D152">
        <v>101.4</v>
      </c>
      <c r="E152" s="194">
        <f t="shared" si="18"/>
        <v>9.9601593625498006E-3</v>
      </c>
      <c r="F152">
        <v>4.5404999999999998</v>
      </c>
      <c r="G152" s="194">
        <f t="shared" si="18"/>
        <v>-1.1538042886687697E-2</v>
      </c>
      <c r="H152" s="132">
        <v>1170.857</v>
      </c>
      <c r="I152" s="194">
        <f t="shared" si="19"/>
        <v>3.9217428601216004E-4</v>
      </c>
      <c r="J152" s="132">
        <v>700.43</v>
      </c>
      <c r="K152" s="194">
        <f t="shared" si="20"/>
        <v>-1.0085278263794586E-2</v>
      </c>
      <c r="L152" s="132">
        <v>1318.799</v>
      </c>
      <c r="M152" s="194">
        <f t="shared" si="21"/>
        <v>-2.9108925751773225E-4</v>
      </c>
      <c r="N152" s="123">
        <v>44.42</v>
      </c>
      <c r="O152" s="194">
        <f t="shared" si="22"/>
        <v>-8.9245872378402175E-3</v>
      </c>
      <c r="P152">
        <v>78.12</v>
      </c>
      <c r="Q152" s="194">
        <f t="shared" si="23"/>
        <v>-2.2767075306479777E-2</v>
      </c>
      <c r="R152">
        <v>255.7</v>
      </c>
      <c r="S152" s="194">
        <f t="shared" si="24"/>
        <v>-9.9508266542765074E-3</v>
      </c>
      <c r="T152">
        <v>236</v>
      </c>
      <c r="U152" s="194">
        <f t="shared" si="25"/>
        <v>-6.6922008502041472E-3</v>
      </c>
      <c r="V152" s="132">
        <v>6040.53</v>
      </c>
      <c r="W152" s="194">
        <f t="shared" si="26"/>
        <v>-5.0468031697350471E-3</v>
      </c>
    </row>
    <row r="153" spans="1:23" ht="13" x14ac:dyDescent="0.3">
      <c r="A153" s="1">
        <v>45691</v>
      </c>
      <c r="B153">
        <v>4.1715</v>
      </c>
      <c r="C153" s="194">
        <f t="shared" si="18"/>
        <v>-5.1275936083948559E-3</v>
      </c>
      <c r="D153">
        <v>97.5</v>
      </c>
      <c r="E153" s="194">
        <f t="shared" si="18"/>
        <v>-3.8461538461538512E-2</v>
      </c>
      <c r="F153">
        <v>4.5460000000000003</v>
      </c>
      <c r="G153" s="194">
        <f t="shared" si="18"/>
        <v>1.2113203391698061E-3</v>
      </c>
      <c r="H153" s="132">
        <v>1163.7739999999999</v>
      </c>
      <c r="I153" s="194">
        <f t="shared" si="19"/>
        <v>-6.0494150865563288E-3</v>
      </c>
      <c r="J153" s="132">
        <v>693.83100000000002</v>
      </c>
      <c r="K153" s="194">
        <f t="shared" si="20"/>
        <v>-9.4213554530787284E-3</v>
      </c>
      <c r="L153" s="132">
        <v>1299.962</v>
      </c>
      <c r="M153" s="194">
        <f t="shared" si="21"/>
        <v>-1.4283450321087588E-2</v>
      </c>
      <c r="N153" s="123">
        <v>44.1</v>
      </c>
      <c r="O153" s="194">
        <f t="shared" si="22"/>
        <v>-7.2039621791985652E-3</v>
      </c>
      <c r="P153">
        <v>76.680000000000007</v>
      </c>
      <c r="Q153" s="194">
        <f t="shared" si="23"/>
        <v>-1.8433179723502273E-2</v>
      </c>
      <c r="R153">
        <v>260.73</v>
      </c>
      <c r="S153" s="194">
        <f t="shared" si="24"/>
        <v>1.9671490027375949E-2</v>
      </c>
      <c r="T153">
        <v>228.01</v>
      </c>
      <c r="U153" s="194">
        <f t="shared" si="25"/>
        <v>-3.3855932203389866E-2</v>
      </c>
      <c r="V153" s="132">
        <v>5994.57</v>
      </c>
      <c r="W153" s="194">
        <f t="shared" si="26"/>
        <v>-7.6086038807853017E-3</v>
      </c>
    </row>
    <row r="154" spans="1:23" ht="13" x14ac:dyDescent="0.3">
      <c r="A154" s="1">
        <v>45692</v>
      </c>
      <c r="B154">
        <v>4.2519999999999998</v>
      </c>
      <c r="C154" s="194">
        <f t="shared" si="18"/>
        <v>1.9297614766870381E-2</v>
      </c>
      <c r="D154">
        <v>97</v>
      </c>
      <c r="E154" s="194">
        <f t="shared" si="18"/>
        <v>-5.1282051282051282E-3</v>
      </c>
      <c r="F154">
        <v>4.5134999999999996</v>
      </c>
      <c r="G154" s="194">
        <f t="shared" si="18"/>
        <v>-7.1491421029477864E-3</v>
      </c>
      <c r="H154" s="132">
        <v>1181.6199999999999</v>
      </c>
      <c r="I154" s="194">
        <f t="shared" si="19"/>
        <v>1.5334592455236159E-2</v>
      </c>
      <c r="J154" s="132">
        <v>691.13400000000001</v>
      </c>
      <c r="K154" s="194">
        <f t="shared" si="20"/>
        <v>-3.8871137207763889E-3</v>
      </c>
      <c r="L154" s="132">
        <v>1305.5050000000001</v>
      </c>
      <c r="M154" s="194">
        <f t="shared" si="21"/>
        <v>4.263970792992503E-3</v>
      </c>
      <c r="N154" s="123">
        <v>44.61</v>
      </c>
      <c r="O154" s="194">
        <f t="shared" si="22"/>
        <v>1.156462585034009E-2</v>
      </c>
      <c r="P154">
        <v>76.900000000000006</v>
      </c>
      <c r="Q154" s="194">
        <f t="shared" si="23"/>
        <v>2.8690662493479242E-3</v>
      </c>
      <c r="R154">
        <v>264.45999999999998</v>
      </c>
      <c r="S154" s="194">
        <f t="shared" si="24"/>
        <v>1.4305987036397657E-2</v>
      </c>
      <c r="T154">
        <v>232.8</v>
      </c>
      <c r="U154" s="194">
        <f t="shared" si="25"/>
        <v>2.1007850532871457E-2</v>
      </c>
      <c r="V154" s="132">
        <v>6037.88</v>
      </c>
      <c r="W154" s="194">
        <f t="shared" si="26"/>
        <v>7.2248718423507281E-3</v>
      </c>
    </row>
    <row r="155" spans="1:23" ht="13" x14ac:dyDescent="0.3">
      <c r="A155" s="1">
        <v>45693</v>
      </c>
      <c r="B155">
        <v>4.2229999999999999</v>
      </c>
      <c r="C155" s="194">
        <f t="shared" si="18"/>
        <v>-6.8203198494825763E-3</v>
      </c>
      <c r="D155">
        <v>94.65</v>
      </c>
      <c r="E155" s="194">
        <f t="shared" si="18"/>
        <v>-2.4226804123711282E-2</v>
      </c>
      <c r="F155">
        <v>4.5834999999999999</v>
      </c>
      <c r="G155" s="194">
        <f t="shared" si="18"/>
        <v>1.5509028470145184E-2</v>
      </c>
      <c r="H155" s="132">
        <v>1177.25</v>
      </c>
      <c r="I155" s="194">
        <f t="shared" si="19"/>
        <v>-3.6983124862476017E-3</v>
      </c>
      <c r="J155" s="132">
        <v>693.40200000000004</v>
      </c>
      <c r="K155" s="194">
        <f t="shared" si="20"/>
        <v>3.2815633437220989E-3</v>
      </c>
      <c r="L155" s="132">
        <v>1310.9090000000001</v>
      </c>
      <c r="M155" s="194">
        <f t="shared" si="21"/>
        <v>4.1393943339933558E-3</v>
      </c>
      <c r="N155" s="123">
        <v>44.625</v>
      </c>
      <c r="O155" s="194">
        <f t="shared" si="22"/>
        <v>3.3624747814392665E-4</v>
      </c>
      <c r="P155">
        <v>76.28</v>
      </c>
      <c r="Q155" s="194">
        <f t="shared" si="23"/>
        <v>-8.062418725617743E-3</v>
      </c>
      <c r="R155">
        <v>263.3</v>
      </c>
      <c r="S155" s="194">
        <f t="shared" si="24"/>
        <v>-4.386296604401302E-3</v>
      </c>
      <c r="T155">
        <v>232.47</v>
      </c>
      <c r="U155" s="194">
        <f t="shared" si="25"/>
        <v>-1.41752577319593E-3</v>
      </c>
      <c r="V155" s="132">
        <v>6061.48</v>
      </c>
      <c r="W155" s="194">
        <f t="shared" si="26"/>
        <v>3.9086566808216551E-3</v>
      </c>
    </row>
    <row r="156" spans="1:23" ht="13" x14ac:dyDescent="0.3">
      <c r="A156" s="1">
        <v>45694</v>
      </c>
      <c r="B156">
        <v>4.3490000000000002</v>
      </c>
      <c r="C156" s="194">
        <f t="shared" si="18"/>
        <v>2.9836609045702189E-2</v>
      </c>
      <c r="D156">
        <v>98.05</v>
      </c>
      <c r="E156" s="194">
        <f t="shared" si="18"/>
        <v>3.5921817221341697E-2</v>
      </c>
      <c r="F156">
        <v>4.6204999999999998</v>
      </c>
      <c r="G156" s="194">
        <f t="shared" si="18"/>
        <v>8.0724337296825405E-3</v>
      </c>
      <c r="H156" s="132">
        <v>1193.7670000000001</v>
      </c>
      <c r="I156" s="194">
        <f t="shared" si="19"/>
        <v>1.4030155022297772E-2</v>
      </c>
      <c r="J156" s="132">
        <v>706.95399999999995</v>
      </c>
      <c r="K156" s="194">
        <f t="shared" si="20"/>
        <v>1.9544218216849544E-2</v>
      </c>
      <c r="L156" s="132">
        <v>1330.3019999999999</v>
      </c>
      <c r="M156" s="194">
        <f t="shared" si="21"/>
        <v>1.4793551650038103E-2</v>
      </c>
      <c r="N156" s="123">
        <v>46.204999999999998</v>
      </c>
      <c r="O156" s="194">
        <f t="shared" si="22"/>
        <v>3.5406162464985957E-2</v>
      </c>
      <c r="P156">
        <v>77.78</v>
      </c>
      <c r="Q156" s="194">
        <f t="shared" si="23"/>
        <v>1.9664394336654432E-2</v>
      </c>
      <c r="R156">
        <v>253.44</v>
      </c>
      <c r="S156" s="194">
        <f t="shared" si="24"/>
        <v>-3.7447778199772172E-2</v>
      </c>
      <c r="T156">
        <v>233.22</v>
      </c>
      <c r="U156" s="194">
        <f t="shared" si="25"/>
        <v>3.2262227384178602E-3</v>
      </c>
      <c r="V156" s="132">
        <v>6083.57</v>
      </c>
      <c r="W156" s="194">
        <f t="shared" si="26"/>
        <v>3.6443244884087956E-3</v>
      </c>
    </row>
    <row r="157" spans="1:23" ht="13" x14ac:dyDescent="0.3">
      <c r="A157" s="1">
        <v>45695</v>
      </c>
      <c r="B157">
        <v>4.3505000000000003</v>
      </c>
      <c r="C157" s="194">
        <f t="shared" si="18"/>
        <v>3.4490687514372427E-4</v>
      </c>
      <c r="D157">
        <v>97.45</v>
      </c>
      <c r="E157" s="194">
        <f t="shared" si="18"/>
        <v>-6.119326874043797E-3</v>
      </c>
      <c r="F157">
        <v>4.66</v>
      </c>
      <c r="G157" s="194">
        <f t="shared" si="18"/>
        <v>8.5488583486636321E-3</v>
      </c>
      <c r="H157" s="132">
        <v>1189.184</v>
      </c>
      <c r="I157" s="194">
        <f t="shared" si="19"/>
        <v>-3.8391076315563116E-3</v>
      </c>
      <c r="J157" s="132">
        <v>704.68499999999995</v>
      </c>
      <c r="K157" s="194">
        <f t="shared" si="20"/>
        <v>-3.2095440438840513E-3</v>
      </c>
      <c r="L157" s="132">
        <v>1323.3510000000001</v>
      </c>
      <c r="M157" s="194">
        <f t="shared" si="21"/>
        <v>-5.2251293315350913E-3</v>
      </c>
      <c r="N157" s="123">
        <v>47.024999999999999</v>
      </c>
      <c r="O157" s="194">
        <f t="shared" si="22"/>
        <v>1.7746997078238291E-2</v>
      </c>
      <c r="P157">
        <v>76.58</v>
      </c>
      <c r="Q157" s="194">
        <f t="shared" si="23"/>
        <v>-1.5428130624839326E-2</v>
      </c>
      <c r="R157">
        <v>252.34</v>
      </c>
      <c r="S157" s="194">
        <f t="shared" si="24"/>
        <v>-4.3402777777777554E-3</v>
      </c>
      <c r="T157">
        <v>227.63</v>
      </c>
      <c r="U157" s="194">
        <f t="shared" si="25"/>
        <v>-2.396878483835007E-2</v>
      </c>
      <c r="V157" s="132">
        <v>6025.99</v>
      </c>
      <c r="W157" s="194">
        <f t="shared" si="26"/>
        <v>-9.464837258386101E-3</v>
      </c>
    </row>
    <row r="158" spans="1:23" ht="13" x14ac:dyDescent="0.3">
      <c r="A158" s="1">
        <v>45698</v>
      </c>
      <c r="B158">
        <v>4.3414999999999999</v>
      </c>
      <c r="C158" s="194">
        <f t="shared" si="18"/>
        <v>-2.0687277324446247E-3</v>
      </c>
      <c r="D158">
        <v>97.3</v>
      </c>
      <c r="E158" s="194">
        <f t="shared" si="18"/>
        <v>-1.5392508978964155E-3</v>
      </c>
      <c r="F158">
        <v>4.6935000000000002</v>
      </c>
      <c r="G158" s="194">
        <f t="shared" si="18"/>
        <v>7.1888412017167566E-3</v>
      </c>
      <c r="H158" s="132">
        <v>1195.528</v>
      </c>
      <c r="I158" s="194">
        <f t="shared" si="19"/>
        <v>5.3347505516388137E-3</v>
      </c>
      <c r="J158" s="132">
        <v>706.18499999999995</v>
      </c>
      <c r="K158" s="194">
        <f t="shared" si="20"/>
        <v>2.1286106558249434E-3</v>
      </c>
      <c r="L158" s="132">
        <v>1331.329</v>
      </c>
      <c r="M158" s="194">
        <f t="shared" si="21"/>
        <v>6.0286348822042209E-3</v>
      </c>
      <c r="N158" s="123">
        <v>47.225000000000001</v>
      </c>
      <c r="O158" s="194">
        <f t="shared" si="22"/>
        <v>4.2530568846358922E-3</v>
      </c>
      <c r="P158">
        <v>77.239999999999995</v>
      </c>
      <c r="Q158" s="194">
        <f t="shared" si="23"/>
        <v>8.6184382345259412E-3</v>
      </c>
      <c r="R158">
        <v>249.27</v>
      </c>
      <c r="S158" s="194">
        <f t="shared" si="24"/>
        <v>-1.2166125069350848E-2</v>
      </c>
      <c r="T158">
        <v>227.65</v>
      </c>
      <c r="U158" s="194">
        <f t="shared" si="25"/>
        <v>8.7861881122919789E-5</v>
      </c>
      <c r="V158" s="132">
        <v>6066.44</v>
      </c>
      <c r="W158" s="194">
        <f t="shared" si="26"/>
        <v>6.7125899644705387E-3</v>
      </c>
    </row>
    <row r="159" spans="1:23" ht="13" x14ac:dyDescent="0.3">
      <c r="A159" s="1">
        <v>45699</v>
      </c>
      <c r="B159">
        <v>4.4219999999999997</v>
      </c>
      <c r="C159" s="194">
        <f t="shared" si="18"/>
        <v>1.8541978578832153E-2</v>
      </c>
      <c r="D159">
        <v>95.95</v>
      </c>
      <c r="E159" s="194">
        <f t="shared" si="18"/>
        <v>-1.3874614594038997E-2</v>
      </c>
      <c r="F159">
        <v>4.6784999999999997</v>
      </c>
      <c r="G159" s="194">
        <f t="shared" si="18"/>
        <v>-3.1959092361778137E-3</v>
      </c>
      <c r="H159" s="132">
        <v>1206.816</v>
      </c>
      <c r="I159" s="194">
        <f t="shared" si="19"/>
        <v>9.4418533066561467E-3</v>
      </c>
      <c r="J159" s="132">
        <v>705.73199999999997</v>
      </c>
      <c r="K159" s="194">
        <f t="shared" si="20"/>
        <v>-6.4147496760760217E-4</v>
      </c>
      <c r="L159" s="132">
        <v>1339.9090000000001</v>
      </c>
      <c r="M159" s="194">
        <f t="shared" si="21"/>
        <v>6.4446879772018448E-3</v>
      </c>
      <c r="N159" s="123">
        <v>46.88</v>
      </c>
      <c r="O159" s="194">
        <f t="shared" si="22"/>
        <v>-7.3054526204340674E-3</v>
      </c>
      <c r="P159">
        <v>76.099999999999994</v>
      </c>
      <c r="Q159" s="194">
        <f t="shared" si="23"/>
        <v>-1.4759192128430873E-2</v>
      </c>
      <c r="R159">
        <v>254.7</v>
      </c>
      <c r="S159" s="194">
        <f t="shared" si="24"/>
        <v>2.1783608135756322E-2</v>
      </c>
      <c r="T159">
        <v>232.62</v>
      </c>
      <c r="U159" s="194">
        <f t="shared" si="25"/>
        <v>2.1831759279595866E-2</v>
      </c>
      <c r="V159" s="132">
        <v>6068.5</v>
      </c>
      <c r="W159" s="194">
        <f t="shared" si="26"/>
        <v>3.3957312690810433E-4</v>
      </c>
    </row>
    <row r="160" spans="1:23" ht="13" x14ac:dyDescent="0.3">
      <c r="A160" s="1">
        <v>45700</v>
      </c>
      <c r="B160">
        <v>4.42</v>
      </c>
      <c r="C160" s="194">
        <f t="shared" si="18"/>
        <v>-4.5228403437353685E-4</v>
      </c>
      <c r="D160">
        <v>96.7</v>
      </c>
      <c r="E160" s="194">
        <f t="shared" si="18"/>
        <v>7.8165711307972893E-3</v>
      </c>
      <c r="F160">
        <v>4.7595000000000001</v>
      </c>
      <c r="G160" s="194">
        <f t="shared" si="18"/>
        <v>1.7313241423533271E-2</v>
      </c>
      <c r="H160" s="132">
        <v>1204.5730000000001</v>
      </c>
      <c r="I160" s="194">
        <f t="shared" si="19"/>
        <v>-1.8586097632115734E-3</v>
      </c>
      <c r="J160" s="132">
        <v>709.77599999999995</v>
      </c>
      <c r="K160" s="194">
        <f t="shared" si="20"/>
        <v>5.7302205369743515E-3</v>
      </c>
      <c r="L160" s="132">
        <v>1344.8579999999999</v>
      </c>
      <c r="M160" s="194">
        <f t="shared" si="21"/>
        <v>3.6935344116651512E-3</v>
      </c>
      <c r="N160" s="123">
        <v>46.57</v>
      </c>
      <c r="O160" s="194">
        <f t="shared" si="22"/>
        <v>-6.6126279863481709E-3</v>
      </c>
      <c r="P160">
        <v>76.88</v>
      </c>
      <c r="Q160" s="194">
        <f t="shared" si="23"/>
        <v>1.0249671484888321E-2</v>
      </c>
      <c r="R160">
        <v>255.81</v>
      </c>
      <c r="S160" s="194">
        <f t="shared" si="24"/>
        <v>4.3580683156655428E-3</v>
      </c>
      <c r="T160">
        <v>236.87</v>
      </c>
      <c r="U160" s="194">
        <f t="shared" si="25"/>
        <v>1.8270140142722036E-2</v>
      </c>
      <c r="V160" s="132">
        <v>6051.97</v>
      </c>
      <c r="W160" s="194">
        <f t="shared" si="26"/>
        <v>-2.7239021174919249E-3</v>
      </c>
    </row>
    <row r="161" spans="1:23" ht="13" x14ac:dyDescent="0.3">
      <c r="A161" s="1">
        <v>45701</v>
      </c>
      <c r="B161">
        <v>4.3784999999999998</v>
      </c>
      <c r="C161" s="194">
        <f t="shared" si="18"/>
        <v>-9.3891402714932331E-3</v>
      </c>
      <c r="D161">
        <v>102.2</v>
      </c>
      <c r="E161" s="194">
        <f t="shared" si="18"/>
        <v>5.6876938986556359E-2</v>
      </c>
      <c r="F161">
        <v>4.7794999999999996</v>
      </c>
      <c r="G161" s="194">
        <f t="shared" si="18"/>
        <v>4.2021220716460918E-3</v>
      </c>
      <c r="H161" s="132">
        <v>1216.8510000000001</v>
      </c>
      <c r="I161" s="194">
        <f t="shared" si="19"/>
        <v>1.0192823515054728E-2</v>
      </c>
      <c r="J161" s="132">
        <v>718.28099999999995</v>
      </c>
      <c r="K161" s="194">
        <f t="shared" si="20"/>
        <v>1.1982653682288491E-2</v>
      </c>
      <c r="L161" s="132">
        <v>1374.335</v>
      </c>
      <c r="M161" s="194">
        <f t="shared" si="21"/>
        <v>2.1918299181028843E-2</v>
      </c>
      <c r="N161" s="123">
        <v>46.134999999999998</v>
      </c>
      <c r="O161" s="194">
        <f t="shared" si="22"/>
        <v>-9.3407773244578544E-3</v>
      </c>
      <c r="P161">
        <v>78</v>
      </c>
      <c r="Q161" s="194">
        <f t="shared" si="23"/>
        <v>1.4568158168574461E-2</v>
      </c>
      <c r="R161">
        <v>259.18990000000002</v>
      </c>
      <c r="S161" s="194">
        <f t="shared" si="24"/>
        <v>1.3212540557445059E-2</v>
      </c>
      <c r="T161">
        <v>241.53</v>
      </c>
      <c r="U161" s="194">
        <f t="shared" si="25"/>
        <v>1.9673238485245055E-2</v>
      </c>
      <c r="V161" s="132">
        <v>6115.07</v>
      </c>
      <c r="W161" s="194">
        <f t="shared" si="26"/>
        <v>1.0426357037460438E-2</v>
      </c>
    </row>
    <row r="162" spans="1:23" ht="13" x14ac:dyDescent="0.3">
      <c r="A162" s="1">
        <v>45702</v>
      </c>
      <c r="B162">
        <v>4.3975</v>
      </c>
      <c r="C162" s="194">
        <f t="shared" si="18"/>
        <v>4.3393856343496929E-3</v>
      </c>
      <c r="D162">
        <v>104.5</v>
      </c>
      <c r="E162" s="194">
        <f t="shared" si="18"/>
        <v>2.2504892367906038E-2</v>
      </c>
      <c r="F162">
        <v>4.7744999999999997</v>
      </c>
      <c r="G162" s="194">
        <f t="shared" si="18"/>
        <v>-1.0461345329009089E-3</v>
      </c>
      <c r="H162" s="132">
        <v>1220.277</v>
      </c>
      <c r="I162" s="194">
        <f t="shared" si="19"/>
        <v>2.8154638489017395E-3</v>
      </c>
      <c r="J162" s="132">
        <v>718.84100000000001</v>
      </c>
      <c r="K162" s="194">
        <f t="shared" si="20"/>
        <v>7.7963916628737107E-4</v>
      </c>
      <c r="L162" s="132">
        <v>1365.165</v>
      </c>
      <c r="M162" s="194">
        <f t="shared" si="21"/>
        <v>-6.6723178846497195E-3</v>
      </c>
      <c r="N162" s="123">
        <v>46.86</v>
      </c>
      <c r="O162" s="194">
        <f t="shared" si="22"/>
        <v>1.5714750189660811E-2</v>
      </c>
      <c r="P162">
        <v>82.88</v>
      </c>
      <c r="Q162" s="194">
        <f t="shared" si="23"/>
        <v>6.2564102564102511E-2</v>
      </c>
      <c r="R162">
        <v>261.27999999999997</v>
      </c>
      <c r="S162" s="194">
        <f t="shared" si="24"/>
        <v>8.0639716285239114E-3</v>
      </c>
      <c r="T162">
        <v>244.6</v>
      </c>
      <c r="U162" s="194">
        <f t="shared" si="25"/>
        <v>1.2710636359872452E-2</v>
      </c>
      <c r="V162" s="132">
        <v>6114.63</v>
      </c>
      <c r="W162" s="194">
        <f t="shared" si="26"/>
        <v>-7.1953387287406335E-5</v>
      </c>
    </row>
    <row r="163" spans="1:23" ht="13" x14ac:dyDescent="0.3">
      <c r="A163" s="1">
        <v>45705</v>
      </c>
      <c r="B163">
        <v>4.4690000000000003</v>
      </c>
      <c r="C163" s="194">
        <f t="shared" si="18"/>
        <v>1.6259238203524807E-2</v>
      </c>
      <c r="D163">
        <v>104.2</v>
      </c>
      <c r="E163" s="194">
        <f t="shared" si="18"/>
        <v>-2.8708133971291593E-3</v>
      </c>
      <c r="F163">
        <v>4.7945000000000002</v>
      </c>
      <c r="G163" s="194">
        <f t="shared" si="18"/>
        <v>4.1889203057912791E-3</v>
      </c>
      <c r="H163" s="132">
        <v>1232.615</v>
      </c>
      <c r="I163" s="194">
        <f t="shared" si="19"/>
        <v>1.0110819100909028E-2</v>
      </c>
      <c r="J163" s="132">
        <v>725.10400000000004</v>
      </c>
      <c r="K163" s="194">
        <f t="shared" si="20"/>
        <v>8.7126360349507517E-3</v>
      </c>
      <c r="L163" s="132">
        <v>1382.2360000000001</v>
      </c>
      <c r="M163" s="194">
        <f t="shared" si="21"/>
        <v>1.2504715547205019E-2</v>
      </c>
      <c r="N163" s="123">
        <v>47.61</v>
      </c>
      <c r="O163" s="194">
        <f t="shared" si="22"/>
        <v>1.6005121638924456E-2</v>
      </c>
      <c r="P163">
        <v>84.22</v>
      </c>
      <c r="Q163" s="194">
        <f t="shared" si="23"/>
        <v>1.6167953667953709E-2</v>
      </c>
      <c r="R163">
        <v>261.27999999999997</v>
      </c>
      <c r="S163" s="194">
        <f t="shared" si="24"/>
        <v>0</v>
      </c>
      <c r="T163">
        <v>244.6</v>
      </c>
      <c r="U163" s="194">
        <f t="shared" si="25"/>
        <v>0</v>
      </c>
      <c r="V163" s="132">
        <v>6114.63</v>
      </c>
      <c r="W163" s="194">
        <f t="shared" si="26"/>
        <v>0</v>
      </c>
    </row>
    <row r="164" spans="1:23" ht="13" x14ac:dyDescent="0.3">
      <c r="A164" s="1">
        <v>45706</v>
      </c>
      <c r="B164">
        <v>4.5529999999999999</v>
      </c>
      <c r="C164" s="194">
        <f t="shared" si="18"/>
        <v>1.8796151264264854E-2</v>
      </c>
      <c r="D164">
        <v>104.3</v>
      </c>
      <c r="E164" s="194">
        <f t="shared" si="18"/>
        <v>9.5969289827249821E-4</v>
      </c>
      <c r="F164">
        <v>4.7945000000000002</v>
      </c>
      <c r="G164" s="194">
        <f t="shared" si="18"/>
        <v>0</v>
      </c>
      <c r="H164" s="132">
        <v>1239.7190000000001</v>
      </c>
      <c r="I164" s="194">
        <f t="shared" si="19"/>
        <v>5.763356765900173E-3</v>
      </c>
      <c r="J164" s="132">
        <v>729.19100000000003</v>
      </c>
      <c r="K164" s="194">
        <f t="shared" si="20"/>
        <v>5.6364328427370262E-3</v>
      </c>
      <c r="L164" s="132">
        <v>1383.66</v>
      </c>
      <c r="M164" s="194">
        <f t="shared" si="21"/>
        <v>1.0302148113636009E-3</v>
      </c>
      <c r="N164" s="123">
        <v>48.4</v>
      </c>
      <c r="O164" s="194">
        <f t="shared" si="22"/>
        <v>1.6593152699012795E-2</v>
      </c>
      <c r="P164">
        <v>84.32</v>
      </c>
      <c r="Q164" s="194">
        <f t="shared" si="23"/>
        <v>1.1873664212775387E-3</v>
      </c>
      <c r="R164">
        <v>263.07010000000002</v>
      </c>
      <c r="S164" s="194">
        <f t="shared" si="24"/>
        <v>6.8512706674833607E-3</v>
      </c>
      <c r="T164">
        <v>244.47</v>
      </c>
      <c r="U164" s="194">
        <f t="shared" si="25"/>
        <v>-5.3147996729352193E-4</v>
      </c>
      <c r="V164" s="132">
        <v>6129.58</v>
      </c>
      <c r="W164" s="194">
        <f t="shared" si="26"/>
        <v>2.4449557863680743E-3</v>
      </c>
    </row>
    <row r="165" spans="1:23" ht="13" x14ac:dyDescent="0.3">
      <c r="A165" s="1">
        <v>45707</v>
      </c>
      <c r="B165">
        <v>4.5110000000000001</v>
      </c>
      <c r="C165" s="194">
        <f t="shared" si="18"/>
        <v>-9.22468701954751E-3</v>
      </c>
      <c r="D165">
        <v>101.5</v>
      </c>
      <c r="E165" s="194">
        <f t="shared" si="18"/>
        <v>-2.6845637583892593E-2</v>
      </c>
      <c r="F165">
        <v>4.72</v>
      </c>
      <c r="G165" s="194">
        <f t="shared" si="18"/>
        <v>-1.5538638022734478E-2</v>
      </c>
      <c r="H165" s="132">
        <v>1230.8589999999999</v>
      </c>
      <c r="I165" s="194">
        <f t="shared" si="19"/>
        <v>-7.1467808430782515E-3</v>
      </c>
      <c r="J165" s="132">
        <v>721.06899999999996</v>
      </c>
      <c r="K165" s="194">
        <f t="shared" si="20"/>
        <v>-1.1138371153785593E-2</v>
      </c>
      <c r="L165" s="132">
        <v>1359.383</v>
      </c>
      <c r="M165" s="194">
        <f t="shared" si="21"/>
        <v>-1.7545495280632557E-2</v>
      </c>
      <c r="N165" s="123">
        <v>47.91</v>
      </c>
      <c r="O165" s="194">
        <f t="shared" si="22"/>
        <v>-1.0123966942148802E-2</v>
      </c>
      <c r="P165">
        <v>82.16</v>
      </c>
      <c r="Q165" s="194">
        <f t="shared" si="23"/>
        <v>-2.5616698292220075E-2</v>
      </c>
      <c r="R165">
        <v>264.32010000000002</v>
      </c>
      <c r="S165" s="194">
        <f t="shared" si="24"/>
        <v>4.7515852238623844E-3</v>
      </c>
      <c r="T165">
        <v>244.87</v>
      </c>
      <c r="U165" s="194">
        <f t="shared" si="25"/>
        <v>1.6361925798666736E-3</v>
      </c>
      <c r="V165" s="132">
        <v>6144.15</v>
      </c>
      <c r="W165" s="194">
        <f t="shared" si="26"/>
        <v>2.3769980977489009E-3</v>
      </c>
    </row>
    <row r="166" spans="1:23" ht="13" x14ac:dyDescent="0.3">
      <c r="A166" s="1">
        <v>45708</v>
      </c>
      <c r="B166">
        <v>4.4889999999999999</v>
      </c>
      <c r="C166" s="194">
        <f t="shared" si="18"/>
        <v>-4.8769674129905214E-3</v>
      </c>
      <c r="D166">
        <v>102</v>
      </c>
      <c r="E166" s="194">
        <f t="shared" si="18"/>
        <v>4.9261083743842365E-3</v>
      </c>
      <c r="F166">
        <v>4.7874999999999996</v>
      </c>
      <c r="G166" s="194">
        <f t="shared" si="18"/>
        <v>1.4300847457627096E-2</v>
      </c>
      <c r="H166" s="132">
        <v>1226.492</v>
      </c>
      <c r="I166" s="194">
        <f t="shared" si="19"/>
        <v>-3.5479287229487392E-3</v>
      </c>
      <c r="J166" s="132">
        <v>725.01499999999999</v>
      </c>
      <c r="K166" s="194">
        <f t="shared" si="20"/>
        <v>5.4724305163583878E-3</v>
      </c>
      <c r="L166" s="132">
        <v>1353.4659999999999</v>
      </c>
      <c r="M166" s="194">
        <f t="shared" si="21"/>
        <v>-4.3527100162354124E-3</v>
      </c>
      <c r="N166" s="123">
        <v>47.79</v>
      </c>
      <c r="O166" s="194">
        <f t="shared" si="22"/>
        <v>-2.5046963055728962E-3</v>
      </c>
      <c r="P166">
        <v>82.06</v>
      </c>
      <c r="Q166" s="194">
        <f t="shared" si="23"/>
        <v>-1.2171372930865911E-3</v>
      </c>
      <c r="R166">
        <v>264.74</v>
      </c>
      <c r="S166" s="194">
        <f t="shared" si="24"/>
        <v>1.5886041205340953E-3</v>
      </c>
      <c r="T166">
        <v>245.83</v>
      </c>
      <c r="U166" s="194">
        <f t="shared" si="25"/>
        <v>3.9204475844325888E-3</v>
      </c>
      <c r="V166" s="132">
        <v>6117.52</v>
      </c>
      <c r="W166" s="194">
        <f t="shared" si="26"/>
        <v>-4.3342040803038993E-3</v>
      </c>
    </row>
    <row r="167" spans="1:23" ht="13" x14ac:dyDescent="0.3">
      <c r="A167" s="1">
        <v>45709</v>
      </c>
      <c r="B167">
        <v>4.5205000000000002</v>
      </c>
      <c r="C167" s="194">
        <f t="shared" si="18"/>
        <v>7.0171530407663859E-3</v>
      </c>
      <c r="D167">
        <v>102</v>
      </c>
      <c r="E167" s="194">
        <f t="shared" si="18"/>
        <v>0</v>
      </c>
      <c r="F167">
        <v>4.8034999999999997</v>
      </c>
      <c r="G167" s="194">
        <f t="shared" si="18"/>
        <v>3.3420365535248072E-3</v>
      </c>
      <c r="H167" s="132">
        <v>1231.548</v>
      </c>
      <c r="I167" s="194">
        <f t="shared" si="19"/>
        <v>4.12232611382711E-3</v>
      </c>
      <c r="J167" s="132">
        <v>729.67499999999995</v>
      </c>
      <c r="K167" s="194">
        <f t="shared" si="20"/>
        <v>6.4274532251056438E-3</v>
      </c>
      <c r="L167" s="132">
        <v>1354.048</v>
      </c>
      <c r="M167" s="194">
        <f t="shared" si="21"/>
        <v>4.3000710767770106E-4</v>
      </c>
      <c r="N167" s="123">
        <v>47.784999999999997</v>
      </c>
      <c r="O167" s="194">
        <f t="shared" si="22"/>
        <v>-1.0462439840976267E-4</v>
      </c>
      <c r="P167">
        <v>82.64</v>
      </c>
      <c r="Q167" s="194">
        <f t="shared" si="23"/>
        <v>7.0679990251035617E-3</v>
      </c>
      <c r="R167">
        <v>261.48</v>
      </c>
      <c r="S167" s="194">
        <f t="shared" si="24"/>
        <v>-1.2313968421847815E-2</v>
      </c>
      <c r="T167">
        <v>245.55</v>
      </c>
      <c r="U167" s="194">
        <f t="shared" si="25"/>
        <v>-1.1389984948948506E-3</v>
      </c>
      <c r="V167" s="132">
        <v>6013.13</v>
      </c>
      <c r="W167" s="194">
        <f t="shared" si="26"/>
        <v>-1.7064104408322379E-2</v>
      </c>
    </row>
    <row r="168" spans="1:23" ht="13" x14ac:dyDescent="0.3">
      <c r="A168" s="1">
        <v>45712</v>
      </c>
      <c r="B168">
        <v>4.5330000000000004</v>
      </c>
      <c r="C168" s="194">
        <f t="shared" si="18"/>
        <v>2.76518084282716E-3</v>
      </c>
      <c r="D168">
        <v>104.9</v>
      </c>
      <c r="E168" s="194">
        <f t="shared" si="18"/>
        <v>2.8431372549019663E-2</v>
      </c>
      <c r="F168">
        <v>4.726</v>
      </c>
      <c r="G168" s="194">
        <f t="shared" si="18"/>
        <v>-1.6134068908087787E-2</v>
      </c>
      <c r="H168" s="132">
        <v>1233.42</v>
      </c>
      <c r="I168" s="194">
        <f t="shared" si="19"/>
        <v>1.5200381958316452E-3</v>
      </c>
      <c r="J168" s="132">
        <v>728.06200000000001</v>
      </c>
      <c r="K168" s="194">
        <f t="shared" si="20"/>
        <v>-2.2105732003973588E-3</v>
      </c>
      <c r="L168" s="132">
        <v>1360.9290000000001</v>
      </c>
      <c r="M168" s="194">
        <f t="shared" si="21"/>
        <v>5.0817991681240881E-3</v>
      </c>
      <c r="N168" s="123">
        <v>47.965000000000003</v>
      </c>
      <c r="O168" s="194">
        <f t="shared" si="22"/>
        <v>3.7668724495135888E-3</v>
      </c>
      <c r="P168">
        <v>83</v>
      </c>
      <c r="Q168" s="194">
        <f t="shared" si="23"/>
        <v>4.3562439496611744E-3</v>
      </c>
      <c r="R168">
        <v>261.87009999999998</v>
      </c>
      <c r="S168" s="194">
        <f t="shared" si="24"/>
        <v>1.4918923053386921E-3</v>
      </c>
      <c r="T168">
        <v>247.1</v>
      </c>
      <c r="U168" s="194">
        <f t="shared" si="25"/>
        <v>6.3123600081449113E-3</v>
      </c>
      <c r="V168" s="132">
        <v>5983.25</v>
      </c>
      <c r="W168" s="194">
        <f t="shared" si="26"/>
        <v>-4.9691258961639126E-3</v>
      </c>
    </row>
    <row r="169" spans="1:23" ht="13" x14ac:dyDescent="0.3">
      <c r="A169" s="1">
        <v>45713</v>
      </c>
      <c r="B169">
        <v>4.6154999999999999</v>
      </c>
      <c r="C169" s="194">
        <f t="shared" si="18"/>
        <v>1.8199867637326179E-2</v>
      </c>
      <c r="D169">
        <v>108.9</v>
      </c>
      <c r="E169" s="194">
        <f t="shared" si="18"/>
        <v>3.8131553860819824E-2</v>
      </c>
      <c r="F169">
        <v>4.7279999999999998</v>
      </c>
      <c r="G169" s="194">
        <f t="shared" si="18"/>
        <v>4.2319085907739732E-4</v>
      </c>
      <c r="H169" s="132">
        <v>1241.825</v>
      </c>
      <c r="I169" s="194">
        <f t="shared" si="19"/>
        <v>6.8143860161177638E-3</v>
      </c>
      <c r="J169" s="132">
        <v>735.97199999999998</v>
      </c>
      <c r="K169" s="194">
        <f t="shared" si="20"/>
        <v>1.0864459345495257E-2</v>
      </c>
      <c r="L169" s="132">
        <v>1360.221</v>
      </c>
      <c r="M169" s="194">
        <f t="shared" si="21"/>
        <v>-5.20232870340836E-4</v>
      </c>
      <c r="N169" s="123">
        <v>49.325000000000003</v>
      </c>
      <c r="O169" s="194">
        <f t="shared" si="22"/>
        <v>2.8354008130928789E-2</v>
      </c>
      <c r="P169">
        <v>85.9</v>
      </c>
      <c r="Q169" s="194">
        <f t="shared" si="23"/>
        <v>3.4939759036144644E-2</v>
      </c>
      <c r="R169">
        <v>257.75</v>
      </c>
      <c r="S169" s="194">
        <f t="shared" si="24"/>
        <v>-1.5733373149511839E-2</v>
      </c>
      <c r="T169">
        <v>247.04</v>
      </c>
      <c r="U169" s="194">
        <f t="shared" si="25"/>
        <v>-2.4281667341158347E-4</v>
      </c>
      <c r="V169" s="132">
        <v>5955.25</v>
      </c>
      <c r="W169" s="194">
        <f t="shared" si="26"/>
        <v>-4.6797309154723602E-3</v>
      </c>
    </row>
    <row r="170" spans="1:23" ht="13" x14ac:dyDescent="0.3">
      <c r="A170" s="1">
        <v>45714</v>
      </c>
      <c r="B170">
        <v>4.7694999999999999</v>
      </c>
      <c r="C170" s="194">
        <f t="shared" si="18"/>
        <v>3.3365832520853629E-2</v>
      </c>
      <c r="D170">
        <v>107.2</v>
      </c>
      <c r="E170" s="194">
        <f t="shared" si="18"/>
        <v>-1.5610651974288363E-2</v>
      </c>
      <c r="F170">
        <v>4.7404999999999999</v>
      </c>
      <c r="G170" s="194">
        <f t="shared" si="18"/>
        <v>2.6438240270727957E-3</v>
      </c>
      <c r="H170" s="132">
        <v>1260.0170000000001</v>
      </c>
      <c r="I170" s="194">
        <f t="shared" si="19"/>
        <v>1.4649407122581689E-2</v>
      </c>
      <c r="J170" s="132">
        <v>741.51</v>
      </c>
      <c r="K170" s="194">
        <f t="shared" si="20"/>
        <v>7.5247427891278621E-3</v>
      </c>
      <c r="L170" s="132">
        <v>1382.614</v>
      </c>
      <c r="M170" s="194">
        <f t="shared" si="21"/>
        <v>1.6462765976999347E-2</v>
      </c>
      <c r="N170" s="123">
        <v>50.85</v>
      </c>
      <c r="O170" s="194">
        <f t="shared" si="22"/>
        <v>3.0917384693360334E-2</v>
      </c>
      <c r="P170">
        <v>85.5</v>
      </c>
      <c r="Q170" s="194">
        <f t="shared" si="23"/>
        <v>-4.6565774155996002E-3</v>
      </c>
      <c r="R170">
        <v>255.84</v>
      </c>
      <c r="S170" s="194">
        <f t="shared" si="24"/>
        <v>-7.4102812803103647E-3</v>
      </c>
      <c r="T170">
        <v>240.36</v>
      </c>
      <c r="U170" s="194">
        <f t="shared" si="25"/>
        <v>-2.704015544041442E-2</v>
      </c>
      <c r="V170" s="132">
        <v>5956.06</v>
      </c>
      <c r="W170" s="194">
        <f t="shared" si="26"/>
        <v>1.3601444103948618E-4</v>
      </c>
    </row>
    <row r="171" spans="1:23" ht="13" x14ac:dyDescent="0.3">
      <c r="A171" s="1">
        <v>45715</v>
      </c>
      <c r="B171">
        <v>4.7525000000000004</v>
      </c>
      <c r="C171" s="194">
        <f t="shared" si="18"/>
        <v>-3.5643149177061453E-3</v>
      </c>
      <c r="D171">
        <v>106.5</v>
      </c>
      <c r="E171" s="194">
        <f t="shared" si="18"/>
        <v>-6.5298507462686834E-3</v>
      </c>
      <c r="F171">
        <v>4.7</v>
      </c>
      <c r="G171" s="194">
        <f t="shared" si="18"/>
        <v>-8.5434025946629598E-3</v>
      </c>
      <c r="H171" s="132">
        <v>1238.442</v>
      </c>
      <c r="I171" s="194">
        <f t="shared" si="19"/>
        <v>-1.7122784851315534E-2</v>
      </c>
      <c r="J171" s="132">
        <v>733.03800000000001</v>
      </c>
      <c r="K171" s="194">
        <f t="shared" si="20"/>
        <v>-1.1425334789820744E-2</v>
      </c>
      <c r="L171" s="132">
        <v>1367.931</v>
      </c>
      <c r="M171" s="194">
        <f t="shared" si="21"/>
        <v>-1.061973913181842E-2</v>
      </c>
      <c r="N171" s="123">
        <v>50.86</v>
      </c>
      <c r="O171" s="194">
        <f t="shared" si="22"/>
        <v>1.9665683382493628E-4</v>
      </c>
      <c r="P171">
        <v>83.3</v>
      </c>
      <c r="Q171" s="194">
        <f t="shared" si="23"/>
        <v>-2.5730994152046816E-2</v>
      </c>
      <c r="R171">
        <v>253.23</v>
      </c>
      <c r="S171" s="194">
        <f t="shared" si="24"/>
        <v>-1.0201688555347145E-2</v>
      </c>
      <c r="T171">
        <v>237.3</v>
      </c>
      <c r="U171" s="194">
        <f t="shared" si="25"/>
        <v>-1.273090364453321E-2</v>
      </c>
      <c r="V171" s="132">
        <v>5861.57</v>
      </c>
      <c r="W171" s="194">
        <f t="shared" si="26"/>
        <v>-1.5864514460902122E-2</v>
      </c>
    </row>
    <row r="172" spans="1:23" ht="13" x14ac:dyDescent="0.3">
      <c r="A172" s="1">
        <v>45716</v>
      </c>
      <c r="B172">
        <v>4.7329999999999997</v>
      </c>
      <c r="C172" s="194">
        <f t="shared" si="18"/>
        <v>-4.1031036296687506E-3</v>
      </c>
      <c r="D172">
        <v>107.5</v>
      </c>
      <c r="E172" s="194">
        <f t="shared" si="18"/>
        <v>9.3896713615023476E-3</v>
      </c>
      <c r="F172">
        <v>4.6345000000000001</v>
      </c>
      <c r="G172" s="194">
        <f t="shared" si="18"/>
        <v>-1.3936170212765981E-2</v>
      </c>
      <c r="H172" s="132">
        <v>1240.5260000000001</v>
      </c>
      <c r="I172" s="194">
        <f t="shared" si="19"/>
        <v>1.6827594671369834E-3</v>
      </c>
      <c r="J172" s="132">
        <v>729.428</v>
      </c>
      <c r="K172" s="194">
        <f t="shared" si="20"/>
        <v>-4.9247105879913645E-3</v>
      </c>
      <c r="L172" s="132">
        <v>1367.0419999999999</v>
      </c>
      <c r="M172" s="194">
        <f t="shared" si="21"/>
        <v>-6.4988658053668179E-4</v>
      </c>
      <c r="N172" s="123">
        <v>50.61</v>
      </c>
      <c r="O172" s="194">
        <f t="shared" si="22"/>
        <v>-4.915454187966968E-3</v>
      </c>
      <c r="P172">
        <v>84.26</v>
      </c>
      <c r="Q172" s="194">
        <f t="shared" si="23"/>
        <v>1.1524609843937671E-2</v>
      </c>
      <c r="R172">
        <v>252.44</v>
      </c>
      <c r="S172" s="194">
        <f t="shared" si="24"/>
        <v>-3.1196935592149116E-3</v>
      </c>
      <c r="T172">
        <v>241.84</v>
      </c>
      <c r="U172" s="194">
        <f t="shared" si="25"/>
        <v>1.9131900547829716E-2</v>
      </c>
      <c r="V172" s="132">
        <v>5954.5</v>
      </c>
      <c r="W172" s="194">
        <f t="shared" si="26"/>
        <v>1.5854114170776822E-2</v>
      </c>
    </row>
    <row r="173" spans="1:23" ht="13" x14ac:dyDescent="0.3">
      <c r="A173" s="1">
        <v>45719</v>
      </c>
      <c r="B173">
        <v>4.8049999999999997</v>
      </c>
      <c r="C173" s="194">
        <f t="shared" si="18"/>
        <v>1.5212338897105444E-2</v>
      </c>
      <c r="D173">
        <v>112.7</v>
      </c>
      <c r="E173" s="194">
        <f t="shared" si="18"/>
        <v>4.837209302325584E-2</v>
      </c>
      <c r="F173">
        <v>4.8949999999999996</v>
      </c>
      <c r="G173" s="194">
        <f t="shared" si="18"/>
        <v>5.6208868270579242E-2</v>
      </c>
      <c r="H173" s="132">
        <v>1253.9259999999999</v>
      </c>
      <c r="I173" s="194">
        <f t="shared" si="19"/>
        <v>1.0801869529538165E-2</v>
      </c>
      <c r="J173" s="132">
        <v>741.58399999999995</v>
      </c>
      <c r="K173" s="194">
        <f t="shared" si="20"/>
        <v>1.6665112937808733E-2</v>
      </c>
      <c r="L173" s="132">
        <v>1399.8320000000001</v>
      </c>
      <c r="M173" s="194">
        <f t="shared" si="21"/>
        <v>2.3986095525960573E-2</v>
      </c>
      <c r="N173" s="123">
        <v>51.97</v>
      </c>
      <c r="O173" s="194">
        <f t="shared" si="22"/>
        <v>2.6872159652242628E-2</v>
      </c>
      <c r="P173">
        <v>83.8</v>
      </c>
      <c r="Q173" s="194">
        <f t="shared" si="23"/>
        <v>-5.4592926655590785E-3</v>
      </c>
      <c r="R173">
        <v>250.19</v>
      </c>
      <c r="S173" s="194">
        <f t="shared" si="24"/>
        <v>-8.913009031849153E-3</v>
      </c>
      <c r="T173">
        <v>238.03</v>
      </c>
      <c r="U173" s="194">
        <f t="shared" si="25"/>
        <v>-1.5754217664571628E-2</v>
      </c>
      <c r="V173" s="132">
        <v>5849.72</v>
      </c>
      <c r="W173" s="194">
        <f t="shared" si="26"/>
        <v>-1.7596775547904904E-2</v>
      </c>
    </row>
    <row r="174" spans="1:23" ht="13" x14ac:dyDescent="0.3">
      <c r="A174" s="1">
        <v>45720</v>
      </c>
      <c r="B174">
        <v>4.6635</v>
      </c>
      <c r="C174" s="194">
        <f t="shared" si="18"/>
        <v>-2.9448491155046774E-2</v>
      </c>
      <c r="D174">
        <v>106.3</v>
      </c>
      <c r="E174" s="194">
        <f t="shared" si="18"/>
        <v>-5.6787932564330131E-2</v>
      </c>
      <c r="F174">
        <v>4.6764999999999999</v>
      </c>
      <c r="G174" s="194">
        <f t="shared" si="18"/>
        <v>-4.4637385086823231E-2</v>
      </c>
      <c r="H174" s="132">
        <v>1212.626</v>
      </c>
      <c r="I174" s="194">
        <f t="shared" si="19"/>
        <v>-3.2936552874731011E-2</v>
      </c>
      <c r="J174" s="132">
        <v>725.23</v>
      </c>
      <c r="K174" s="194">
        <f t="shared" si="20"/>
        <v>-2.2052795098060272E-2</v>
      </c>
      <c r="L174" s="132">
        <v>1351.037</v>
      </c>
      <c r="M174" s="194">
        <f t="shared" si="21"/>
        <v>-3.4857754359094571E-2</v>
      </c>
      <c r="N174" s="123">
        <v>49.76</v>
      </c>
      <c r="O174" s="194">
        <f t="shared" si="22"/>
        <v>-4.2524533384645007E-2</v>
      </c>
      <c r="P174">
        <v>81.599999999999994</v>
      </c>
      <c r="Q174" s="194">
        <f t="shared" si="23"/>
        <v>-2.6252983293556121E-2</v>
      </c>
      <c r="R174">
        <v>253.21</v>
      </c>
      <c r="S174" s="194">
        <f t="shared" si="24"/>
        <v>1.2070826172109238E-2</v>
      </c>
      <c r="T174">
        <v>235.93</v>
      </c>
      <c r="U174" s="194">
        <f t="shared" si="25"/>
        <v>-8.8224173423517797E-3</v>
      </c>
      <c r="V174" s="132">
        <v>5778.15</v>
      </c>
      <c r="W174" s="194">
        <f t="shared" si="26"/>
        <v>-1.2234773630190952E-2</v>
      </c>
    </row>
    <row r="175" spans="1:23" ht="13" x14ac:dyDescent="0.3">
      <c r="A175" s="1">
        <v>45721</v>
      </c>
      <c r="B175">
        <v>4.8345000000000002</v>
      </c>
      <c r="C175" s="194">
        <f t="shared" si="18"/>
        <v>3.6667738822772654E-2</v>
      </c>
      <c r="D175">
        <v>109.3</v>
      </c>
      <c r="E175" s="194">
        <f t="shared" si="18"/>
        <v>2.8222013170272814E-2</v>
      </c>
      <c r="F175">
        <v>4.7359999999999998</v>
      </c>
      <c r="G175" s="194">
        <f t="shared" si="18"/>
        <v>1.2723190420186013E-2</v>
      </c>
      <c r="H175" s="132">
        <v>1234.492</v>
      </c>
      <c r="I175" s="194">
        <f t="shared" si="19"/>
        <v>1.803194059833781E-2</v>
      </c>
      <c r="J175" s="132">
        <v>734.99099999999999</v>
      </c>
      <c r="K175" s="194">
        <f t="shared" si="20"/>
        <v>1.3459178467520603E-2</v>
      </c>
      <c r="L175" s="132">
        <v>1396.867</v>
      </c>
      <c r="M175" s="194">
        <f t="shared" si="21"/>
        <v>3.3922090956798316E-2</v>
      </c>
      <c r="N175" s="123">
        <v>53.45</v>
      </c>
      <c r="O175" s="194">
        <f t="shared" si="22"/>
        <v>7.4155948553054768E-2</v>
      </c>
      <c r="P175">
        <v>84.38</v>
      </c>
      <c r="Q175" s="194">
        <f t="shared" si="23"/>
        <v>3.406862745098041E-2</v>
      </c>
      <c r="R175">
        <v>251.35</v>
      </c>
      <c r="S175" s="194">
        <f t="shared" si="24"/>
        <v>-7.3456814501797465E-3</v>
      </c>
      <c r="T175">
        <v>235.74</v>
      </c>
      <c r="U175" s="194">
        <f t="shared" si="25"/>
        <v>-8.0532361293603064E-4</v>
      </c>
      <c r="V175" s="132">
        <v>5842.63</v>
      </c>
      <c r="W175" s="194">
        <f t="shared" si="26"/>
        <v>1.1159281084776351E-2</v>
      </c>
    </row>
    <row r="176" spans="1:23" ht="13" x14ac:dyDescent="0.3">
      <c r="A176" s="1">
        <v>45722</v>
      </c>
      <c r="B176">
        <v>4.8630000000000004</v>
      </c>
      <c r="C176" s="194">
        <f t="shared" si="18"/>
        <v>5.8951287620229997E-3</v>
      </c>
      <c r="D176">
        <v>112.5</v>
      </c>
      <c r="E176" s="194">
        <f t="shared" si="18"/>
        <v>2.9277218664226924E-2</v>
      </c>
      <c r="F176">
        <v>4.8254999999999999</v>
      </c>
      <c r="G176" s="194">
        <f t="shared" si="18"/>
        <v>1.8897804054054085E-2</v>
      </c>
      <c r="H176" s="132">
        <v>1240.5060000000001</v>
      </c>
      <c r="I176" s="194">
        <f t="shared" si="19"/>
        <v>4.8716395083970767E-3</v>
      </c>
      <c r="J176" s="132">
        <v>743.70899999999995</v>
      </c>
      <c r="K176" s="194">
        <f t="shared" si="20"/>
        <v>1.1861369731057878E-2</v>
      </c>
      <c r="L176" s="132">
        <v>1417.058</v>
      </c>
      <c r="M176" s="194">
        <f t="shared" si="21"/>
        <v>1.4454489940703039E-2</v>
      </c>
      <c r="N176" s="123">
        <v>54.58</v>
      </c>
      <c r="O176" s="194">
        <f t="shared" si="22"/>
        <v>2.114125350795127E-2</v>
      </c>
      <c r="P176">
        <v>86.3</v>
      </c>
      <c r="Q176" s="194">
        <f t="shared" si="23"/>
        <v>2.2754207158094356E-2</v>
      </c>
      <c r="R176">
        <v>248.69</v>
      </c>
      <c r="S176" s="194">
        <f t="shared" si="24"/>
        <v>-1.0582852595981686E-2</v>
      </c>
      <c r="T176">
        <v>235.33</v>
      </c>
      <c r="U176" s="194">
        <f t="shared" si="25"/>
        <v>-1.7392042080257766E-3</v>
      </c>
      <c r="V176" s="132">
        <v>5738.52</v>
      </c>
      <c r="W176" s="194">
        <f t="shared" si="26"/>
        <v>-1.7819030128555062E-2</v>
      </c>
    </row>
    <row r="177" spans="1:23" ht="13" x14ac:dyDescent="0.3">
      <c r="A177" s="1">
        <v>45723</v>
      </c>
      <c r="B177">
        <v>4.8944999999999999</v>
      </c>
      <c r="C177" s="194">
        <f t="shared" si="18"/>
        <v>6.4774830351633592E-3</v>
      </c>
      <c r="D177">
        <v>112</v>
      </c>
      <c r="E177" s="194">
        <f t="shared" si="18"/>
        <v>-4.4444444444444444E-3</v>
      </c>
      <c r="F177">
        <v>4.8045</v>
      </c>
      <c r="G177" s="194">
        <f t="shared" si="18"/>
        <v>-4.3518806341311589E-3</v>
      </c>
      <c r="H177" s="132">
        <v>1235.3699999999999</v>
      </c>
      <c r="I177" s="194">
        <f t="shared" si="19"/>
        <v>-4.1402459963919514E-3</v>
      </c>
      <c r="J177" s="132">
        <v>744.78</v>
      </c>
      <c r="K177" s="194">
        <f t="shared" si="20"/>
        <v>1.4400793858888711E-3</v>
      </c>
      <c r="L177" s="132">
        <v>1392.404</v>
      </c>
      <c r="M177" s="194">
        <f t="shared" si="21"/>
        <v>-1.7398017582907682E-2</v>
      </c>
      <c r="N177" s="123">
        <v>53.36</v>
      </c>
      <c r="O177" s="194">
        <f t="shared" si="22"/>
        <v>-2.2352510076951243E-2</v>
      </c>
      <c r="P177">
        <v>84.3</v>
      </c>
      <c r="Q177" s="194">
        <f t="shared" si="23"/>
        <v>-2.3174971031286212E-2</v>
      </c>
      <c r="R177">
        <v>261.54000000000002</v>
      </c>
      <c r="S177" s="194">
        <f t="shared" si="24"/>
        <v>5.1670754754915851E-2</v>
      </c>
      <c r="T177">
        <v>239.07</v>
      </c>
      <c r="U177" s="194">
        <f t="shared" si="25"/>
        <v>1.5892576382101647E-2</v>
      </c>
      <c r="V177" s="132">
        <v>5770.2</v>
      </c>
      <c r="W177" s="194">
        <f t="shared" si="26"/>
        <v>5.5205871897282535E-3</v>
      </c>
    </row>
    <row r="178" spans="1:23" ht="13" x14ac:dyDescent="0.3">
      <c r="A178" s="1">
        <v>45726</v>
      </c>
      <c r="B178">
        <v>4.79</v>
      </c>
      <c r="C178" s="194">
        <f t="shared" si="18"/>
        <v>-2.1350495454081075E-2</v>
      </c>
      <c r="D178">
        <v>111.3</v>
      </c>
      <c r="E178" s="194">
        <f t="shared" si="18"/>
        <v>-6.2500000000000255E-3</v>
      </c>
      <c r="F178">
        <v>4.8014999999999999</v>
      </c>
      <c r="G178" s="194">
        <f t="shared" si="18"/>
        <v>-6.2441461130192813E-4</v>
      </c>
      <c r="H178" s="132">
        <v>1226.0070000000001</v>
      </c>
      <c r="I178" s="194">
        <f t="shared" si="19"/>
        <v>-7.5791058549259166E-3</v>
      </c>
      <c r="J178" s="132">
        <v>744.12300000000005</v>
      </c>
      <c r="K178" s="194">
        <f t="shared" si="20"/>
        <v>-8.8213969225801642E-4</v>
      </c>
      <c r="L178" s="132">
        <v>1370.4259999999999</v>
      </c>
      <c r="M178" s="194">
        <f t="shared" si="21"/>
        <v>-1.5784212053398344E-2</v>
      </c>
      <c r="N178" s="123">
        <v>51.59</v>
      </c>
      <c r="O178" s="194">
        <f t="shared" si="22"/>
        <v>-3.3170914542728559E-2</v>
      </c>
      <c r="P178">
        <v>85.04</v>
      </c>
      <c r="Q178" s="194">
        <f t="shared" si="23"/>
        <v>8.7781731909846866E-3</v>
      </c>
      <c r="R178">
        <v>256.8999</v>
      </c>
      <c r="S178" s="194">
        <f t="shared" si="24"/>
        <v>-1.7741454462032645E-2</v>
      </c>
      <c r="T178">
        <v>227.48</v>
      </c>
      <c r="U178" s="194">
        <f t="shared" si="25"/>
        <v>-4.8479524825364974E-2</v>
      </c>
      <c r="V178" s="132">
        <v>5614.56</v>
      </c>
      <c r="W178" s="194">
        <f t="shared" si="26"/>
        <v>-2.6973068524487786E-2</v>
      </c>
    </row>
    <row r="179" spans="1:23" ht="13" x14ac:dyDescent="0.3">
      <c r="A179" s="1">
        <v>45727</v>
      </c>
      <c r="B179">
        <v>4.6890000000000001</v>
      </c>
      <c r="C179" s="194">
        <f t="shared" si="18"/>
        <v>-2.1085594989561581E-2</v>
      </c>
      <c r="D179">
        <v>112.4</v>
      </c>
      <c r="E179" s="194">
        <f t="shared" si="18"/>
        <v>9.8831985624439223E-3</v>
      </c>
      <c r="F179">
        <v>4.75</v>
      </c>
      <c r="G179" s="194">
        <f t="shared" si="18"/>
        <v>-1.0725814849526165E-2</v>
      </c>
      <c r="H179" s="132">
        <v>1209.5820000000001</v>
      </c>
      <c r="I179" s="194">
        <f t="shared" si="19"/>
        <v>-1.3397150260969109E-2</v>
      </c>
      <c r="J179" s="132">
        <v>736.54</v>
      </c>
      <c r="K179" s="194">
        <f t="shared" si="20"/>
        <v>-1.0190519578080617E-2</v>
      </c>
      <c r="L179" s="132">
        <v>1350.6780000000001</v>
      </c>
      <c r="M179" s="194">
        <f t="shared" si="21"/>
        <v>-1.4410117729815269E-2</v>
      </c>
      <c r="N179" s="123">
        <v>50.4</v>
      </c>
      <c r="O179" s="194">
        <f t="shared" si="22"/>
        <v>-2.306648575305301E-2</v>
      </c>
      <c r="P179">
        <v>84.26</v>
      </c>
      <c r="Q179" s="194">
        <f t="shared" si="23"/>
        <v>-9.1721542803386777E-3</v>
      </c>
      <c r="R179">
        <v>248.95</v>
      </c>
      <c r="S179" s="194">
        <f t="shared" si="24"/>
        <v>-3.0945516132937435E-2</v>
      </c>
      <c r="T179">
        <v>220.84</v>
      </c>
      <c r="U179" s="194">
        <f t="shared" si="25"/>
        <v>-2.9189379286091027E-2</v>
      </c>
      <c r="V179" s="132">
        <v>5572.07</v>
      </c>
      <c r="W179" s="194">
        <f t="shared" si="26"/>
        <v>-7.5678236584880536E-3</v>
      </c>
    </row>
    <row r="180" spans="1:23" ht="13" x14ac:dyDescent="0.3">
      <c r="A180" s="1">
        <v>45728</v>
      </c>
      <c r="B180">
        <v>4.7690000000000001</v>
      </c>
      <c r="C180" s="194">
        <f t="shared" si="18"/>
        <v>1.7061207080400952E-2</v>
      </c>
      <c r="D180">
        <v>111.7</v>
      </c>
      <c r="E180" s="194">
        <f t="shared" si="18"/>
        <v>-6.2277580071174628E-3</v>
      </c>
      <c r="F180">
        <v>4.7605000000000004</v>
      </c>
      <c r="G180" s="194">
        <f t="shared" si="18"/>
        <v>2.2105263157895572E-3</v>
      </c>
      <c r="H180" s="132">
        <v>1228.3499999999999</v>
      </c>
      <c r="I180" s="194">
        <f t="shared" si="19"/>
        <v>1.5516103910276278E-2</v>
      </c>
      <c r="J180" s="132">
        <v>734.54</v>
      </c>
      <c r="K180" s="194">
        <f t="shared" si="20"/>
        <v>-2.7153990278871482E-3</v>
      </c>
      <c r="L180" s="132">
        <v>1370.9749999999999</v>
      </c>
      <c r="M180" s="194">
        <f t="shared" si="21"/>
        <v>1.5027267786992753E-2</v>
      </c>
      <c r="N180" s="123">
        <v>51.95</v>
      </c>
      <c r="O180" s="194">
        <f t="shared" si="22"/>
        <v>3.0753968253968339E-2</v>
      </c>
      <c r="P180">
        <v>83.78</v>
      </c>
      <c r="Q180" s="194">
        <f t="shared" si="23"/>
        <v>-5.696653216235509E-3</v>
      </c>
      <c r="R180">
        <v>249.63</v>
      </c>
      <c r="S180" s="194">
        <f t="shared" si="24"/>
        <v>2.7314721831693386E-3</v>
      </c>
      <c r="T180">
        <v>216.98</v>
      </c>
      <c r="U180" s="194">
        <f t="shared" si="25"/>
        <v>-1.747871762361897E-2</v>
      </c>
      <c r="V180" s="132">
        <v>5599.3</v>
      </c>
      <c r="W180" s="194">
        <f t="shared" si="26"/>
        <v>4.8868732804865115E-3</v>
      </c>
    </row>
    <row r="181" spans="1:23" ht="13" x14ac:dyDescent="0.3">
      <c r="A181" s="1">
        <v>45729</v>
      </c>
      <c r="B181">
        <v>4.7190000000000003</v>
      </c>
      <c r="C181" s="194">
        <f t="shared" si="18"/>
        <v>-1.0484378276368174E-2</v>
      </c>
      <c r="D181">
        <v>110.2</v>
      </c>
      <c r="E181" s="194">
        <f t="shared" si="18"/>
        <v>-1.342882721575649E-2</v>
      </c>
      <c r="F181">
        <v>4.7889999999999997</v>
      </c>
      <c r="G181" s="194">
        <f t="shared" si="18"/>
        <v>5.9867660959981731E-3</v>
      </c>
      <c r="H181" s="132">
        <v>1218.424</v>
      </c>
      <c r="I181" s="194">
        <f t="shared" si="19"/>
        <v>-8.0807587414010104E-3</v>
      </c>
      <c r="J181" s="132">
        <v>734.68100000000004</v>
      </c>
      <c r="K181" s="194">
        <f t="shared" si="20"/>
        <v>1.9195687096696765E-4</v>
      </c>
      <c r="L181" s="132">
        <v>1364.2750000000001</v>
      </c>
      <c r="M181" s="194">
        <f t="shared" si="21"/>
        <v>-4.8870329510018922E-3</v>
      </c>
      <c r="N181" s="123">
        <v>51.04</v>
      </c>
      <c r="O181" s="194">
        <f t="shared" si="22"/>
        <v>-1.751684311838313E-2</v>
      </c>
      <c r="P181">
        <v>82.54</v>
      </c>
      <c r="Q181" s="194">
        <f t="shared" si="23"/>
        <v>-1.4800668417283299E-2</v>
      </c>
      <c r="R181">
        <v>245.8</v>
      </c>
      <c r="S181" s="194">
        <f t="shared" si="24"/>
        <v>-1.5342707206665801E-2</v>
      </c>
      <c r="T181">
        <v>209.68</v>
      </c>
      <c r="U181" s="194">
        <f t="shared" si="25"/>
        <v>-3.3643653792976236E-2</v>
      </c>
      <c r="V181" s="132">
        <v>5521.52</v>
      </c>
      <c r="W181" s="194">
        <f t="shared" si="26"/>
        <v>-1.3891022092047175E-2</v>
      </c>
    </row>
    <row r="182" spans="1:23" ht="13" x14ac:dyDescent="0.3">
      <c r="A182" s="1">
        <v>45730</v>
      </c>
      <c r="B182">
        <v>4.8005000000000004</v>
      </c>
      <c r="C182" s="194">
        <f t="shared" si="18"/>
        <v>1.7270608179699116E-2</v>
      </c>
      <c r="D182">
        <v>110</v>
      </c>
      <c r="E182" s="194">
        <f t="shared" si="18"/>
        <v>-1.8148820326679023E-3</v>
      </c>
      <c r="F182">
        <v>4.8784999999999998</v>
      </c>
      <c r="G182" s="194">
        <f t="shared" si="18"/>
        <v>1.8688661515974137E-2</v>
      </c>
      <c r="H182" s="132">
        <v>1238.721</v>
      </c>
      <c r="I182" s="194">
        <f t="shared" si="19"/>
        <v>1.6658404627617338E-2</v>
      </c>
      <c r="J182" s="132">
        <v>742.36599999999999</v>
      </c>
      <c r="K182" s="194">
        <f t="shared" si="20"/>
        <v>1.0460322235092434E-2</v>
      </c>
      <c r="L182" s="132">
        <v>1387.5509999999999</v>
      </c>
      <c r="M182" s="194">
        <f t="shared" si="21"/>
        <v>1.7061076395887807E-2</v>
      </c>
      <c r="N182" s="123">
        <v>52.7</v>
      </c>
      <c r="O182" s="194">
        <f t="shared" si="22"/>
        <v>3.2523510971786906E-2</v>
      </c>
      <c r="P182">
        <v>81.94</v>
      </c>
      <c r="Q182" s="194">
        <f t="shared" si="23"/>
        <v>-7.2692028107585226E-3</v>
      </c>
      <c r="R182">
        <v>248.35</v>
      </c>
      <c r="S182" s="194">
        <f t="shared" si="24"/>
        <v>1.0374288039056073E-2</v>
      </c>
      <c r="T182">
        <v>213.49</v>
      </c>
      <c r="U182" s="194">
        <f t="shared" si="25"/>
        <v>1.8170545593285015E-2</v>
      </c>
      <c r="V182" s="132">
        <v>5638.94</v>
      </c>
      <c r="W182" s="194">
        <f t="shared" si="26"/>
        <v>2.1265883307494883E-2</v>
      </c>
    </row>
    <row r="183" spans="1:23" ht="13" x14ac:dyDescent="0.3">
      <c r="A183" s="1">
        <v>45733</v>
      </c>
      <c r="B183">
        <v>4.83</v>
      </c>
      <c r="C183" s="194">
        <f t="shared" si="18"/>
        <v>6.1451932090406487E-3</v>
      </c>
      <c r="D183">
        <v>111.2</v>
      </c>
      <c r="E183" s="194">
        <f t="shared" si="18"/>
        <v>1.0909090909090934E-2</v>
      </c>
      <c r="F183">
        <v>4.8994999999999997</v>
      </c>
      <c r="G183" s="194">
        <f t="shared" si="18"/>
        <v>4.3046018243312308E-3</v>
      </c>
      <c r="H183" s="132">
        <v>1250.02</v>
      </c>
      <c r="I183" s="194">
        <f t="shared" si="19"/>
        <v>9.1215051654084962E-3</v>
      </c>
      <c r="J183" s="132">
        <v>747.06299999999999</v>
      </c>
      <c r="K183" s="194">
        <f t="shared" si="20"/>
        <v>6.3270677805826276E-3</v>
      </c>
      <c r="L183" s="132">
        <v>1397.405</v>
      </c>
      <c r="M183" s="194">
        <f t="shared" si="21"/>
        <v>7.1017209457526547E-3</v>
      </c>
      <c r="N183" s="123">
        <v>53.63</v>
      </c>
      <c r="O183" s="194">
        <f t="shared" si="22"/>
        <v>1.7647058823529405E-2</v>
      </c>
      <c r="P183">
        <v>83.86</v>
      </c>
      <c r="Q183" s="194">
        <f t="shared" si="23"/>
        <v>2.3431779350744468E-2</v>
      </c>
      <c r="R183">
        <v>252.97</v>
      </c>
      <c r="S183" s="194">
        <f t="shared" si="24"/>
        <v>1.8602778337024381E-2</v>
      </c>
      <c r="T183">
        <v>214</v>
      </c>
      <c r="U183" s="194">
        <f t="shared" si="25"/>
        <v>2.3888706730994E-3</v>
      </c>
      <c r="V183" s="132">
        <v>5675.12</v>
      </c>
      <c r="W183" s="194">
        <f t="shared" si="26"/>
        <v>6.4160994796894971E-3</v>
      </c>
    </row>
    <row r="184" spans="1:23" ht="13" x14ac:dyDescent="0.3">
      <c r="A184" s="1">
        <v>45734</v>
      </c>
      <c r="B184">
        <v>4.9390000000000001</v>
      </c>
      <c r="C184" s="194">
        <f t="shared" si="18"/>
        <v>2.2567287784679087E-2</v>
      </c>
      <c r="D184">
        <v>112.6</v>
      </c>
      <c r="E184" s="194">
        <f t="shared" si="18"/>
        <v>1.258992805755388E-2</v>
      </c>
      <c r="F184">
        <v>4.9880000000000004</v>
      </c>
      <c r="G184" s="194">
        <f t="shared" si="18"/>
        <v>1.8063067659965445E-2</v>
      </c>
      <c r="H184" s="132">
        <v>1265.155</v>
      </c>
      <c r="I184" s="194">
        <f t="shared" si="19"/>
        <v>1.2107806275099591E-2</v>
      </c>
      <c r="J184" s="132">
        <v>751.33600000000001</v>
      </c>
      <c r="K184" s="194">
        <f t="shared" si="20"/>
        <v>5.7197318030742048E-3</v>
      </c>
      <c r="L184" s="132">
        <v>1411.1179999999999</v>
      </c>
      <c r="M184" s="194">
        <f t="shared" si="21"/>
        <v>9.8131894475831736E-3</v>
      </c>
      <c r="N184" s="123">
        <v>54.99</v>
      </c>
      <c r="O184" s="194">
        <f t="shared" si="22"/>
        <v>2.5358940891292175E-2</v>
      </c>
      <c r="P184">
        <v>84.98</v>
      </c>
      <c r="Q184" s="194">
        <f t="shared" si="23"/>
        <v>1.3355592654424094E-2</v>
      </c>
      <c r="R184">
        <v>246.95</v>
      </c>
      <c r="S184" s="194">
        <f t="shared" si="24"/>
        <v>-2.3797288215994031E-2</v>
      </c>
      <c r="T184">
        <v>212.69</v>
      </c>
      <c r="U184" s="194">
        <f t="shared" si="25"/>
        <v>-6.1214953271028147E-3</v>
      </c>
      <c r="V184" s="132">
        <v>5614.66</v>
      </c>
      <c r="W184" s="194">
        <f t="shared" si="26"/>
        <v>-1.0653519220738952E-2</v>
      </c>
    </row>
    <row r="185" spans="1:23" ht="13" x14ac:dyDescent="0.3">
      <c r="A185" s="1">
        <v>45735</v>
      </c>
      <c r="B185">
        <v>4.9480000000000004</v>
      </c>
      <c r="C185" s="194">
        <f t="shared" si="18"/>
        <v>1.8222312208949871E-3</v>
      </c>
      <c r="D185">
        <v>109.2</v>
      </c>
      <c r="E185" s="194">
        <f t="shared" si="18"/>
        <v>-3.0195381882770798E-2</v>
      </c>
      <c r="F185">
        <v>4.9290000000000003</v>
      </c>
      <c r="G185" s="194">
        <f t="shared" si="18"/>
        <v>-1.1828388131515669E-2</v>
      </c>
      <c r="H185" s="132">
        <v>1271.252</v>
      </c>
      <c r="I185" s="194">
        <f t="shared" si="19"/>
        <v>4.819172354375535E-3</v>
      </c>
      <c r="J185" s="132">
        <v>748.03099999999995</v>
      </c>
      <c r="K185" s="194">
        <f t="shared" si="20"/>
        <v>-4.3988308825879015E-3</v>
      </c>
      <c r="L185" s="132">
        <v>1405.4860000000001</v>
      </c>
      <c r="M185" s="194">
        <f t="shared" si="21"/>
        <v>-3.9911616179510393E-3</v>
      </c>
      <c r="N185" s="123">
        <v>54.95</v>
      </c>
      <c r="O185" s="194">
        <f t="shared" si="22"/>
        <v>-7.2740498272411613E-4</v>
      </c>
      <c r="P185">
        <v>82.92</v>
      </c>
      <c r="Q185" s="194">
        <f t="shared" si="23"/>
        <v>-2.4240997881854579E-2</v>
      </c>
      <c r="R185">
        <v>252.29</v>
      </c>
      <c r="S185" s="194">
        <f t="shared" si="24"/>
        <v>2.1623810487953043E-2</v>
      </c>
      <c r="T185">
        <v>215.24</v>
      </c>
      <c r="U185" s="194">
        <f t="shared" si="25"/>
        <v>1.1989280173021822E-2</v>
      </c>
      <c r="V185" s="132">
        <v>5675.29</v>
      </c>
      <c r="W185" s="194">
        <f t="shared" si="26"/>
        <v>1.0798516740105386E-2</v>
      </c>
    </row>
    <row r="186" spans="1:23" ht="13" x14ac:dyDescent="0.3">
      <c r="A186" s="1">
        <v>45736</v>
      </c>
      <c r="B186">
        <v>4.8040000000000003</v>
      </c>
      <c r="C186" s="194">
        <f t="shared" si="18"/>
        <v>-2.9102667744543273E-2</v>
      </c>
      <c r="D186">
        <v>104.9</v>
      </c>
      <c r="E186" s="194">
        <f t="shared" si="18"/>
        <v>-3.9377289377289348E-2</v>
      </c>
      <c r="F186">
        <v>4.9385000000000003</v>
      </c>
      <c r="G186" s="194">
        <f t="shared" si="18"/>
        <v>1.927368634611496E-3</v>
      </c>
      <c r="H186" s="132">
        <v>1255.615</v>
      </c>
      <c r="I186" s="194">
        <f t="shared" si="19"/>
        <v>-1.2300472290309037E-2</v>
      </c>
      <c r="J186" s="132">
        <v>745.601</v>
      </c>
      <c r="K186" s="194">
        <f t="shared" si="20"/>
        <v>-3.2485284700767081E-3</v>
      </c>
      <c r="L186" s="132">
        <v>1389.8050000000001</v>
      </c>
      <c r="M186" s="194">
        <f t="shared" si="21"/>
        <v>-1.1156994804644115E-2</v>
      </c>
      <c r="N186" s="123">
        <v>53.41</v>
      </c>
      <c r="O186" s="194">
        <f t="shared" si="22"/>
        <v>-2.8025477707006481E-2</v>
      </c>
      <c r="P186">
        <v>80.459999999999994</v>
      </c>
      <c r="Q186" s="194">
        <f t="shared" si="23"/>
        <v>-2.9667149059334392E-2</v>
      </c>
      <c r="R186">
        <v>243.32</v>
      </c>
      <c r="S186" s="194">
        <f t="shared" si="24"/>
        <v>-3.555432240675413E-2</v>
      </c>
      <c r="T186">
        <v>214.1</v>
      </c>
      <c r="U186" s="194">
        <f t="shared" si="25"/>
        <v>-5.2964133060770056E-3</v>
      </c>
      <c r="V186" s="132">
        <v>5662.89</v>
      </c>
      <c r="W186" s="194">
        <f t="shared" si="26"/>
        <v>-2.1849103746239638E-3</v>
      </c>
    </row>
    <row r="187" spans="1:23" ht="13" x14ac:dyDescent="0.3">
      <c r="A187" s="1">
        <v>45737</v>
      </c>
      <c r="B187">
        <v>4.8274999999999997</v>
      </c>
      <c r="C187" s="194">
        <f t="shared" si="18"/>
        <v>4.8917568692754803E-3</v>
      </c>
      <c r="D187">
        <v>102.8</v>
      </c>
      <c r="E187" s="194">
        <f t="shared" si="18"/>
        <v>-2.0019065776930491E-2</v>
      </c>
      <c r="F187">
        <v>4.9340000000000002</v>
      </c>
      <c r="G187" s="194">
        <f t="shared" si="18"/>
        <v>-9.1120785663666506E-4</v>
      </c>
      <c r="H187" s="132">
        <v>1251.3030000000001</v>
      </c>
      <c r="I187" s="194">
        <f t="shared" si="19"/>
        <v>-3.4341736917764586E-3</v>
      </c>
      <c r="J187" s="132">
        <v>728.33500000000004</v>
      </c>
      <c r="K187" s="194">
        <f t="shared" si="20"/>
        <v>-2.3157157782781893E-2</v>
      </c>
      <c r="L187" s="132">
        <v>1383.375</v>
      </c>
      <c r="M187" s="194">
        <f t="shared" si="21"/>
        <v>-4.6265483287224202E-3</v>
      </c>
      <c r="N187" s="123">
        <v>53.31</v>
      </c>
      <c r="O187" s="194">
        <f t="shared" si="22"/>
        <v>-1.8723085564499966E-3</v>
      </c>
      <c r="P187">
        <v>79.44</v>
      </c>
      <c r="Q187" s="194">
        <f t="shared" si="23"/>
        <v>-1.2677106636838131E-2</v>
      </c>
      <c r="R187">
        <v>243.87</v>
      </c>
      <c r="S187" s="194">
        <f t="shared" si="24"/>
        <v>2.2603978300181301E-3</v>
      </c>
      <c r="T187">
        <v>218.27</v>
      </c>
      <c r="U187" s="194">
        <f t="shared" si="25"/>
        <v>1.9476879962634357E-2</v>
      </c>
      <c r="V187" s="132">
        <v>5667.56</v>
      </c>
      <c r="W187" s="194">
        <f t="shared" si="26"/>
        <v>8.2466726353506298E-4</v>
      </c>
    </row>
    <row r="188" spans="1:23" ht="13" x14ac:dyDescent="0.3">
      <c r="A188" s="1">
        <v>45740</v>
      </c>
      <c r="B188">
        <v>4.8334999999999999</v>
      </c>
      <c r="C188" s="194">
        <f t="shared" si="18"/>
        <v>1.2428793371310673E-3</v>
      </c>
      <c r="D188">
        <v>104.5</v>
      </c>
      <c r="E188" s="194">
        <f t="shared" si="18"/>
        <v>1.6536964980544775E-2</v>
      </c>
      <c r="F188">
        <v>4.9470000000000001</v>
      </c>
      <c r="G188" s="194">
        <f t="shared" si="18"/>
        <v>2.63477908390756E-3</v>
      </c>
      <c r="H188" s="132">
        <v>1247.8620000000001</v>
      </c>
      <c r="I188" s="194">
        <f t="shared" si="19"/>
        <v>-2.7499334693515723E-3</v>
      </c>
      <c r="J188" s="132">
        <v>725.62699999999995</v>
      </c>
      <c r="K188" s="194">
        <f t="shared" si="20"/>
        <v>-3.7180692950360529E-3</v>
      </c>
      <c r="L188" s="132">
        <v>1380.703</v>
      </c>
      <c r="M188" s="194">
        <f t="shared" si="21"/>
        <v>-1.9315080871058284E-3</v>
      </c>
      <c r="N188" s="123">
        <v>53.52</v>
      </c>
      <c r="O188" s="194">
        <f t="shared" si="22"/>
        <v>3.939223410241997E-3</v>
      </c>
      <c r="P188">
        <v>79.56</v>
      </c>
      <c r="Q188" s="194">
        <f t="shared" si="23"/>
        <v>1.5105740181269455E-3</v>
      </c>
      <c r="R188">
        <v>248.45</v>
      </c>
      <c r="S188" s="194">
        <f t="shared" si="24"/>
        <v>1.8780497806208159E-2</v>
      </c>
      <c r="T188">
        <v>220.73</v>
      </c>
      <c r="U188" s="194">
        <f t="shared" si="25"/>
        <v>1.1270444861868234E-2</v>
      </c>
      <c r="V188" s="132">
        <v>5767.57</v>
      </c>
      <c r="W188" s="194">
        <f t="shared" si="26"/>
        <v>1.7646041682840466E-2</v>
      </c>
    </row>
    <row r="189" spans="1:23" ht="13" x14ac:dyDescent="0.3">
      <c r="A189" s="1">
        <v>45741</v>
      </c>
      <c r="B189">
        <v>4.9400000000000004</v>
      </c>
      <c r="C189" s="194">
        <f t="shared" si="18"/>
        <v>2.2033722975069926E-2</v>
      </c>
      <c r="D189">
        <v>105</v>
      </c>
      <c r="E189" s="194">
        <f t="shared" si="18"/>
        <v>4.7846889952153108E-3</v>
      </c>
      <c r="F189">
        <v>4.9595000000000002</v>
      </c>
      <c r="G189" s="194">
        <f t="shared" si="18"/>
        <v>2.5267839094401004E-3</v>
      </c>
      <c r="H189" s="132">
        <v>1261.297</v>
      </c>
      <c r="I189" s="194">
        <f t="shared" si="19"/>
        <v>1.0766414876003872E-2</v>
      </c>
      <c r="J189" s="132">
        <v>728.19500000000005</v>
      </c>
      <c r="K189" s="194">
        <f t="shared" si="20"/>
        <v>3.5390083334827637E-3</v>
      </c>
      <c r="L189" s="132">
        <v>1394.223</v>
      </c>
      <c r="M189" s="194">
        <f t="shared" si="21"/>
        <v>9.7921131481571218E-3</v>
      </c>
      <c r="N189" s="123">
        <v>55.28</v>
      </c>
      <c r="O189" s="194">
        <f t="shared" si="22"/>
        <v>3.2884902840059752E-2</v>
      </c>
      <c r="P189">
        <v>81.14</v>
      </c>
      <c r="Q189" s="194">
        <f t="shared" si="23"/>
        <v>1.9859225741578661E-2</v>
      </c>
      <c r="R189">
        <v>249.9</v>
      </c>
      <c r="S189" s="194">
        <f t="shared" si="24"/>
        <v>5.8361843429262112E-3</v>
      </c>
      <c r="T189">
        <v>223.75</v>
      </c>
      <c r="U189" s="194">
        <f t="shared" si="25"/>
        <v>1.3681873782449193E-2</v>
      </c>
      <c r="V189" s="132">
        <v>5776.65</v>
      </c>
      <c r="W189" s="194">
        <f t="shared" si="26"/>
        <v>1.5743198608772721E-3</v>
      </c>
    </row>
    <row r="190" spans="1:23" ht="13" x14ac:dyDescent="0.3">
      <c r="A190" s="1">
        <v>45742</v>
      </c>
      <c r="B190">
        <v>4.9020000000000001</v>
      </c>
      <c r="C190" s="194">
        <f t="shared" si="18"/>
        <v>-7.6923076923077439E-3</v>
      </c>
      <c r="D190">
        <v>102</v>
      </c>
      <c r="E190" s="194">
        <f t="shared" si="18"/>
        <v>-2.8571428571428571E-2</v>
      </c>
      <c r="F190">
        <v>4.9279999999999999</v>
      </c>
      <c r="G190" s="194">
        <f t="shared" si="18"/>
        <v>-6.3514467184192566E-3</v>
      </c>
      <c r="H190" s="132">
        <v>1251.4659999999999</v>
      </c>
      <c r="I190" s="194">
        <f t="shared" si="19"/>
        <v>-7.7943577127354861E-3</v>
      </c>
      <c r="J190" s="132">
        <v>722.34400000000005</v>
      </c>
      <c r="K190" s="194">
        <f t="shared" si="20"/>
        <v>-8.0349356971690256E-3</v>
      </c>
      <c r="L190" s="132">
        <v>1377.989</v>
      </c>
      <c r="M190" s="194">
        <f t="shared" si="21"/>
        <v>-1.1643761435580911E-2</v>
      </c>
      <c r="N190" s="123">
        <v>55.02</v>
      </c>
      <c r="O190" s="194">
        <f t="shared" si="22"/>
        <v>-4.7033285094066207E-3</v>
      </c>
      <c r="P190">
        <v>78.680000000000007</v>
      </c>
      <c r="Q190" s="194">
        <f t="shared" si="23"/>
        <v>-3.0317968942568323E-2</v>
      </c>
      <c r="R190">
        <v>250.34</v>
      </c>
      <c r="S190" s="194">
        <f t="shared" si="24"/>
        <v>1.7607042817126758E-3</v>
      </c>
      <c r="T190">
        <v>221.53</v>
      </c>
      <c r="U190" s="194">
        <f t="shared" si="25"/>
        <v>-9.9217877094972019E-3</v>
      </c>
      <c r="V190" s="132">
        <v>5712.2</v>
      </c>
      <c r="W190" s="194">
        <f t="shared" si="26"/>
        <v>-1.1156985450044545E-2</v>
      </c>
    </row>
    <row r="191" spans="1:23" ht="13" x14ac:dyDescent="0.3">
      <c r="A191" s="1">
        <v>45743</v>
      </c>
      <c r="B191">
        <v>4.9169999999999998</v>
      </c>
      <c r="C191" s="194">
        <f t="shared" si="18"/>
        <v>3.0599755201957731E-3</v>
      </c>
      <c r="D191">
        <v>102.2</v>
      </c>
      <c r="E191" s="194">
        <f t="shared" si="18"/>
        <v>1.9607843137255179E-3</v>
      </c>
      <c r="F191">
        <v>4.8384999999999998</v>
      </c>
      <c r="G191" s="194">
        <f t="shared" si="18"/>
        <v>-1.8161525974026E-2</v>
      </c>
      <c r="H191" s="132">
        <v>1254.2370000000001</v>
      </c>
      <c r="I191" s="194">
        <f t="shared" si="19"/>
        <v>2.2142031825077035E-3</v>
      </c>
      <c r="J191" s="132">
        <v>716.48500000000001</v>
      </c>
      <c r="K191" s="194">
        <f t="shared" si="20"/>
        <v>-8.111093883246814E-3</v>
      </c>
      <c r="L191" s="132">
        <v>1368.9780000000001</v>
      </c>
      <c r="M191" s="194">
        <f t="shared" si="21"/>
        <v>-6.5392394278909098E-3</v>
      </c>
      <c r="N191" s="123">
        <v>54.55</v>
      </c>
      <c r="O191" s="194">
        <f t="shared" si="22"/>
        <v>-8.5423482370048341E-3</v>
      </c>
      <c r="P191">
        <v>77.42</v>
      </c>
      <c r="Q191" s="194">
        <f t="shared" si="23"/>
        <v>-1.6014234875444903E-2</v>
      </c>
      <c r="R191">
        <v>246.21</v>
      </c>
      <c r="S191" s="194">
        <f t="shared" si="24"/>
        <v>-1.6497563313893088E-2</v>
      </c>
      <c r="T191">
        <v>223.85</v>
      </c>
      <c r="U191" s="194">
        <f t="shared" si="25"/>
        <v>1.0472622218209693E-2</v>
      </c>
      <c r="V191" s="132">
        <v>5693.31</v>
      </c>
      <c r="W191" s="194">
        <f t="shared" si="26"/>
        <v>-3.3069570393192498E-3</v>
      </c>
    </row>
    <row r="192" spans="1:23" ht="13" x14ac:dyDescent="0.3">
      <c r="A192" s="1">
        <v>45744</v>
      </c>
      <c r="B192">
        <v>4.8220000000000001</v>
      </c>
      <c r="C192" s="194">
        <f t="shared" si="18"/>
        <v>-1.9320724018710544E-2</v>
      </c>
      <c r="D192">
        <v>99.75</v>
      </c>
      <c r="E192" s="194">
        <f t="shared" si="18"/>
        <v>-2.3972602739726054E-2</v>
      </c>
      <c r="F192">
        <v>4.8819999999999997</v>
      </c>
      <c r="G192" s="194">
        <f t="shared" si="18"/>
        <v>8.9903895835485945E-3</v>
      </c>
      <c r="H192" s="132">
        <v>1244.336</v>
      </c>
      <c r="I192" s="194">
        <f t="shared" si="19"/>
        <v>-7.8940423540368107E-3</v>
      </c>
      <c r="J192" s="132">
        <v>714.06899999999996</v>
      </c>
      <c r="K192" s="194">
        <f t="shared" si="20"/>
        <v>-3.3720175579391803E-3</v>
      </c>
      <c r="L192" s="132">
        <v>1355.509</v>
      </c>
      <c r="M192" s="194">
        <f t="shared" si="21"/>
        <v>-9.8387264075829196E-3</v>
      </c>
      <c r="N192" s="123">
        <v>53.2</v>
      </c>
      <c r="O192" s="194">
        <f t="shared" si="22"/>
        <v>-2.4747937671860575E-2</v>
      </c>
      <c r="P192">
        <v>76.2</v>
      </c>
      <c r="Q192" s="194">
        <f t="shared" si="23"/>
        <v>-1.5758202014983194E-2</v>
      </c>
      <c r="R192">
        <v>244</v>
      </c>
      <c r="S192" s="194">
        <f t="shared" si="24"/>
        <v>-8.9760773323585875E-3</v>
      </c>
      <c r="T192">
        <v>217.9</v>
      </c>
      <c r="U192" s="194">
        <f t="shared" si="25"/>
        <v>-2.6580299307571983E-2</v>
      </c>
      <c r="V192" s="132">
        <v>5580.94</v>
      </c>
      <c r="W192" s="194">
        <f t="shared" si="26"/>
        <v>-1.973720032810453E-2</v>
      </c>
    </row>
    <row r="193" spans="1:23" ht="13" x14ac:dyDescent="0.3">
      <c r="A193" s="1">
        <v>45747</v>
      </c>
      <c r="B193">
        <v>4.734</v>
      </c>
      <c r="C193" s="194">
        <f t="shared" si="18"/>
        <v>-1.8249688925756964E-2</v>
      </c>
      <c r="D193">
        <v>95.95</v>
      </c>
      <c r="E193" s="194">
        <f t="shared" si="18"/>
        <v>-3.8095238095238064E-2</v>
      </c>
      <c r="F193">
        <v>4.84</v>
      </c>
      <c r="G193" s="194">
        <f t="shared" si="18"/>
        <v>-8.6030315444489587E-3</v>
      </c>
      <c r="H193" s="132">
        <v>1223.664</v>
      </c>
      <c r="I193" s="194">
        <f t="shared" si="19"/>
        <v>-1.6612876264931679E-2</v>
      </c>
      <c r="J193" s="132">
        <v>703.18499999999995</v>
      </c>
      <c r="K193" s="194">
        <f t="shared" si="20"/>
        <v>-1.5242224490910564E-2</v>
      </c>
      <c r="L193" s="132">
        <v>1338.2</v>
      </c>
      <c r="M193" s="194">
        <f t="shared" si="21"/>
        <v>-1.2769372980924485E-2</v>
      </c>
      <c r="N193" s="123">
        <v>51.53</v>
      </c>
      <c r="O193" s="194">
        <f t="shared" si="22"/>
        <v>-3.1390977443609053E-2</v>
      </c>
      <c r="P193">
        <v>74.239999999999995</v>
      </c>
      <c r="Q193" s="194">
        <f t="shared" si="23"/>
        <v>-2.5721784776902991E-2</v>
      </c>
      <c r="R193">
        <v>248.66</v>
      </c>
      <c r="S193" s="194">
        <f t="shared" si="24"/>
        <v>1.9098360655737692E-2</v>
      </c>
      <c r="T193">
        <v>222.13</v>
      </c>
      <c r="U193" s="194">
        <f t="shared" si="25"/>
        <v>1.9412574575493297E-2</v>
      </c>
      <c r="V193" s="132">
        <v>5611.85</v>
      </c>
      <c r="W193" s="194">
        <f t="shared" si="26"/>
        <v>5.5384935154294381E-3</v>
      </c>
    </row>
    <row r="194" spans="1:23" ht="13" x14ac:dyDescent="0.3">
      <c r="A194" s="1">
        <v>45748</v>
      </c>
      <c r="B194">
        <v>4.7910000000000004</v>
      </c>
      <c r="C194" s="194">
        <f t="shared" si="18"/>
        <v>1.2040557667934175E-2</v>
      </c>
      <c r="D194">
        <v>96.8</v>
      </c>
      <c r="E194" s="194">
        <f t="shared" si="18"/>
        <v>8.8587806149035362E-3</v>
      </c>
      <c r="F194">
        <v>4.9995000000000003</v>
      </c>
      <c r="G194" s="194">
        <f t="shared" si="18"/>
        <v>3.2954545454545542E-2</v>
      </c>
      <c r="H194" s="132">
        <v>1240.492</v>
      </c>
      <c r="I194" s="194">
        <f t="shared" si="19"/>
        <v>1.3752141110631656E-2</v>
      </c>
      <c r="J194" s="132">
        <v>710.97799999999995</v>
      </c>
      <c r="K194" s="194">
        <f t="shared" si="20"/>
        <v>1.1082432076907225E-2</v>
      </c>
      <c r="L194" s="132">
        <v>1359.0419999999999</v>
      </c>
      <c r="M194" s="194">
        <f t="shared" si="21"/>
        <v>1.5574652518308078E-2</v>
      </c>
      <c r="N194" s="123">
        <v>52.67</v>
      </c>
      <c r="O194" s="194">
        <f t="shared" si="22"/>
        <v>2.2123035125169815E-2</v>
      </c>
      <c r="P194">
        <v>73.7</v>
      </c>
      <c r="Q194" s="194">
        <f t="shared" si="23"/>
        <v>-7.2737068965516172E-3</v>
      </c>
      <c r="R194">
        <v>250.34</v>
      </c>
      <c r="S194" s="194">
        <f t="shared" si="24"/>
        <v>6.7562133033057465E-3</v>
      </c>
      <c r="T194">
        <v>223.19</v>
      </c>
      <c r="U194" s="194">
        <f t="shared" si="25"/>
        <v>4.7719803718543298E-3</v>
      </c>
      <c r="V194" s="132">
        <v>5633.07</v>
      </c>
      <c r="W194" s="194">
        <f t="shared" si="26"/>
        <v>3.781284246727789E-3</v>
      </c>
    </row>
    <row r="195" spans="1:23" ht="13" x14ac:dyDescent="0.3">
      <c r="A195" s="1">
        <v>45749</v>
      </c>
      <c r="B195">
        <v>4.7885</v>
      </c>
      <c r="C195" s="194">
        <f t="shared" si="18"/>
        <v>-5.2181173032777933E-4</v>
      </c>
      <c r="D195">
        <v>96.55</v>
      </c>
      <c r="E195" s="194">
        <f t="shared" si="18"/>
        <v>-2.5826446280991736E-3</v>
      </c>
      <c r="F195">
        <v>4.96</v>
      </c>
      <c r="G195" s="194">
        <f>(F195-F194)/F194</f>
        <v>-7.9007900790079629E-3</v>
      </c>
      <c r="H195" s="132">
        <v>1237.3710000000001</v>
      </c>
      <c r="I195" s="194">
        <f t="shared" si="19"/>
        <v>-2.5159372249074297E-3</v>
      </c>
      <c r="J195" s="132">
        <v>704.49300000000005</v>
      </c>
      <c r="K195" s="194">
        <f t="shared" si="20"/>
        <v>-9.1212386318562603E-3</v>
      </c>
      <c r="L195" s="132">
        <v>1352.414</v>
      </c>
      <c r="M195" s="194">
        <f t="shared" si="21"/>
        <v>-4.8769648031480482E-3</v>
      </c>
      <c r="N195" s="123">
        <v>52.14</v>
      </c>
      <c r="O195" s="194">
        <f t="shared" si="22"/>
        <v>-1.0062654262388478E-2</v>
      </c>
      <c r="P195">
        <v>74.02</v>
      </c>
      <c r="Q195" s="194">
        <f t="shared" si="23"/>
        <v>4.341926729986339E-3</v>
      </c>
      <c r="R195">
        <v>249.98</v>
      </c>
      <c r="S195" s="194">
        <f t="shared" si="24"/>
        <v>-1.4380442598067175E-3</v>
      </c>
      <c r="T195">
        <v>223.89</v>
      </c>
      <c r="U195" s="194">
        <f t="shared" si="25"/>
        <v>3.1363412339262004E-3</v>
      </c>
      <c r="V195" s="132">
        <v>5670.97</v>
      </c>
      <c r="W195" s="194">
        <f t="shared" si="26"/>
        <v>6.728125160880399E-3</v>
      </c>
    </row>
    <row r="196" spans="1:23" ht="13" x14ac:dyDescent="0.3">
      <c r="A196" s="1">
        <v>45750</v>
      </c>
      <c r="B196">
        <v>4.4550000000000001</v>
      </c>
      <c r="C196" s="194">
        <f t="shared" ref="C196:G259" si="27">(B196-B195)/B195</f>
        <v>-6.9646026939542638E-2</v>
      </c>
      <c r="D196">
        <v>92.75</v>
      </c>
      <c r="E196" s="194">
        <f t="shared" si="27"/>
        <v>-3.9357845675815614E-2</v>
      </c>
      <c r="F196">
        <v>4.5670000000000002</v>
      </c>
      <c r="G196" s="194">
        <f t="shared" si="27"/>
        <v>-7.9233870967741898E-2</v>
      </c>
      <c r="H196" s="132">
        <v>1194.9960000000001</v>
      </c>
      <c r="I196" s="194">
        <f t="shared" ref="I196:I259" si="28">(H196-H195)/H195</f>
        <v>-3.4245994127872721E-2</v>
      </c>
      <c r="J196" s="132">
        <v>685.28300000000002</v>
      </c>
      <c r="K196" s="194">
        <f t="shared" ref="K196:K259" si="29">(J196-J195)/J195</f>
        <v>-2.7267836586027164E-2</v>
      </c>
      <c r="L196" s="132">
        <v>1312.82</v>
      </c>
      <c r="M196" s="194">
        <f t="shared" ref="M196:M259" si="30">(L196-L195)/L195</f>
        <v>-2.9276538101498543E-2</v>
      </c>
      <c r="N196" s="123">
        <v>48.51</v>
      </c>
      <c r="O196" s="194">
        <f t="shared" ref="O196:O259" si="31">(N196-N195)/N195</f>
        <v>-6.9620253164557014E-2</v>
      </c>
      <c r="P196">
        <v>71.400000000000006</v>
      </c>
      <c r="Q196" s="194">
        <f t="shared" ref="Q196:Q259" si="32">(P196-P195)/P195</f>
        <v>-3.5395838962442451E-2</v>
      </c>
      <c r="R196">
        <v>243.49</v>
      </c>
      <c r="S196" s="194">
        <f t="shared" ref="S196:S259" si="33">(R196-R195)/R195</f>
        <v>-2.5962076966157217E-2</v>
      </c>
      <c r="T196">
        <v>203.19</v>
      </c>
      <c r="U196" s="194">
        <f t="shared" ref="U196:U259" si="34">(T196-T195)/T195</f>
        <v>-9.2456116843092545E-2</v>
      </c>
      <c r="V196" s="132">
        <v>5396.52</v>
      </c>
      <c r="W196" s="194">
        <f t="shared" ref="W196:W259" si="35">(V196-V195)/V195</f>
        <v>-4.8395600752604899E-2</v>
      </c>
    </row>
    <row r="197" spans="1:23" ht="13" x14ac:dyDescent="0.3">
      <c r="A197" s="1">
        <v>45751</v>
      </c>
      <c r="B197">
        <v>4.1295000000000002</v>
      </c>
      <c r="C197" s="194">
        <f t="shared" si="27"/>
        <v>-7.3063973063973039E-2</v>
      </c>
      <c r="D197">
        <v>90.25</v>
      </c>
      <c r="E197" s="194">
        <f t="shared" si="27"/>
        <v>-2.6954177897574125E-2</v>
      </c>
      <c r="F197">
        <v>4.4435000000000002</v>
      </c>
      <c r="G197" s="194">
        <f t="shared" si="27"/>
        <v>-2.7041821764834668E-2</v>
      </c>
      <c r="H197" s="132">
        <v>1119.5989999999999</v>
      </c>
      <c r="I197" s="194">
        <f t="shared" si="28"/>
        <v>-6.3093935042460525E-2</v>
      </c>
      <c r="J197" s="132">
        <v>657.45600000000002</v>
      </c>
      <c r="K197" s="194">
        <f t="shared" si="29"/>
        <v>-4.0606581514498384E-2</v>
      </c>
      <c r="L197" s="132">
        <v>1250.5160000000001</v>
      </c>
      <c r="M197" s="194">
        <f t="shared" si="30"/>
        <v>-4.7458143538337216E-2</v>
      </c>
      <c r="N197" s="123">
        <v>43.865000000000002</v>
      </c>
      <c r="O197" s="194">
        <f t="shared" si="31"/>
        <v>-9.575345289630996E-2</v>
      </c>
      <c r="P197">
        <v>67.819999999999993</v>
      </c>
      <c r="Q197" s="194">
        <f t="shared" si="32"/>
        <v>-5.0140056022409132E-2</v>
      </c>
      <c r="R197">
        <v>227.48</v>
      </c>
      <c r="S197" s="194">
        <f t="shared" si="33"/>
        <v>-6.5752186948129357E-2</v>
      </c>
      <c r="T197">
        <v>188.38</v>
      </c>
      <c r="U197" s="194">
        <f t="shared" si="34"/>
        <v>-7.2887445248289787E-2</v>
      </c>
      <c r="V197" s="132">
        <v>5074.08</v>
      </c>
      <c r="W197" s="194">
        <f t="shared" si="35"/>
        <v>-5.9749616419470415E-2</v>
      </c>
    </row>
    <row r="198" spans="1:23" ht="13" x14ac:dyDescent="0.3">
      <c r="A198" s="1">
        <v>45754</v>
      </c>
      <c r="B198">
        <v>3.9</v>
      </c>
      <c r="C198" s="194">
        <f t="shared" si="27"/>
        <v>-5.557573556120602E-2</v>
      </c>
      <c r="D198">
        <v>89.95</v>
      </c>
      <c r="E198" s="194">
        <f t="shared" si="27"/>
        <v>-3.3240997229916584E-3</v>
      </c>
      <c r="F198">
        <v>4.2460000000000004</v>
      </c>
      <c r="G198" s="194">
        <f t="shared" si="27"/>
        <v>-4.4446944975807312E-2</v>
      </c>
      <c r="H198" s="132">
        <v>1059.4110000000001</v>
      </c>
      <c r="I198" s="194">
        <f t="shared" si="28"/>
        <v>-5.3758533189114922E-2</v>
      </c>
      <c r="J198" s="132">
        <v>627.67600000000004</v>
      </c>
      <c r="K198" s="194">
        <f t="shared" si="29"/>
        <v>-4.5295806867683877E-2</v>
      </c>
      <c r="L198" s="132">
        <v>1201.384</v>
      </c>
      <c r="M198" s="194">
        <f t="shared" si="30"/>
        <v>-3.9289381343381502E-2</v>
      </c>
      <c r="N198" s="123">
        <v>42.65</v>
      </c>
      <c r="O198" s="194">
        <f t="shared" si="31"/>
        <v>-2.7698620768266347E-2</v>
      </c>
      <c r="P198">
        <v>68.3</v>
      </c>
      <c r="Q198" s="194">
        <f t="shared" si="32"/>
        <v>7.0775582424064294E-3</v>
      </c>
      <c r="R198">
        <v>225.78</v>
      </c>
      <c r="S198" s="194">
        <f t="shared" si="33"/>
        <v>-7.4731844557762821E-3</v>
      </c>
      <c r="T198">
        <v>181.46</v>
      </c>
      <c r="U198" s="194">
        <f t="shared" si="34"/>
        <v>-3.6734260537211953E-2</v>
      </c>
      <c r="V198" s="132">
        <v>5062.25</v>
      </c>
      <c r="W198" s="194">
        <f t="shared" si="35"/>
        <v>-2.331457131144942E-3</v>
      </c>
    </row>
    <row r="199" spans="1:23" ht="13" x14ac:dyDescent="0.3">
      <c r="A199" s="1">
        <v>45755</v>
      </c>
      <c r="B199">
        <v>3.9950000000000001</v>
      </c>
      <c r="C199" s="194">
        <f t="shared" si="27"/>
        <v>2.4358974358974411E-2</v>
      </c>
      <c r="D199">
        <v>85.95</v>
      </c>
      <c r="E199" s="194">
        <f t="shared" si="27"/>
        <v>-4.4469149527515288E-2</v>
      </c>
      <c r="F199">
        <v>4.3730000000000002</v>
      </c>
      <c r="G199" s="194">
        <f t="shared" si="27"/>
        <v>2.9910504003768199E-2</v>
      </c>
      <c r="H199" s="132">
        <v>1084.883</v>
      </c>
      <c r="I199" s="194">
        <f t="shared" si="28"/>
        <v>2.4043548726603723E-2</v>
      </c>
      <c r="J199" s="132">
        <v>639.16300000000001</v>
      </c>
      <c r="K199" s="194">
        <f t="shared" si="29"/>
        <v>1.8300843110139572E-2</v>
      </c>
      <c r="L199" s="132">
        <v>1231.2170000000001</v>
      </c>
      <c r="M199" s="194">
        <f t="shared" si="30"/>
        <v>2.4832193536787641E-2</v>
      </c>
      <c r="N199" s="123">
        <v>43.594999999999999</v>
      </c>
      <c r="O199" s="194">
        <f t="shared" si="31"/>
        <v>2.215709261430247E-2</v>
      </c>
      <c r="P199">
        <v>63.5</v>
      </c>
      <c r="Q199" s="194">
        <f t="shared" si="32"/>
        <v>-7.0278184480234221E-2</v>
      </c>
      <c r="R199">
        <v>221.03</v>
      </c>
      <c r="S199" s="194">
        <f t="shared" si="33"/>
        <v>-2.103817875808309E-2</v>
      </c>
      <c r="T199">
        <v>172.42</v>
      </c>
      <c r="U199" s="194">
        <f t="shared" si="34"/>
        <v>-4.9818141739226385E-2</v>
      </c>
      <c r="V199" s="132">
        <v>4982.7700000000004</v>
      </c>
      <c r="W199" s="194">
        <f t="shared" si="35"/>
        <v>-1.5700528421156514E-2</v>
      </c>
    </row>
    <row r="200" spans="1:23" ht="13" x14ac:dyDescent="0.3">
      <c r="A200" s="1">
        <v>45756</v>
      </c>
      <c r="B200">
        <v>3.907</v>
      </c>
      <c r="C200" s="194">
        <f t="shared" si="27"/>
        <v>-2.2027534418022549E-2</v>
      </c>
      <c r="D200">
        <v>93</v>
      </c>
      <c r="E200" s="194">
        <f t="shared" si="27"/>
        <v>8.202443280977309E-2</v>
      </c>
      <c r="F200">
        <v>4.1539999999999999</v>
      </c>
      <c r="G200" s="194">
        <f t="shared" si="27"/>
        <v>-5.0080036588154651E-2</v>
      </c>
      <c r="H200" s="132">
        <v>1055.2149999999999</v>
      </c>
      <c r="I200" s="194">
        <f t="shared" si="28"/>
        <v>-2.7346727711651964E-2</v>
      </c>
      <c r="J200" s="132">
        <v>618.66200000000003</v>
      </c>
      <c r="K200" s="194">
        <f t="shared" si="29"/>
        <v>-3.2074760272418734E-2</v>
      </c>
      <c r="L200" s="132">
        <v>1195.846</v>
      </c>
      <c r="M200" s="194">
        <f t="shared" si="30"/>
        <v>-2.8728485717789871E-2</v>
      </c>
      <c r="N200" s="123">
        <v>43.515000000000001</v>
      </c>
      <c r="O200" s="194">
        <f t="shared" si="31"/>
        <v>-1.8350728294528797E-3</v>
      </c>
      <c r="P200">
        <v>70</v>
      </c>
      <c r="Q200" s="194">
        <f t="shared" si="32"/>
        <v>0.10236220472440945</v>
      </c>
      <c r="R200">
        <v>235.31</v>
      </c>
      <c r="S200" s="194">
        <f t="shared" si="33"/>
        <v>6.4606614486721267E-2</v>
      </c>
      <c r="T200">
        <v>198.85</v>
      </c>
      <c r="U200" s="194">
        <f t="shared" si="34"/>
        <v>0.15328848161466194</v>
      </c>
      <c r="V200" s="132">
        <v>5456.9</v>
      </c>
      <c r="W200" s="194">
        <f t="shared" si="35"/>
        <v>9.5153900340573444E-2</v>
      </c>
    </row>
    <row r="201" spans="1:23" ht="13" x14ac:dyDescent="0.3">
      <c r="A201" s="1">
        <v>45757</v>
      </c>
      <c r="B201">
        <v>4.1325000000000003</v>
      </c>
      <c r="C201" s="194">
        <f t="shared" si="27"/>
        <v>5.7716918351676541E-2</v>
      </c>
      <c r="D201">
        <v>89</v>
      </c>
      <c r="E201" s="194">
        <f t="shared" si="27"/>
        <v>-4.3010752688172046E-2</v>
      </c>
      <c r="F201">
        <v>4.3380000000000001</v>
      </c>
      <c r="G201" s="194">
        <f t="shared" si="27"/>
        <v>4.4294655753490654E-2</v>
      </c>
      <c r="H201" s="132">
        <v>1105.46</v>
      </c>
      <c r="I201" s="194">
        <f t="shared" si="28"/>
        <v>4.7615888705145513E-2</v>
      </c>
      <c r="J201" s="132">
        <v>640.54499999999996</v>
      </c>
      <c r="K201" s="194">
        <f t="shared" si="29"/>
        <v>3.53714952591236E-2</v>
      </c>
      <c r="L201" s="132">
        <v>1246.0730000000001</v>
      </c>
      <c r="M201" s="194">
        <f t="shared" si="30"/>
        <v>4.2001227582815923E-2</v>
      </c>
      <c r="N201" s="123">
        <v>47.155000000000001</v>
      </c>
      <c r="O201" s="194">
        <f t="shared" si="31"/>
        <v>8.3649316327703102E-2</v>
      </c>
      <c r="P201">
        <v>65.599999999999994</v>
      </c>
      <c r="Q201" s="194">
        <f t="shared" si="32"/>
        <v>-6.2857142857142945E-2</v>
      </c>
      <c r="R201">
        <v>229.55</v>
      </c>
      <c r="S201" s="194">
        <f t="shared" si="33"/>
        <v>-2.4478347711529434E-2</v>
      </c>
      <c r="T201">
        <v>190.42</v>
      </c>
      <c r="U201" s="194">
        <f t="shared" si="34"/>
        <v>-4.2393764143827041E-2</v>
      </c>
      <c r="V201" s="132">
        <v>5268.05</v>
      </c>
      <c r="W201" s="194">
        <f t="shared" si="35"/>
        <v>-3.4607561069471583E-2</v>
      </c>
    </row>
    <row r="202" spans="1:23" ht="13" x14ac:dyDescent="0.3">
      <c r="A202" s="1">
        <v>45758</v>
      </c>
      <c r="B202">
        <v>4.125</v>
      </c>
      <c r="C202" s="194">
        <f t="shared" si="27"/>
        <v>-1.8148820326679453E-3</v>
      </c>
      <c r="D202">
        <v>88.75</v>
      </c>
      <c r="E202" s="194">
        <f t="shared" si="27"/>
        <v>-2.8089887640449437E-3</v>
      </c>
      <c r="F202">
        <v>4.3090000000000002</v>
      </c>
      <c r="G202" s="194">
        <f t="shared" si="27"/>
        <v>-6.6851083448593628E-3</v>
      </c>
      <c r="H202" s="132">
        <v>1096.325</v>
      </c>
      <c r="I202" s="194">
        <f t="shared" si="28"/>
        <v>-8.2635283049590138E-3</v>
      </c>
      <c r="J202" s="132">
        <v>644.32399999999996</v>
      </c>
      <c r="K202" s="194">
        <f t="shared" si="29"/>
        <v>5.8996635677430881E-3</v>
      </c>
      <c r="L202" s="132">
        <v>1236.9739999999999</v>
      </c>
      <c r="M202" s="194">
        <f t="shared" si="30"/>
        <v>-7.3021404042942582E-3</v>
      </c>
      <c r="N202" s="123">
        <v>46.32</v>
      </c>
      <c r="O202" s="194">
        <f t="shared" si="31"/>
        <v>-1.7707560173894622E-2</v>
      </c>
      <c r="P202">
        <v>67.08</v>
      </c>
      <c r="Q202" s="194">
        <f t="shared" si="32"/>
        <v>2.2560975609756159E-2</v>
      </c>
      <c r="R202">
        <v>235.48</v>
      </c>
      <c r="S202" s="194">
        <f t="shared" si="33"/>
        <v>2.5833151818775772E-2</v>
      </c>
      <c r="T202">
        <v>198.15</v>
      </c>
      <c r="U202" s="194">
        <f t="shared" si="34"/>
        <v>4.059447537023432E-2</v>
      </c>
      <c r="V202" s="132">
        <v>5363.36</v>
      </c>
      <c r="W202" s="194">
        <f t="shared" si="35"/>
        <v>1.8092083408471727E-2</v>
      </c>
    </row>
    <row r="203" spans="1:23" ht="13" x14ac:dyDescent="0.3">
      <c r="A203" s="1">
        <v>45761</v>
      </c>
      <c r="B203">
        <v>4.2335000000000003</v>
      </c>
      <c r="C203" s="194">
        <f t="shared" si="27"/>
        <v>2.6303030303030366E-2</v>
      </c>
      <c r="D203">
        <v>90.65</v>
      </c>
      <c r="E203" s="194">
        <f t="shared" si="27"/>
        <v>2.1408450704225417E-2</v>
      </c>
      <c r="F203">
        <v>4.4320000000000004</v>
      </c>
      <c r="G203" s="194">
        <f t="shared" si="27"/>
        <v>2.8544906010675379E-2</v>
      </c>
      <c r="H203" s="132">
        <v>1127.201</v>
      </c>
      <c r="I203" s="194">
        <f t="shared" si="28"/>
        <v>2.8163181538321185E-2</v>
      </c>
      <c r="J203" s="132">
        <v>660.40599999999995</v>
      </c>
      <c r="K203" s="194">
        <f t="shared" si="29"/>
        <v>2.4959492429274706E-2</v>
      </c>
      <c r="L203" s="132">
        <v>1271.5550000000001</v>
      </c>
      <c r="M203" s="194">
        <f t="shared" si="30"/>
        <v>2.7956125189373529E-2</v>
      </c>
      <c r="N203" s="123">
        <v>48.15</v>
      </c>
      <c r="O203" s="194">
        <f t="shared" si="31"/>
        <v>3.9507772020725349E-2</v>
      </c>
      <c r="P203">
        <v>70.14</v>
      </c>
      <c r="Q203" s="194">
        <f t="shared" si="32"/>
        <v>4.5617173524150303E-2</v>
      </c>
      <c r="R203">
        <v>239.06</v>
      </c>
      <c r="S203" s="194">
        <f t="shared" si="33"/>
        <v>1.5202989638185886E-2</v>
      </c>
      <c r="T203">
        <v>202.52</v>
      </c>
      <c r="U203" s="194">
        <f t="shared" si="34"/>
        <v>2.2053999495331843E-2</v>
      </c>
      <c r="V203" s="132">
        <v>5405.97</v>
      </c>
      <c r="W203" s="194">
        <f t="shared" si="35"/>
        <v>7.9446466394201744E-3</v>
      </c>
    </row>
    <row r="204" spans="1:23" ht="13" x14ac:dyDescent="0.3">
      <c r="A204" s="1">
        <v>45762</v>
      </c>
      <c r="B204">
        <v>4.3559999999999999</v>
      </c>
      <c r="C204" s="194">
        <f t="shared" si="27"/>
        <v>2.8935868666587837E-2</v>
      </c>
      <c r="D204">
        <v>92.45</v>
      </c>
      <c r="E204" s="194">
        <f t="shared" si="27"/>
        <v>1.9856591285162681E-2</v>
      </c>
      <c r="F204">
        <v>4.5209999999999999</v>
      </c>
      <c r="G204" s="194">
        <f t="shared" si="27"/>
        <v>2.0081227436822995E-2</v>
      </c>
      <c r="H204" s="132">
        <v>1154.059</v>
      </c>
      <c r="I204" s="194">
        <f t="shared" si="28"/>
        <v>2.3827161260502737E-2</v>
      </c>
      <c r="J204" s="132">
        <v>670.42100000000005</v>
      </c>
      <c r="K204" s="194">
        <f t="shared" si="29"/>
        <v>1.5164913704600051E-2</v>
      </c>
      <c r="L204" s="132">
        <v>1290.2080000000001</v>
      </c>
      <c r="M204" s="194">
        <f t="shared" si="30"/>
        <v>1.466944017364567E-2</v>
      </c>
      <c r="N204" s="123">
        <v>49.65</v>
      </c>
      <c r="O204" s="194">
        <f t="shared" si="31"/>
        <v>3.1152647975077882E-2</v>
      </c>
      <c r="P204">
        <v>70.38</v>
      </c>
      <c r="Q204" s="194">
        <f t="shared" si="32"/>
        <v>3.4217279726261032E-3</v>
      </c>
      <c r="R204">
        <v>240.7</v>
      </c>
      <c r="S204" s="194">
        <f t="shared" si="33"/>
        <v>6.8602024596335076E-3</v>
      </c>
      <c r="T204">
        <v>202.14</v>
      </c>
      <c r="U204" s="194">
        <f t="shared" si="34"/>
        <v>-1.8763578905788261E-3</v>
      </c>
      <c r="V204" s="132">
        <v>5396.63</v>
      </c>
      <c r="W204" s="194">
        <f t="shared" si="35"/>
        <v>-1.7277195396941058E-3</v>
      </c>
    </row>
    <row r="205" spans="1:23" ht="13" x14ac:dyDescent="0.3">
      <c r="A205" s="1">
        <v>45763</v>
      </c>
      <c r="B205">
        <v>4.3964999999999996</v>
      </c>
      <c r="C205" s="194">
        <f t="shared" si="27"/>
        <v>9.2975206611569695E-3</v>
      </c>
      <c r="D205">
        <v>90.3</v>
      </c>
      <c r="E205" s="194">
        <f t="shared" si="27"/>
        <v>-2.3255813953488434E-2</v>
      </c>
      <c r="F205">
        <v>4.548</v>
      </c>
      <c r="G205" s="194">
        <f t="shared" si="27"/>
        <v>5.9721300597213303E-3</v>
      </c>
      <c r="H205" s="132">
        <v>1162.4680000000001</v>
      </c>
      <c r="I205" s="194">
        <f t="shared" si="28"/>
        <v>7.2864558917699234E-3</v>
      </c>
      <c r="J205" s="132">
        <v>674.50300000000004</v>
      </c>
      <c r="K205" s="194">
        <f t="shared" si="29"/>
        <v>6.0887114216290859E-3</v>
      </c>
      <c r="L205" s="132">
        <v>1293.92</v>
      </c>
      <c r="M205" s="194">
        <f t="shared" si="30"/>
        <v>2.8770554825268396E-3</v>
      </c>
      <c r="N205" s="123">
        <v>50.62</v>
      </c>
      <c r="O205" s="194">
        <f t="shared" si="31"/>
        <v>1.9536757301107731E-2</v>
      </c>
      <c r="P205">
        <v>69.38</v>
      </c>
      <c r="Q205" s="194">
        <f t="shared" si="32"/>
        <v>-1.4208581983518046E-2</v>
      </c>
      <c r="R205">
        <v>238.57</v>
      </c>
      <c r="S205" s="194">
        <f t="shared" si="33"/>
        <v>-8.8491898628998561E-3</v>
      </c>
      <c r="T205">
        <v>194.27</v>
      </c>
      <c r="U205" s="194">
        <f t="shared" si="34"/>
        <v>-3.8933412486395452E-2</v>
      </c>
      <c r="V205" s="132">
        <v>5275.7</v>
      </c>
      <c r="W205" s="194">
        <f t="shared" si="35"/>
        <v>-2.2408428964001661E-2</v>
      </c>
    </row>
    <row r="206" spans="1:23" ht="13" x14ac:dyDescent="0.3">
      <c r="A206" s="1">
        <v>45764</v>
      </c>
      <c r="B206">
        <v>4.3585000000000003</v>
      </c>
      <c r="C206" s="194">
        <f t="shared" si="27"/>
        <v>-8.6432389400658179E-3</v>
      </c>
      <c r="D206">
        <v>92.15</v>
      </c>
      <c r="E206" s="194">
        <f t="shared" si="27"/>
        <v>2.048726467331128E-2</v>
      </c>
      <c r="F206">
        <v>4.5220000000000002</v>
      </c>
      <c r="G206" s="194">
        <f t="shared" si="27"/>
        <v>-5.7167985927879953E-3</v>
      </c>
      <c r="H206" s="132">
        <v>1160.328</v>
      </c>
      <c r="I206" s="194">
        <f t="shared" si="28"/>
        <v>-1.8409108895901651E-3</v>
      </c>
      <c r="J206" s="132">
        <v>671.76900000000001</v>
      </c>
      <c r="K206" s="194">
        <f t="shared" si="29"/>
        <v>-4.0533548405270797E-3</v>
      </c>
      <c r="L206" s="132">
        <v>1289.067</v>
      </c>
      <c r="M206" s="194">
        <f t="shared" si="30"/>
        <v>-3.7506182762458771E-3</v>
      </c>
      <c r="N206" s="123">
        <v>49.89</v>
      </c>
      <c r="O206" s="194">
        <f t="shared" si="31"/>
        <v>-1.4421177400237E-2</v>
      </c>
      <c r="P206">
        <v>70.5</v>
      </c>
      <c r="Q206" s="194">
        <f t="shared" si="32"/>
        <v>1.6142980686076745E-2</v>
      </c>
      <c r="R206">
        <v>238.81</v>
      </c>
      <c r="S206" s="194">
        <f t="shared" si="33"/>
        <v>1.0059940478685883E-3</v>
      </c>
      <c r="T206">
        <v>196.98</v>
      </c>
      <c r="U206" s="194">
        <f t="shared" si="34"/>
        <v>1.3949657692901525E-2</v>
      </c>
      <c r="V206" s="132">
        <v>5282.7</v>
      </c>
      <c r="W206" s="194">
        <f t="shared" si="35"/>
        <v>1.3268381447011771E-3</v>
      </c>
    </row>
    <row r="207" spans="1:23" ht="13" x14ac:dyDescent="0.3">
      <c r="A207" s="1">
        <v>45765</v>
      </c>
      <c r="B207">
        <v>4.3585000000000003</v>
      </c>
      <c r="C207" s="194">
        <f t="shared" si="27"/>
        <v>0</v>
      </c>
      <c r="D207">
        <v>92.15</v>
      </c>
      <c r="E207" s="194">
        <f t="shared" si="27"/>
        <v>0</v>
      </c>
      <c r="F207">
        <v>4.5220000000000002</v>
      </c>
      <c r="G207" s="194">
        <f t="shared" si="27"/>
        <v>0</v>
      </c>
      <c r="H207" s="132">
        <v>1160.328</v>
      </c>
      <c r="I207" s="194">
        <f t="shared" si="28"/>
        <v>0</v>
      </c>
      <c r="J207" s="132">
        <v>671.76900000000001</v>
      </c>
      <c r="K207" s="194">
        <f t="shared" si="29"/>
        <v>0</v>
      </c>
      <c r="L207" s="132">
        <v>1289.067</v>
      </c>
      <c r="M207" s="194">
        <f t="shared" si="30"/>
        <v>0</v>
      </c>
      <c r="N207" s="123">
        <v>49.89</v>
      </c>
      <c r="O207" s="194">
        <f t="shared" si="31"/>
        <v>0</v>
      </c>
      <c r="P207">
        <v>70.5</v>
      </c>
      <c r="Q207" s="194">
        <f t="shared" si="32"/>
        <v>0</v>
      </c>
      <c r="R207">
        <v>238.81</v>
      </c>
      <c r="S207" s="194">
        <f t="shared" si="33"/>
        <v>0</v>
      </c>
      <c r="T207">
        <v>196.98</v>
      </c>
      <c r="U207" s="194">
        <f t="shared" si="34"/>
        <v>0</v>
      </c>
      <c r="V207" s="132">
        <v>5282.7</v>
      </c>
      <c r="W207" s="194">
        <f t="shared" si="35"/>
        <v>0</v>
      </c>
    </row>
    <row r="208" spans="1:23" ht="13" x14ac:dyDescent="0.3">
      <c r="A208" s="1">
        <v>45768</v>
      </c>
      <c r="B208">
        <v>4.3585000000000003</v>
      </c>
      <c r="C208" s="194">
        <f t="shared" si="27"/>
        <v>0</v>
      </c>
      <c r="D208">
        <v>92.15</v>
      </c>
      <c r="E208" s="194">
        <f t="shared" si="27"/>
        <v>0</v>
      </c>
      <c r="F208">
        <v>4.5220000000000002</v>
      </c>
      <c r="G208" s="194">
        <f t="shared" si="27"/>
        <v>0</v>
      </c>
      <c r="H208" s="132">
        <v>1160.328</v>
      </c>
      <c r="I208" s="194">
        <f t="shared" si="28"/>
        <v>0</v>
      </c>
      <c r="J208" s="132">
        <v>671.76900000000001</v>
      </c>
      <c r="K208" s="194">
        <f t="shared" si="29"/>
        <v>0</v>
      </c>
      <c r="L208" s="132">
        <v>1289.067</v>
      </c>
      <c r="M208" s="194">
        <f t="shared" si="30"/>
        <v>0</v>
      </c>
      <c r="N208" s="123">
        <v>49.89</v>
      </c>
      <c r="O208" s="194">
        <f t="shared" si="31"/>
        <v>0</v>
      </c>
      <c r="P208">
        <v>70.5</v>
      </c>
      <c r="Q208" s="194">
        <f t="shared" si="32"/>
        <v>0</v>
      </c>
      <c r="R208">
        <v>236.22</v>
      </c>
      <c r="S208" s="194">
        <f t="shared" si="33"/>
        <v>-1.0845441983166549E-2</v>
      </c>
      <c r="T208">
        <v>193.16</v>
      </c>
      <c r="U208" s="194">
        <f t="shared" si="34"/>
        <v>-1.9392831759569466E-2</v>
      </c>
      <c r="V208" s="132">
        <v>5158.2</v>
      </c>
      <c r="W208" s="194">
        <f t="shared" si="35"/>
        <v>-2.3567493895167244E-2</v>
      </c>
    </row>
    <row r="209" spans="1:23" ht="13" x14ac:dyDescent="0.3">
      <c r="A209" s="1">
        <v>45769</v>
      </c>
      <c r="B209">
        <v>4.4189999999999996</v>
      </c>
      <c r="C209" s="194">
        <f t="shared" si="27"/>
        <v>1.3880922335665785E-2</v>
      </c>
      <c r="D209">
        <v>95.1</v>
      </c>
      <c r="E209" s="194">
        <f t="shared" si="27"/>
        <v>3.2013022246337369E-2</v>
      </c>
      <c r="F209">
        <v>4.6070000000000002</v>
      </c>
      <c r="G209" s="194">
        <f t="shared" si="27"/>
        <v>1.8796992481203E-2</v>
      </c>
      <c r="H209" s="132">
        <v>1159.5219999999999</v>
      </c>
      <c r="I209" s="194">
        <f t="shared" si="28"/>
        <v>-6.9463117325449357E-4</v>
      </c>
      <c r="J209" s="132">
        <v>680.03300000000002</v>
      </c>
      <c r="K209" s="194">
        <f t="shared" si="29"/>
        <v>1.2301847807802994E-2</v>
      </c>
      <c r="L209" s="132">
        <v>1294.547</v>
      </c>
      <c r="M209" s="194">
        <f t="shared" si="30"/>
        <v>4.251136674819864E-3</v>
      </c>
      <c r="N209" s="123">
        <v>48.545000000000002</v>
      </c>
      <c r="O209" s="194">
        <f t="shared" si="31"/>
        <v>-2.6959310483062715E-2</v>
      </c>
      <c r="P209">
        <v>72.099999999999994</v>
      </c>
      <c r="Q209" s="194">
        <f t="shared" si="32"/>
        <v>2.2695035460992826E-2</v>
      </c>
      <c r="R209">
        <v>240.9</v>
      </c>
      <c r="S209" s="194">
        <f t="shared" si="33"/>
        <v>1.9812039624079278E-2</v>
      </c>
      <c r="T209">
        <v>199.74</v>
      </c>
      <c r="U209" s="194">
        <f t="shared" si="34"/>
        <v>3.4065023814454407E-2</v>
      </c>
      <c r="V209" s="132">
        <v>5287.76</v>
      </c>
      <c r="W209" s="194">
        <f t="shared" si="35"/>
        <v>2.5117288976774923E-2</v>
      </c>
    </row>
    <row r="210" spans="1:23" ht="13" x14ac:dyDescent="0.3">
      <c r="A210" s="1">
        <v>45770</v>
      </c>
      <c r="B210">
        <v>4.5425000000000004</v>
      </c>
      <c r="C210" s="194">
        <f t="shared" si="27"/>
        <v>2.7947499434261336E-2</v>
      </c>
      <c r="D210">
        <v>97.05</v>
      </c>
      <c r="E210" s="194">
        <f t="shared" si="27"/>
        <v>2.050473186119877E-2</v>
      </c>
      <c r="F210">
        <v>4.694</v>
      </c>
      <c r="G210" s="194">
        <f t="shared" si="27"/>
        <v>1.8884306490123667E-2</v>
      </c>
      <c r="H210" s="132">
        <v>1173.963</v>
      </c>
      <c r="I210" s="194">
        <f t="shared" si="28"/>
        <v>1.2454269949168737E-2</v>
      </c>
      <c r="J210" s="132">
        <v>686.76499999999999</v>
      </c>
      <c r="K210" s="194">
        <f t="shared" si="29"/>
        <v>9.899519582137882E-3</v>
      </c>
      <c r="L210" s="132">
        <v>1333.646</v>
      </c>
      <c r="M210" s="194">
        <f t="shared" si="30"/>
        <v>3.020284315671809E-2</v>
      </c>
      <c r="N210" s="123">
        <v>49.91</v>
      </c>
      <c r="O210" s="194">
        <f t="shared" si="31"/>
        <v>2.8118240807498092E-2</v>
      </c>
      <c r="P210">
        <v>73.86</v>
      </c>
      <c r="Q210" s="194">
        <f t="shared" si="32"/>
        <v>2.4410540915395358E-2</v>
      </c>
      <c r="R210">
        <v>245.48</v>
      </c>
      <c r="S210" s="194">
        <f t="shared" si="33"/>
        <v>1.9012038190120314E-2</v>
      </c>
      <c r="T210">
        <v>204.6</v>
      </c>
      <c r="U210" s="194">
        <f t="shared" si="34"/>
        <v>2.4331631120456519E-2</v>
      </c>
      <c r="V210" s="132">
        <v>5375.86</v>
      </c>
      <c r="W210" s="194">
        <f t="shared" si="35"/>
        <v>1.6661119264111731E-2</v>
      </c>
    </row>
    <row r="211" spans="1:23" ht="13" x14ac:dyDescent="0.3">
      <c r="A211" s="1">
        <v>45771</v>
      </c>
      <c r="B211">
        <v>4.5575000000000001</v>
      </c>
      <c r="C211" s="194">
        <f t="shared" si="27"/>
        <v>3.3021463951567812E-3</v>
      </c>
      <c r="D211">
        <v>99.65</v>
      </c>
      <c r="E211" s="194">
        <f t="shared" si="27"/>
        <v>2.679031427099442E-2</v>
      </c>
      <c r="F211">
        <v>4.25</v>
      </c>
      <c r="G211" s="194">
        <f t="shared" si="27"/>
        <v>-9.4588836812952701E-2</v>
      </c>
      <c r="H211" s="132">
        <v>1183.9349999999999</v>
      </c>
      <c r="I211" s="194">
        <f t="shared" si="28"/>
        <v>8.4943051867903668E-3</v>
      </c>
      <c r="J211" s="132">
        <v>677.56</v>
      </c>
      <c r="K211" s="194">
        <f t="shared" si="29"/>
        <v>-1.3403420383974199E-2</v>
      </c>
      <c r="L211" s="132">
        <v>1341.1</v>
      </c>
      <c r="M211" s="194">
        <f t="shared" si="30"/>
        <v>5.5891893351008824E-3</v>
      </c>
      <c r="N211" s="123">
        <v>49.51</v>
      </c>
      <c r="O211" s="194">
        <f t="shared" si="31"/>
        <v>-8.014425966740105E-3</v>
      </c>
      <c r="P211">
        <v>75</v>
      </c>
      <c r="Q211" s="194">
        <f t="shared" si="32"/>
        <v>1.5434606011372875E-2</v>
      </c>
      <c r="R211">
        <v>229.33</v>
      </c>
      <c r="S211" s="194">
        <f t="shared" si="33"/>
        <v>-6.5789473684210439E-2</v>
      </c>
      <c r="T211">
        <v>208.37</v>
      </c>
      <c r="U211" s="194">
        <f t="shared" si="34"/>
        <v>1.8426197458455574E-2</v>
      </c>
      <c r="V211" s="132">
        <v>5484.77</v>
      </c>
      <c r="W211" s="194">
        <f t="shared" si="35"/>
        <v>2.0259084127935024E-2</v>
      </c>
    </row>
    <row r="212" spans="1:23" ht="13" x14ac:dyDescent="0.3">
      <c r="A212" s="1">
        <v>45772</v>
      </c>
      <c r="B212">
        <v>4.665</v>
      </c>
      <c r="C212" s="194">
        <f t="shared" si="27"/>
        <v>2.3587493143170581E-2</v>
      </c>
      <c r="D212">
        <v>100.8</v>
      </c>
      <c r="E212" s="194">
        <f t="shared" si="27"/>
        <v>1.1540391369794194E-2</v>
      </c>
      <c r="F212">
        <v>4.3819999999999997</v>
      </c>
      <c r="G212" s="194">
        <f t="shared" si="27"/>
        <v>3.1058823529411687E-2</v>
      </c>
      <c r="H212" s="132">
        <v>1200.021</v>
      </c>
      <c r="I212" s="194">
        <f t="shared" si="28"/>
        <v>1.3586894550798831E-2</v>
      </c>
      <c r="J212" s="132">
        <v>680.72</v>
      </c>
      <c r="K212" s="194">
        <f t="shared" si="29"/>
        <v>4.6637936123739331E-3</v>
      </c>
      <c r="L212" s="132">
        <v>1351.3620000000001</v>
      </c>
      <c r="M212" s="194">
        <f t="shared" si="30"/>
        <v>7.6519275221834104E-3</v>
      </c>
      <c r="N212" s="123">
        <v>50.87</v>
      </c>
      <c r="O212" s="194">
        <f t="shared" si="31"/>
        <v>2.7469198141789528E-2</v>
      </c>
      <c r="P212">
        <v>76.400000000000006</v>
      </c>
      <c r="Q212" s="194">
        <f t="shared" si="32"/>
        <v>1.8666666666666741E-2</v>
      </c>
      <c r="R212">
        <v>232.41</v>
      </c>
      <c r="S212" s="194">
        <f t="shared" si="33"/>
        <v>1.3430427767845393E-2</v>
      </c>
      <c r="T212">
        <v>209.28</v>
      </c>
      <c r="U212" s="194">
        <f t="shared" si="34"/>
        <v>4.3672313672793424E-3</v>
      </c>
      <c r="V212" s="132">
        <v>5525.21</v>
      </c>
      <c r="W212" s="194">
        <f t="shared" si="35"/>
        <v>7.3731441792453641E-3</v>
      </c>
    </row>
    <row r="213" spans="1:23" ht="13" x14ac:dyDescent="0.3">
      <c r="A213" s="1">
        <v>45775</v>
      </c>
      <c r="B213">
        <v>4.6924999999999999</v>
      </c>
      <c r="C213" s="194">
        <f t="shared" si="27"/>
        <v>5.8949624866023271E-3</v>
      </c>
      <c r="D213">
        <v>98.9</v>
      </c>
      <c r="E213" s="194">
        <f t="shared" si="27"/>
        <v>-1.8849206349206265E-2</v>
      </c>
      <c r="F213">
        <v>4.3550000000000004</v>
      </c>
      <c r="G213" s="194">
        <f t="shared" si="27"/>
        <v>-6.161570059333466E-3</v>
      </c>
      <c r="H213" s="132">
        <v>1203.452</v>
      </c>
      <c r="I213" s="194">
        <f t="shared" si="28"/>
        <v>2.8591166321256379E-3</v>
      </c>
      <c r="J213" s="132">
        <v>682.64800000000002</v>
      </c>
      <c r="K213" s="194">
        <f t="shared" si="29"/>
        <v>2.8322952168292354E-3</v>
      </c>
      <c r="L213" s="132">
        <v>1350.5229999999999</v>
      </c>
      <c r="M213" s="194">
        <f t="shared" si="30"/>
        <v>-6.2085510766187672E-4</v>
      </c>
      <c r="N213" s="123">
        <v>51.74</v>
      </c>
      <c r="O213" s="194">
        <f t="shared" si="31"/>
        <v>1.7102417928051988E-2</v>
      </c>
      <c r="P213">
        <v>76.5</v>
      </c>
      <c r="Q213" s="194">
        <f t="shared" si="32"/>
        <v>1.3089005235601349E-3</v>
      </c>
      <c r="R213">
        <v>236.16</v>
      </c>
      <c r="S213" s="194">
        <f t="shared" si="33"/>
        <v>1.6135278172195688E-2</v>
      </c>
      <c r="T213">
        <v>210.14</v>
      </c>
      <c r="U213" s="194">
        <f t="shared" si="34"/>
        <v>4.1093272171253119E-3</v>
      </c>
      <c r="V213" s="132">
        <v>5528.75</v>
      </c>
      <c r="W213" s="194">
        <f t="shared" si="35"/>
        <v>6.406996295163376E-4</v>
      </c>
    </row>
    <row r="214" spans="1:23" ht="13" x14ac:dyDescent="0.3">
      <c r="A214" s="1">
        <v>45776</v>
      </c>
      <c r="B214">
        <v>4.7549999999999999</v>
      </c>
      <c r="C214" s="194">
        <f t="shared" si="27"/>
        <v>1.3319126265316995E-2</v>
      </c>
      <c r="D214">
        <v>100.7</v>
      </c>
      <c r="E214" s="194">
        <f t="shared" si="27"/>
        <v>1.8200202224469129E-2</v>
      </c>
      <c r="F214">
        <v>4.3650000000000002</v>
      </c>
      <c r="G214" s="194">
        <f t="shared" si="27"/>
        <v>2.2962112514350826E-3</v>
      </c>
      <c r="H214" s="132">
        <v>1216.7919999999999</v>
      </c>
      <c r="I214" s="194">
        <f t="shared" si="28"/>
        <v>1.1084779451112232E-2</v>
      </c>
      <c r="J214" s="132">
        <v>689.42</v>
      </c>
      <c r="K214" s="194">
        <f t="shared" si="29"/>
        <v>9.9201931302808095E-3</v>
      </c>
      <c r="L214" s="132">
        <v>1359.8520000000001</v>
      </c>
      <c r="M214" s="194">
        <f t="shared" si="30"/>
        <v>6.9076942784389297E-3</v>
      </c>
      <c r="N214" s="123">
        <v>52.45</v>
      </c>
      <c r="O214" s="194">
        <f t="shared" si="31"/>
        <v>1.3722458446076552E-2</v>
      </c>
      <c r="P214">
        <v>76.959999999999994</v>
      </c>
      <c r="Q214" s="194">
        <f t="shared" si="32"/>
        <v>6.0130718954247552E-3</v>
      </c>
      <c r="R214">
        <v>239.39</v>
      </c>
      <c r="S214" s="194">
        <f t="shared" si="33"/>
        <v>1.3677168021680173E-2</v>
      </c>
      <c r="T214">
        <v>211.21</v>
      </c>
      <c r="U214" s="194">
        <f t="shared" si="34"/>
        <v>5.091843532882943E-3</v>
      </c>
      <c r="V214" s="132">
        <v>5560.83</v>
      </c>
      <c r="W214" s="194">
        <f t="shared" si="35"/>
        <v>5.8023965634184807E-3</v>
      </c>
    </row>
    <row r="215" spans="1:23" ht="13" x14ac:dyDescent="0.3">
      <c r="A215" s="1">
        <v>45777</v>
      </c>
      <c r="B215">
        <v>4.6820000000000004</v>
      </c>
      <c r="C215" s="194">
        <f t="shared" si="27"/>
        <v>-1.5352260778128183E-2</v>
      </c>
      <c r="D215">
        <v>98.1</v>
      </c>
      <c r="E215" s="194">
        <f t="shared" si="27"/>
        <v>-2.5819265143992139E-2</v>
      </c>
      <c r="F215">
        <v>4.3890000000000002</v>
      </c>
      <c r="G215" s="194">
        <f t="shared" si="27"/>
        <v>5.4982817869415855E-3</v>
      </c>
      <c r="H215" s="132">
        <v>1208.8240000000001</v>
      </c>
      <c r="I215" s="194">
        <f t="shared" si="28"/>
        <v>-6.548366524434618E-3</v>
      </c>
      <c r="J215" s="132">
        <v>701.98699999999997</v>
      </c>
      <c r="K215" s="194">
        <f t="shared" si="29"/>
        <v>1.8228365872762622E-2</v>
      </c>
      <c r="L215" s="132">
        <v>1363.4690000000001</v>
      </c>
      <c r="M215" s="194">
        <f t="shared" si="30"/>
        <v>2.6598482776066523E-3</v>
      </c>
      <c r="N215" s="123">
        <v>50.97</v>
      </c>
      <c r="O215" s="194">
        <f t="shared" si="31"/>
        <v>-2.8217349857006746E-2</v>
      </c>
      <c r="P215">
        <v>74.56</v>
      </c>
      <c r="Q215" s="194">
        <f t="shared" si="32"/>
        <v>-3.1185031185031076E-2</v>
      </c>
      <c r="R215">
        <v>241.82</v>
      </c>
      <c r="S215" s="194">
        <f t="shared" si="33"/>
        <v>1.0150799949872622E-2</v>
      </c>
      <c r="T215">
        <v>212.5</v>
      </c>
      <c r="U215" s="194">
        <f t="shared" si="34"/>
        <v>6.1076653567539033E-3</v>
      </c>
      <c r="V215" s="132">
        <v>5569.06</v>
      </c>
      <c r="W215" s="194">
        <f t="shared" si="35"/>
        <v>1.4799948928488145E-3</v>
      </c>
    </row>
    <row r="216" spans="1:23" ht="13" x14ac:dyDescent="0.3">
      <c r="A216" s="1">
        <v>45778</v>
      </c>
      <c r="B216">
        <v>4.6820000000000004</v>
      </c>
      <c r="C216" s="194">
        <f t="shared" si="27"/>
        <v>0</v>
      </c>
      <c r="D216">
        <v>98.1</v>
      </c>
      <c r="E216" s="194">
        <f t="shared" si="27"/>
        <v>0</v>
      </c>
      <c r="F216">
        <v>4.3890000000000002</v>
      </c>
      <c r="G216" s="194">
        <f t="shared" si="27"/>
        <v>0</v>
      </c>
      <c r="H216" s="132">
        <v>1208.8240000000001</v>
      </c>
      <c r="I216" s="194">
        <f t="shared" si="28"/>
        <v>0</v>
      </c>
      <c r="J216" s="132">
        <v>701.98699999999997</v>
      </c>
      <c r="K216" s="194">
        <f t="shared" si="29"/>
        <v>0</v>
      </c>
      <c r="L216" s="132">
        <v>1363.4690000000001</v>
      </c>
      <c r="M216" s="194">
        <f t="shared" si="30"/>
        <v>0</v>
      </c>
      <c r="N216" s="123">
        <v>50.97</v>
      </c>
      <c r="O216" s="194">
        <f t="shared" si="31"/>
        <v>0</v>
      </c>
      <c r="P216">
        <v>74.56</v>
      </c>
      <c r="Q216" s="194">
        <f t="shared" si="32"/>
        <v>0</v>
      </c>
      <c r="R216">
        <v>239.66</v>
      </c>
      <c r="S216" s="194">
        <f t="shared" si="33"/>
        <v>-8.9322636671904584E-3</v>
      </c>
      <c r="T216">
        <v>213.32</v>
      </c>
      <c r="U216" s="194">
        <f t="shared" si="34"/>
        <v>3.8588235294117327E-3</v>
      </c>
      <c r="V216" s="132">
        <v>5604.14</v>
      </c>
      <c r="W216" s="194">
        <f t="shared" si="35"/>
        <v>6.299088176460646E-3</v>
      </c>
    </row>
    <row r="217" spans="1:23" ht="13" x14ac:dyDescent="0.3">
      <c r="A217" s="1">
        <v>45779</v>
      </c>
      <c r="B217">
        <v>4.7545000000000002</v>
      </c>
      <c r="C217" s="194">
        <f t="shared" si="27"/>
        <v>1.5484835540367317E-2</v>
      </c>
      <c r="D217">
        <v>99.35</v>
      </c>
      <c r="E217" s="194">
        <f t="shared" si="27"/>
        <v>1.2742099898063202E-2</v>
      </c>
      <c r="F217">
        <v>4.4000000000000004</v>
      </c>
      <c r="G217" s="194">
        <f t="shared" si="27"/>
        <v>2.5062656641604282E-3</v>
      </c>
      <c r="H217" s="132">
        <v>1230.9559999999999</v>
      </c>
      <c r="I217" s="194">
        <f t="shared" si="28"/>
        <v>1.8308703334811216E-2</v>
      </c>
      <c r="J217" s="132">
        <v>708.80600000000004</v>
      </c>
      <c r="K217" s="194">
        <f t="shared" si="29"/>
        <v>9.7138550998808731E-3</v>
      </c>
      <c r="L217" s="132">
        <v>1393.3969999999999</v>
      </c>
      <c r="M217" s="194">
        <f t="shared" si="30"/>
        <v>2.194989398365484E-2</v>
      </c>
      <c r="N217" s="123">
        <v>52.62</v>
      </c>
      <c r="O217" s="194">
        <f t="shared" si="31"/>
        <v>3.2371983519717457E-2</v>
      </c>
      <c r="P217">
        <v>75.180000000000007</v>
      </c>
      <c r="Q217" s="194">
        <f t="shared" si="32"/>
        <v>8.3154506437768845E-3</v>
      </c>
      <c r="R217">
        <v>245.55</v>
      </c>
      <c r="S217" s="194">
        <f t="shared" si="33"/>
        <v>2.4576483351414567E-2</v>
      </c>
      <c r="T217">
        <v>205.35</v>
      </c>
      <c r="U217" s="194">
        <f t="shared" si="34"/>
        <v>-3.7361710106881676E-2</v>
      </c>
      <c r="V217" s="132">
        <v>5686.67</v>
      </c>
      <c r="W217" s="194">
        <f t="shared" si="35"/>
        <v>1.4726612825518232E-2</v>
      </c>
    </row>
    <row r="218" spans="1:23" ht="13" x14ac:dyDescent="0.3">
      <c r="A218" s="1">
        <v>45782</v>
      </c>
      <c r="B218">
        <v>4.8010000000000002</v>
      </c>
      <c r="C218" s="194">
        <f t="shared" si="27"/>
        <v>9.7802082237879867E-3</v>
      </c>
      <c r="D218">
        <v>99.2</v>
      </c>
      <c r="E218" s="194">
        <f t="shared" si="27"/>
        <v>-1.5098137896325263E-3</v>
      </c>
      <c r="F218">
        <v>4.42</v>
      </c>
      <c r="G218" s="194">
        <f t="shared" si="27"/>
        <v>4.5454545454544481E-3</v>
      </c>
      <c r="H218" s="132">
        <v>1236.048</v>
      </c>
      <c r="I218" s="194">
        <f t="shared" si="28"/>
        <v>4.1366222675709762E-3</v>
      </c>
      <c r="J218" s="132">
        <v>711.11500000000001</v>
      </c>
      <c r="K218" s="194">
        <f t="shared" si="29"/>
        <v>3.2575909346139408E-3</v>
      </c>
      <c r="L218" s="132">
        <v>1404.8030000000001</v>
      </c>
      <c r="M218" s="194">
        <f t="shared" si="30"/>
        <v>8.1857503640385167E-3</v>
      </c>
      <c r="N218" s="123">
        <v>51.96</v>
      </c>
      <c r="O218" s="194">
        <f t="shared" si="31"/>
        <v>-1.2542759407069492E-2</v>
      </c>
      <c r="P218">
        <v>75.819999999999993</v>
      </c>
      <c r="Q218" s="194">
        <f t="shared" si="32"/>
        <v>8.5129023676507893E-3</v>
      </c>
      <c r="R218">
        <v>249.18</v>
      </c>
      <c r="S218" s="194">
        <f t="shared" si="33"/>
        <v>1.4783139890042742E-2</v>
      </c>
      <c r="T218">
        <v>198.89</v>
      </c>
      <c r="U218" s="194">
        <f t="shared" si="34"/>
        <v>-3.1458485512539609E-2</v>
      </c>
      <c r="V218" s="132">
        <v>5650.38</v>
      </c>
      <c r="W218" s="194">
        <f t="shared" si="35"/>
        <v>-6.3815906321274072E-3</v>
      </c>
    </row>
    <row r="219" spans="1:23" ht="13" x14ac:dyDescent="0.3">
      <c r="A219" s="1">
        <v>45783</v>
      </c>
      <c r="B219">
        <v>4.7634999999999996</v>
      </c>
      <c r="C219" s="194">
        <f t="shared" si="27"/>
        <v>-7.8108727348470174E-3</v>
      </c>
      <c r="D219">
        <v>98.3</v>
      </c>
      <c r="E219" s="194">
        <f t="shared" si="27"/>
        <v>-9.0725806451613482E-3</v>
      </c>
      <c r="F219">
        <v>4.4340000000000002</v>
      </c>
      <c r="G219" s="194">
        <f t="shared" si="27"/>
        <v>3.1674208144796909E-3</v>
      </c>
      <c r="H219" s="132">
        <v>1239.329</v>
      </c>
      <c r="I219" s="194">
        <f t="shared" si="28"/>
        <v>2.654427659767217E-3</v>
      </c>
      <c r="J219" s="132">
        <v>708.75400000000002</v>
      </c>
      <c r="K219" s="194">
        <f t="shared" si="29"/>
        <v>-3.3201380929947896E-3</v>
      </c>
      <c r="L219" s="132">
        <v>1399.4870000000001</v>
      </c>
      <c r="M219" s="194">
        <f t="shared" si="30"/>
        <v>-3.7841604837119728E-3</v>
      </c>
      <c r="N219" s="123">
        <v>52.4</v>
      </c>
      <c r="O219" s="194">
        <f t="shared" si="31"/>
        <v>8.468052347959925E-3</v>
      </c>
      <c r="P219">
        <v>74.98</v>
      </c>
      <c r="Q219" s="194">
        <f t="shared" si="32"/>
        <v>-1.1078871010287381E-2</v>
      </c>
      <c r="R219">
        <v>249.12</v>
      </c>
      <c r="S219" s="194">
        <f t="shared" si="33"/>
        <v>-2.4078979051289138E-4</v>
      </c>
      <c r="T219">
        <v>198.51</v>
      </c>
      <c r="U219" s="194">
        <f t="shared" si="34"/>
        <v>-1.9106038513751092E-3</v>
      </c>
      <c r="V219" s="132">
        <v>5606.91</v>
      </c>
      <c r="W219" s="194">
        <f t="shared" si="35"/>
        <v>-7.6932878850626421E-3</v>
      </c>
    </row>
    <row r="220" spans="1:23" ht="13" x14ac:dyDescent="0.3">
      <c r="A220" s="1">
        <v>45784</v>
      </c>
      <c r="B220">
        <v>4.6684999999999999</v>
      </c>
      <c r="C220" s="194">
        <f t="shared" si="27"/>
        <v>-1.9943318988138923E-2</v>
      </c>
      <c r="D220">
        <v>98.2</v>
      </c>
      <c r="E220" s="194">
        <f t="shared" si="27"/>
        <v>-1.0172939979653543E-3</v>
      </c>
      <c r="F220">
        <v>4.4290000000000003</v>
      </c>
      <c r="G220" s="194">
        <f t="shared" si="27"/>
        <v>-1.1276499774469763E-3</v>
      </c>
      <c r="H220" s="132">
        <v>1231.355</v>
      </c>
      <c r="I220" s="194">
        <f t="shared" si="28"/>
        <v>-6.4341268541282682E-3</v>
      </c>
      <c r="J220" s="132">
        <v>711.84699999999998</v>
      </c>
      <c r="K220" s="194">
        <f t="shared" si="29"/>
        <v>4.3639965347637699E-3</v>
      </c>
      <c r="L220" s="132">
        <v>1392.309</v>
      </c>
      <c r="M220" s="194">
        <f t="shared" si="30"/>
        <v>-5.1290222774488872E-3</v>
      </c>
      <c r="N220" s="123">
        <v>51.55</v>
      </c>
      <c r="O220" s="194">
        <f t="shared" si="31"/>
        <v>-1.6221374045801554E-2</v>
      </c>
      <c r="P220">
        <v>76.34</v>
      </c>
      <c r="Q220" s="194">
        <f t="shared" si="32"/>
        <v>1.8138170178714316E-2</v>
      </c>
      <c r="R220">
        <v>253.37</v>
      </c>
      <c r="S220" s="194">
        <f t="shared" si="33"/>
        <v>1.7060051380860627E-2</v>
      </c>
      <c r="T220">
        <v>196.25</v>
      </c>
      <c r="U220" s="194">
        <f t="shared" si="34"/>
        <v>-1.1384816885799159E-2</v>
      </c>
      <c r="V220" s="132">
        <v>5631.28</v>
      </c>
      <c r="W220" s="194">
        <f t="shared" si="35"/>
        <v>4.3464225393309132E-3</v>
      </c>
    </row>
    <row r="221" spans="1:23" ht="13" x14ac:dyDescent="0.3">
      <c r="A221" s="1">
        <v>45785</v>
      </c>
      <c r="B221">
        <v>4.8125</v>
      </c>
      <c r="C221" s="194">
        <f t="shared" si="27"/>
        <v>3.084502516868376E-2</v>
      </c>
      <c r="D221">
        <v>101.4</v>
      </c>
      <c r="E221" s="194">
        <f t="shared" si="27"/>
        <v>3.2586558044806542E-2</v>
      </c>
      <c r="F221">
        <v>4.452</v>
      </c>
      <c r="G221" s="194">
        <f t="shared" si="27"/>
        <v>5.1930458342740312E-3</v>
      </c>
      <c r="H221" s="132">
        <v>1251.8969999999999</v>
      </c>
      <c r="I221" s="194">
        <f t="shared" si="28"/>
        <v>1.6682435203495268E-2</v>
      </c>
      <c r="J221" s="132">
        <v>713.26499999999999</v>
      </c>
      <c r="K221" s="194">
        <f t="shared" si="29"/>
        <v>1.9920010901219032E-3</v>
      </c>
      <c r="L221" s="132">
        <v>1401.92</v>
      </c>
      <c r="M221" s="194">
        <f t="shared" si="30"/>
        <v>6.9029216933885395E-3</v>
      </c>
      <c r="N221" s="123">
        <v>53.26</v>
      </c>
      <c r="O221" s="194">
        <f t="shared" si="31"/>
        <v>3.3171677982541239E-2</v>
      </c>
      <c r="P221">
        <v>78.599999999999994</v>
      </c>
      <c r="Q221" s="194">
        <f t="shared" si="32"/>
        <v>2.9604401362326314E-2</v>
      </c>
      <c r="R221">
        <v>254.14</v>
      </c>
      <c r="S221" s="194">
        <f t="shared" si="33"/>
        <v>3.0390338240517101E-3</v>
      </c>
      <c r="T221">
        <v>197.49</v>
      </c>
      <c r="U221" s="194">
        <f t="shared" si="34"/>
        <v>6.3184713375796639E-3</v>
      </c>
      <c r="V221" s="132">
        <v>5663.94</v>
      </c>
      <c r="W221" s="194">
        <f t="shared" si="35"/>
        <v>5.7997471267633395E-3</v>
      </c>
    </row>
    <row r="222" spans="1:23" ht="13" x14ac:dyDescent="0.3">
      <c r="A222" s="1">
        <v>45786</v>
      </c>
      <c r="B222">
        <v>4.8544999999999998</v>
      </c>
      <c r="C222" s="194">
        <f t="shared" si="27"/>
        <v>8.7272727272726894E-3</v>
      </c>
      <c r="D222">
        <v>102.1</v>
      </c>
      <c r="E222" s="194">
        <f t="shared" si="27"/>
        <v>6.9033530571990988E-3</v>
      </c>
      <c r="F222">
        <v>4.4770000000000003</v>
      </c>
      <c r="G222" s="194">
        <f t="shared" si="27"/>
        <v>5.6154537286613555E-3</v>
      </c>
      <c r="H222" s="132">
        <v>1263.4079999999999</v>
      </c>
      <c r="I222" s="194">
        <f t="shared" si="28"/>
        <v>9.194845901859313E-3</v>
      </c>
      <c r="J222" s="132">
        <v>715.51800000000003</v>
      </c>
      <c r="K222" s="194">
        <f t="shared" si="29"/>
        <v>3.1587138020231511E-3</v>
      </c>
      <c r="L222" s="132">
        <v>1405.7080000000001</v>
      </c>
      <c r="M222" s="194">
        <f t="shared" si="30"/>
        <v>2.7020086738187704E-3</v>
      </c>
      <c r="N222" s="123">
        <v>53.77</v>
      </c>
      <c r="O222" s="194">
        <f t="shared" si="31"/>
        <v>9.5756665414946512E-3</v>
      </c>
      <c r="P222">
        <v>80.400000000000006</v>
      </c>
      <c r="Q222" s="194">
        <f t="shared" si="32"/>
        <v>2.2900763358778772E-2</v>
      </c>
      <c r="R222">
        <v>249.2</v>
      </c>
      <c r="S222" s="194">
        <f t="shared" si="33"/>
        <v>-1.9438104981506249E-2</v>
      </c>
      <c r="T222">
        <v>198.53</v>
      </c>
      <c r="U222" s="194">
        <f t="shared" si="34"/>
        <v>5.2660894222491868E-3</v>
      </c>
      <c r="V222" s="132">
        <v>5659.91</v>
      </c>
      <c r="W222" s="194">
        <f t="shared" si="35"/>
        <v>-7.1151883671079599E-4</v>
      </c>
    </row>
    <row r="223" spans="1:23" ht="13" x14ac:dyDescent="0.3">
      <c r="A223" s="1">
        <v>45789</v>
      </c>
      <c r="B223">
        <v>4.8845000000000001</v>
      </c>
      <c r="C223" s="194">
        <f t="shared" si="27"/>
        <v>6.1798331445051501E-3</v>
      </c>
      <c r="D223">
        <v>105.7</v>
      </c>
      <c r="E223" s="194">
        <f t="shared" si="27"/>
        <v>3.5259549461312524E-2</v>
      </c>
      <c r="F223">
        <v>4.6529999999999996</v>
      </c>
      <c r="G223" s="194">
        <f t="shared" si="27"/>
        <v>3.9312039312039145E-2</v>
      </c>
      <c r="H223" s="132">
        <v>1278.7280000000001</v>
      </c>
      <c r="I223" s="194">
        <f t="shared" si="28"/>
        <v>1.2125932398718517E-2</v>
      </c>
      <c r="J223" s="132">
        <v>728.71199999999999</v>
      </c>
      <c r="K223" s="194">
        <f t="shared" si="29"/>
        <v>1.8439787678297345E-2</v>
      </c>
      <c r="L223" s="132">
        <v>1409.768</v>
      </c>
      <c r="M223" s="194">
        <f t="shared" si="30"/>
        <v>2.888224296937874E-3</v>
      </c>
      <c r="N223" s="123">
        <v>56.02</v>
      </c>
      <c r="O223" s="194">
        <f t="shared" si="31"/>
        <v>4.1844894922819412E-2</v>
      </c>
      <c r="P223">
        <v>82.68</v>
      </c>
      <c r="Q223" s="194">
        <f t="shared" si="32"/>
        <v>2.8358208955223892E-2</v>
      </c>
      <c r="R223">
        <v>253.69</v>
      </c>
      <c r="S223" s="194">
        <f t="shared" si="33"/>
        <v>1.8017656500802604E-2</v>
      </c>
      <c r="T223">
        <v>210.79</v>
      </c>
      <c r="U223" s="194">
        <f t="shared" si="34"/>
        <v>6.1753891099581883E-2</v>
      </c>
      <c r="V223" s="132">
        <v>5844.19</v>
      </c>
      <c r="W223" s="194">
        <f t="shared" si="35"/>
        <v>3.2558821606703953E-2</v>
      </c>
    </row>
    <row r="224" spans="1:23" ht="13" x14ac:dyDescent="0.3">
      <c r="A224" s="1">
        <v>45790</v>
      </c>
      <c r="B224">
        <v>4.8860000000000001</v>
      </c>
      <c r="C224" s="194">
        <f t="shared" si="27"/>
        <v>3.0709386835910672E-4</v>
      </c>
      <c r="D224">
        <v>106.9</v>
      </c>
      <c r="E224" s="194">
        <f t="shared" si="27"/>
        <v>1.1352885525070982E-2</v>
      </c>
      <c r="F224">
        <v>4.633</v>
      </c>
      <c r="G224" s="194">
        <f t="shared" si="27"/>
        <v>-4.2983021706425048E-3</v>
      </c>
      <c r="H224" s="132">
        <v>1282.1210000000001</v>
      </c>
      <c r="I224" s="194">
        <f t="shared" si="28"/>
        <v>2.6534180842212175E-3</v>
      </c>
      <c r="J224" s="132">
        <v>727.81100000000004</v>
      </c>
      <c r="K224" s="194">
        <f t="shared" si="29"/>
        <v>-1.236428108772675E-3</v>
      </c>
      <c r="L224" s="132">
        <v>1412.288</v>
      </c>
      <c r="M224" s="194">
        <f t="shared" si="30"/>
        <v>1.7875281606618831E-3</v>
      </c>
      <c r="N224" s="123">
        <v>55.19</v>
      </c>
      <c r="O224" s="194">
        <f t="shared" si="31"/>
        <v>-1.4816137093895133E-2</v>
      </c>
      <c r="P224">
        <v>83.88</v>
      </c>
      <c r="Q224" s="194">
        <f t="shared" si="32"/>
        <v>1.4513788098693621E-2</v>
      </c>
      <c r="R224">
        <v>258.59010000000001</v>
      </c>
      <c r="S224" s="194">
        <f t="shared" si="33"/>
        <v>1.9315306082226376E-2</v>
      </c>
      <c r="T224">
        <v>212.93</v>
      </c>
      <c r="U224" s="194">
        <f t="shared" si="34"/>
        <v>1.0152284263959461E-2</v>
      </c>
      <c r="V224" s="132">
        <v>5886.55</v>
      </c>
      <c r="W224" s="194">
        <f t="shared" si="35"/>
        <v>7.2482243048224964E-3</v>
      </c>
    </row>
    <row r="225" spans="1:23" ht="13" x14ac:dyDescent="0.3">
      <c r="A225" s="1">
        <v>45791</v>
      </c>
      <c r="B225">
        <v>4.9545000000000003</v>
      </c>
      <c r="C225" s="194">
        <f t="shared" si="27"/>
        <v>1.4019647973802748E-2</v>
      </c>
      <c r="D225">
        <v>106.3</v>
      </c>
      <c r="E225" s="194">
        <f t="shared" si="27"/>
        <v>-5.6127221702526519E-3</v>
      </c>
      <c r="F225">
        <v>4.5730000000000004</v>
      </c>
      <c r="G225" s="194">
        <f t="shared" si="27"/>
        <v>-1.2950571983595859E-2</v>
      </c>
      <c r="H225" s="132">
        <v>1291.3630000000001</v>
      </c>
      <c r="I225" s="194">
        <f t="shared" si="28"/>
        <v>7.2083680089476427E-3</v>
      </c>
      <c r="J225" s="132">
        <v>727.93</v>
      </c>
      <c r="K225" s="194">
        <f t="shared" si="29"/>
        <v>1.6350398661179138E-4</v>
      </c>
      <c r="L225" s="132">
        <v>1403.87</v>
      </c>
      <c r="M225" s="194">
        <f t="shared" si="30"/>
        <v>-5.9605406262746123E-3</v>
      </c>
      <c r="N225" s="123">
        <v>56.25</v>
      </c>
      <c r="O225" s="194">
        <f t="shared" si="31"/>
        <v>1.9206377967023052E-2</v>
      </c>
      <c r="P225">
        <v>82.7</v>
      </c>
      <c r="Q225" s="194">
        <f t="shared" si="32"/>
        <v>-1.4067715784453894E-2</v>
      </c>
      <c r="R225">
        <v>257.82010000000002</v>
      </c>
      <c r="S225" s="194">
        <f t="shared" si="33"/>
        <v>-2.9776855339782218E-3</v>
      </c>
      <c r="T225">
        <v>212.33</v>
      </c>
      <c r="U225" s="194">
        <f t="shared" si="34"/>
        <v>-2.8178274550321432E-3</v>
      </c>
      <c r="V225" s="132">
        <v>5892.58</v>
      </c>
      <c r="W225" s="194">
        <f t="shared" si="35"/>
        <v>1.0243691126380894E-3</v>
      </c>
    </row>
    <row r="226" spans="1:23" ht="13" x14ac:dyDescent="0.3">
      <c r="A226" s="1">
        <v>45792</v>
      </c>
      <c r="B226">
        <v>4.9749999999999996</v>
      </c>
      <c r="C226" s="194">
        <f t="shared" si="27"/>
        <v>4.1376526390148943E-3</v>
      </c>
      <c r="D226">
        <v>105.2</v>
      </c>
      <c r="E226" s="194">
        <f t="shared" si="27"/>
        <v>-1.0348071495766645E-2</v>
      </c>
      <c r="F226">
        <v>4.6130000000000004</v>
      </c>
      <c r="G226" s="194">
        <f t="shared" si="27"/>
        <v>8.7469932210802615E-3</v>
      </c>
      <c r="H226" s="132">
        <v>1294.3779999999999</v>
      </c>
      <c r="I226" s="194">
        <f t="shared" si="28"/>
        <v>2.3347424388029336E-3</v>
      </c>
      <c r="J226" s="132">
        <v>735.4</v>
      </c>
      <c r="K226" s="194">
        <f t="shared" si="29"/>
        <v>1.0261975739425533E-2</v>
      </c>
      <c r="L226" s="132">
        <v>1413.1959999999999</v>
      </c>
      <c r="M226" s="194">
        <f t="shared" si="30"/>
        <v>6.6430652410835924E-3</v>
      </c>
      <c r="N226" s="123">
        <v>56.06</v>
      </c>
      <c r="O226" s="194">
        <f t="shared" si="31"/>
        <v>-3.3777777777777374E-3</v>
      </c>
      <c r="P226">
        <v>77.5</v>
      </c>
      <c r="Q226" s="194">
        <f t="shared" si="32"/>
        <v>-6.2877871825876688E-2</v>
      </c>
      <c r="R226">
        <v>266.67989999999998</v>
      </c>
      <c r="S226" s="194">
        <f t="shared" si="33"/>
        <v>3.4364271831404725E-2</v>
      </c>
      <c r="T226">
        <v>211.45</v>
      </c>
      <c r="U226" s="194">
        <f t="shared" si="34"/>
        <v>-4.144492064239739E-3</v>
      </c>
      <c r="V226" s="132">
        <v>5916.93</v>
      </c>
      <c r="W226" s="194">
        <f t="shared" si="35"/>
        <v>4.1323155561740973E-3</v>
      </c>
    </row>
    <row r="227" spans="1:23" ht="13" x14ac:dyDescent="0.3">
      <c r="A227" s="1">
        <v>45793</v>
      </c>
      <c r="B227">
        <v>4.9764999999999997</v>
      </c>
      <c r="C227" s="194">
        <f t="shared" si="27"/>
        <v>3.0150753768845367E-4</v>
      </c>
      <c r="D227">
        <v>103.6</v>
      </c>
      <c r="E227" s="194">
        <f t="shared" si="27"/>
        <v>-1.5209125475285253E-2</v>
      </c>
      <c r="F227">
        <v>4.6159999999999997</v>
      </c>
      <c r="G227" s="194">
        <f t="shared" si="27"/>
        <v>6.5033600693674941E-4</v>
      </c>
      <c r="H227" s="132">
        <v>1302.6089999999999</v>
      </c>
      <c r="I227" s="194">
        <f t="shared" si="28"/>
        <v>6.3590388588186716E-3</v>
      </c>
      <c r="J227" s="132">
        <v>739.88400000000001</v>
      </c>
      <c r="K227" s="194">
        <f t="shared" si="29"/>
        <v>6.0973619798749493E-3</v>
      </c>
      <c r="L227" s="132">
        <v>1414.771</v>
      </c>
      <c r="M227" s="194">
        <f t="shared" si="30"/>
        <v>1.114495087730255E-3</v>
      </c>
      <c r="N227" s="123">
        <v>56.48</v>
      </c>
      <c r="O227" s="194">
        <f t="shared" si="31"/>
        <v>7.4919728861932676E-3</v>
      </c>
      <c r="P227">
        <v>77.040000000000006</v>
      </c>
      <c r="Q227" s="194">
        <f t="shared" si="32"/>
        <v>-5.9354838709676609E-3</v>
      </c>
      <c r="R227">
        <v>266.76</v>
      </c>
      <c r="S227" s="194">
        <f t="shared" si="33"/>
        <v>3.0036009463036334E-4</v>
      </c>
      <c r="T227">
        <v>211.26</v>
      </c>
      <c r="U227" s="194">
        <f t="shared" si="34"/>
        <v>-8.9855757862377739E-4</v>
      </c>
      <c r="V227" s="132">
        <v>5958.38</v>
      </c>
      <c r="W227" s="194">
        <f t="shared" si="35"/>
        <v>7.0053220166538758E-3</v>
      </c>
    </row>
    <row r="228" spans="1:23" ht="13" x14ac:dyDescent="0.3">
      <c r="A228" s="1">
        <v>45796</v>
      </c>
      <c r="B228">
        <v>4.8609999999999998</v>
      </c>
      <c r="C228" s="194">
        <f t="shared" si="27"/>
        <v>-2.3209082688636581E-2</v>
      </c>
      <c r="D228">
        <v>101</v>
      </c>
      <c r="E228" s="194">
        <f t="shared" si="27"/>
        <v>-2.5096525096525043E-2</v>
      </c>
      <c r="F228">
        <v>4.6280000000000001</v>
      </c>
      <c r="G228" s="194">
        <f t="shared" si="27"/>
        <v>2.599653379549492E-3</v>
      </c>
      <c r="H228" s="132">
        <v>1289.508</v>
      </c>
      <c r="I228" s="194">
        <f t="shared" si="28"/>
        <v>-1.0057507663466079E-2</v>
      </c>
      <c r="J228" s="132">
        <v>741.20500000000004</v>
      </c>
      <c r="K228" s="194">
        <f t="shared" si="29"/>
        <v>1.7854150110017603E-3</v>
      </c>
      <c r="L228" s="132">
        <v>1423.1389999999999</v>
      </c>
      <c r="M228" s="194">
        <f t="shared" si="30"/>
        <v>5.914738144901145E-3</v>
      </c>
      <c r="N228" s="123">
        <v>57.2</v>
      </c>
      <c r="O228" s="194">
        <f t="shared" si="31"/>
        <v>1.2747875354107756E-2</v>
      </c>
      <c r="P228">
        <v>77.86</v>
      </c>
      <c r="Q228" s="194">
        <f t="shared" si="32"/>
        <v>1.0643821391484853E-2</v>
      </c>
      <c r="R228">
        <v>268.40989999999999</v>
      </c>
      <c r="S228" s="194">
        <f t="shared" si="33"/>
        <v>6.1849602639076412E-3</v>
      </c>
      <c r="T228">
        <v>208.78</v>
      </c>
      <c r="U228" s="194">
        <f t="shared" si="34"/>
        <v>-1.1739089273880478E-2</v>
      </c>
      <c r="V228" s="132">
        <v>5963.6</v>
      </c>
      <c r="W228" s="194">
        <f t="shared" si="35"/>
        <v>8.7607705450143403E-4</v>
      </c>
    </row>
    <row r="229" spans="1:23" ht="13" x14ac:dyDescent="0.3">
      <c r="A229" s="1">
        <v>45797</v>
      </c>
      <c r="B229">
        <v>4.923</v>
      </c>
      <c r="C229" s="194">
        <f t="shared" si="27"/>
        <v>1.275457724748E-2</v>
      </c>
      <c r="D229">
        <v>101</v>
      </c>
      <c r="E229" s="194">
        <f t="shared" si="27"/>
        <v>0</v>
      </c>
      <c r="F229">
        <v>4.6790000000000003</v>
      </c>
      <c r="G229" s="194">
        <f t="shared" si="27"/>
        <v>1.1019878997407121E-2</v>
      </c>
      <c r="H229" s="132">
        <v>1301.739</v>
      </c>
      <c r="I229" s="194">
        <f t="shared" si="28"/>
        <v>9.4850128886365924E-3</v>
      </c>
      <c r="J229" s="132">
        <v>748.21799999999996</v>
      </c>
      <c r="K229" s="194">
        <f t="shared" si="29"/>
        <v>9.4616199297089462E-3</v>
      </c>
      <c r="L229" s="132">
        <v>1429.94</v>
      </c>
      <c r="M229" s="194">
        <f t="shared" si="30"/>
        <v>4.7788726189080324E-3</v>
      </c>
      <c r="N229" s="123">
        <v>57.83</v>
      </c>
      <c r="O229" s="194">
        <f t="shared" si="31"/>
        <v>1.1013986013985934E-2</v>
      </c>
      <c r="P229">
        <v>78.680000000000007</v>
      </c>
      <c r="Q229" s="194">
        <f t="shared" si="32"/>
        <v>1.0531723606473252E-2</v>
      </c>
      <c r="R229">
        <v>266.95</v>
      </c>
      <c r="S229" s="194">
        <f t="shared" si="33"/>
        <v>-5.4390691252446527E-3</v>
      </c>
      <c r="T229">
        <v>206.86</v>
      </c>
      <c r="U229" s="194">
        <f t="shared" si="34"/>
        <v>-9.1962831688858493E-3</v>
      </c>
      <c r="V229" s="132">
        <v>5940.46</v>
      </c>
      <c r="W229" s="194">
        <f t="shared" si="35"/>
        <v>-3.8802065866255829E-3</v>
      </c>
    </row>
    <row r="230" spans="1:23" ht="13" x14ac:dyDescent="0.3">
      <c r="A230" s="1">
        <v>45798</v>
      </c>
      <c r="B230">
        <v>4.9509999999999996</v>
      </c>
      <c r="C230" s="194">
        <f t="shared" si="27"/>
        <v>5.6875888685759867E-3</v>
      </c>
      <c r="D230">
        <v>100.4</v>
      </c>
      <c r="E230" s="194">
        <f t="shared" si="27"/>
        <v>-5.9405940594058843E-3</v>
      </c>
      <c r="F230">
        <v>4.7229999999999999</v>
      </c>
      <c r="G230" s="194">
        <f t="shared" si="27"/>
        <v>9.4037187433211357E-3</v>
      </c>
      <c r="H230" s="132">
        <v>1302.819</v>
      </c>
      <c r="I230" s="194">
        <f t="shared" si="28"/>
        <v>8.2965940176942324E-4</v>
      </c>
      <c r="J230" s="132">
        <v>748.46900000000005</v>
      </c>
      <c r="K230" s="194">
        <f t="shared" si="29"/>
        <v>3.3546372848566869E-4</v>
      </c>
      <c r="L230" s="132">
        <v>1434.289</v>
      </c>
      <c r="M230" s="194">
        <f t="shared" si="30"/>
        <v>3.0413863518748566E-3</v>
      </c>
      <c r="N230" s="123">
        <v>57.85</v>
      </c>
      <c r="O230" s="194">
        <f t="shared" si="31"/>
        <v>3.4584125886223633E-4</v>
      </c>
      <c r="P230">
        <v>79.14</v>
      </c>
      <c r="Q230" s="194">
        <f t="shared" si="32"/>
        <v>5.846466700559147E-3</v>
      </c>
      <c r="R230">
        <v>260.87009999999998</v>
      </c>
      <c r="S230" s="194">
        <f t="shared" si="33"/>
        <v>-2.2775426109758416E-2</v>
      </c>
      <c r="T230">
        <v>202.09</v>
      </c>
      <c r="U230" s="194">
        <f t="shared" si="34"/>
        <v>-2.3059073769699363E-2</v>
      </c>
      <c r="V230" s="132">
        <v>5844.61</v>
      </c>
      <c r="W230" s="194">
        <f t="shared" si="35"/>
        <v>-1.6135114115741939E-2</v>
      </c>
    </row>
    <row r="231" spans="1:23" ht="13" x14ac:dyDescent="0.3">
      <c r="A231" s="1">
        <v>45799</v>
      </c>
      <c r="B231">
        <v>4.9240000000000004</v>
      </c>
      <c r="C231" s="194">
        <f t="shared" si="27"/>
        <v>-5.4534437487374771E-3</v>
      </c>
      <c r="D231">
        <v>98.9</v>
      </c>
      <c r="E231" s="194">
        <f t="shared" si="27"/>
        <v>-1.49402390438247E-2</v>
      </c>
      <c r="F231">
        <v>4.7539999999999996</v>
      </c>
      <c r="G231" s="194">
        <f t="shared" si="27"/>
        <v>6.5636248147363319E-3</v>
      </c>
      <c r="H231" s="132">
        <v>1292.989</v>
      </c>
      <c r="I231" s="194">
        <f t="shared" si="28"/>
        <v>-7.5451770353363954E-3</v>
      </c>
      <c r="J231" s="132">
        <v>743.97799999999995</v>
      </c>
      <c r="K231" s="194">
        <f t="shared" si="29"/>
        <v>-6.0002485072863394E-3</v>
      </c>
      <c r="L231" s="132">
        <v>1425.941</v>
      </c>
      <c r="M231" s="194">
        <f t="shared" si="30"/>
        <v>-5.8203053917306458E-3</v>
      </c>
      <c r="N231" s="123">
        <v>57.27</v>
      </c>
      <c r="O231" s="194">
        <f t="shared" si="31"/>
        <v>-1.0025929127052692E-2</v>
      </c>
      <c r="P231">
        <v>78.08</v>
      </c>
      <c r="Q231" s="194">
        <f t="shared" si="32"/>
        <v>-1.3393985342431164E-2</v>
      </c>
      <c r="R231">
        <v>258.37009999999998</v>
      </c>
      <c r="S231" s="194">
        <f t="shared" si="33"/>
        <v>-9.5833136875402743E-3</v>
      </c>
      <c r="T231">
        <v>201.36</v>
      </c>
      <c r="U231" s="194">
        <f t="shared" si="34"/>
        <v>-3.6122519669453696E-3</v>
      </c>
      <c r="V231" s="132">
        <v>5842.01</v>
      </c>
      <c r="W231" s="194">
        <f t="shared" si="35"/>
        <v>-4.4485431876540172E-4</v>
      </c>
    </row>
    <row r="232" spans="1:23" ht="13" x14ac:dyDescent="0.3">
      <c r="A232" s="1">
        <v>45800</v>
      </c>
      <c r="B232">
        <v>4.7519999999999998</v>
      </c>
      <c r="C232" s="194">
        <f t="shared" si="27"/>
        <v>-3.4930950446791342E-2</v>
      </c>
      <c r="D232">
        <v>95.95</v>
      </c>
      <c r="E232" s="194">
        <f t="shared" si="27"/>
        <v>-2.9828109201213374E-2</v>
      </c>
      <c r="F232">
        <v>4.7009999999999996</v>
      </c>
      <c r="G232" s="194">
        <f t="shared" si="27"/>
        <v>-1.1148506520824556E-2</v>
      </c>
      <c r="H232" s="132">
        <v>1268.1510000000001</v>
      </c>
      <c r="I232" s="194">
        <f t="shared" si="28"/>
        <v>-1.9209753524585257E-2</v>
      </c>
      <c r="J232" s="132">
        <v>736.79200000000003</v>
      </c>
      <c r="K232" s="194">
        <f t="shared" si="29"/>
        <v>-9.6588877628100856E-3</v>
      </c>
      <c r="L232" s="132">
        <v>1404.1</v>
      </c>
      <c r="M232" s="194">
        <f t="shared" si="30"/>
        <v>-1.5316903013518877E-2</v>
      </c>
      <c r="N232" s="123">
        <v>55.57</v>
      </c>
      <c r="O232" s="194">
        <f t="shared" si="31"/>
        <v>-2.9683953204120879E-2</v>
      </c>
      <c r="P232">
        <v>75.38</v>
      </c>
      <c r="Q232" s="194">
        <f t="shared" si="32"/>
        <v>-3.457991803278692E-2</v>
      </c>
      <c r="R232">
        <v>258.62990000000002</v>
      </c>
      <c r="S232" s="194">
        <f t="shared" si="33"/>
        <v>1.0055343091171971E-3</v>
      </c>
      <c r="T232">
        <v>195.27</v>
      </c>
      <c r="U232" s="194">
        <f t="shared" si="34"/>
        <v>-3.0244338498212172E-2</v>
      </c>
      <c r="V232" s="132">
        <v>5802.82</v>
      </c>
      <c r="W232" s="194">
        <f t="shared" si="35"/>
        <v>-6.7083075859165784E-3</v>
      </c>
    </row>
    <row r="233" spans="1:23" ht="13" x14ac:dyDescent="0.3">
      <c r="A233" s="1">
        <v>45803</v>
      </c>
      <c r="B233">
        <v>4.8334999999999999</v>
      </c>
      <c r="C233" s="194">
        <f t="shared" si="27"/>
        <v>1.7150673400673427E-2</v>
      </c>
      <c r="D233">
        <v>96.7</v>
      </c>
      <c r="E233" s="194">
        <f t="shared" si="27"/>
        <v>7.8165711307972893E-3</v>
      </c>
      <c r="F233">
        <v>4.7510000000000003</v>
      </c>
      <c r="G233" s="194">
        <f t="shared" si="27"/>
        <v>1.0636034886194579E-2</v>
      </c>
      <c r="H233" s="132">
        <v>1284.405</v>
      </c>
      <c r="I233" s="194">
        <f t="shared" si="28"/>
        <v>1.2817085662511723E-2</v>
      </c>
      <c r="J233" s="132">
        <v>743.18499999999995</v>
      </c>
      <c r="K233" s="194">
        <f t="shared" si="29"/>
        <v>8.6768043084071416E-3</v>
      </c>
      <c r="L233" s="132">
        <v>1426.3050000000001</v>
      </c>
      <c r="M233" s="194">
        <f t="shared" si="30"/>
        <v>1.5814400683712097E-2</v>
      </c>
      <c r="N233" s="123">
        <v>56.18</v>
      </c>
      <c r="O233" s="194">
        <f t="shared" si="31"/>
        <v>1.0977145942055056E-2</v>
      </c>
      <c r="P233">
        <v>76.44</v>
      </c>
      <c r="Q233" s="194">
        <f t="shared" si="32"/>
        <v>1.40620854338021E-2</v>
      </c>
      <c r="R233">
        <v>258.62990000000002</v>
      </c>
      <c r="S233" s="194">
        <f t="shared" si="33"/>
        <v>0</v>
      </c>
      <c r="T233">
        <v>195.27</v>
      </c>
      <c r="U233" s="194">
        <f t="shared" si="34"/>
        <v>0</v>
      </c>
      <c r="V233" s="132">
        <v>5802.82</v>
      </c>
      <c r="W233" s="194">
        <f t="shared" si="35"/>
        <v>0</v>
      </c>
    </row>
    <row r="234" spans="1:23" ht="13" x14ac:dyDescent="0.3">
      <c r="A234" s="1">
        <v>45804</v>
      </c>
      <c r="B234">
        <v>4.8449999999999998</v>
      </c>
      <c r="C234" s="194">
        <f t="shared" si="27"/>
        <v>2.3792283024722961E-3</v>
      </c>
      <c r="D234">
        <v>97.2</v>
      </c>
      <c r="E234" s="194">
        <f t="shared" si="27"/>
        <v>5.170630816959669E-3</v>
      </c>
      <c r="F234">
        <v>4.7720000000000002</v>
      </c>
      <c r="G234" s="194">
        <f t="shared" si="27"/>
        <v>4.4201220795621774E-3</v>
      </c>
      <c r="H234" s="132">
        <v>1288.5719999999999</v>
      </c>
      <c r="I234" s="194">
        <f t="shared" si="28"/>
        <v>3.2443037826853029E-3</v>
      </c>
      <c r="J234" s="132">
        <v>744.13400000000001</v>
      </c>
      <c r="K234" s="194">
        <f t="shared" si="29"/>
        <v>1.2769364290184399E-3</v>
      </c>
      <c r="L234" s="132">
        <v>1437.605</v>
      </c>
      <c r="M234" s="194">
        <f t="shared" si="30"/>
        <v>7.9225691559659077E-3</v>
      </c>
      <c r="N234" s="123">
        <v>56.5</v>
      </c>
      <c r="O234" s="194">
        <f t="shared" si="31"/>
        <v>5.6959772160911411E-3</v>
      </c>
      <c r="P234">
        <v>76.64</v>
      </c>
      <c r="Q234" s="194">
        <f t="shared" si="32"/>
        <v>2.6164311878597965E-3</v>
      </c>
      <c r="R234">
        <v>263.23</v>
      </c>
      <c r="S234" s="194">
        <f t="shared" si="33"/>
        <v>1.778641989963263E-2</v>
      </c>
      <c r="T234">
        <v>200.21</v>
      </c>
      <c r="U234" s="194">
        <f t="shared" si="34"/>
        <v>2.5298304911148654E-2</v>
      </c>
      <c r="V234" s="132">
        <v>5921.54</v>
      </c>
      <c r="W234" s="194">
        <f t="shared" si="35"/>
        <v>2.0459018201495181E-2</v>
      </c>
    </row>
    <row r="235" spans="1:23" ht="13" x14ac:dyDescent="0.3">
      <c r="A235" s="1">
        <v>45805</v>
      </c>
      <c r="B235">
        <v>4.843</v>
      </c>
      <c r="C235" s="194">
        <f t="shared" si="27"/>
        <v>-4.1279669762637355E-4</v>
      </c>
      <c r="D235">
        <v>98.85</v>
      </c>
      <c r="E235" s="194">
        <f t="shared" si="27"/>
        <v>1.6975308641975221E-2</v>
      </c>
      <c r="F235">
        <v>4.7489999999999997</v>
      </c>
      <c r="G235" s="194">
        <f t="shared" si="27"/>
        <v>-4.81978206202862E-3</v>
      </c>
      <c r="H235" s="132">
        <v>1289.02</v>
      </c>
      <c r="I235" s="194">
        <f t="shared" si="28"/>
        <v>3.4767168617670787E-4</v>
      </c>
      <c r="J235" s="132">
        <v>740.69299999999998</v>
      </c>
      <c r="K235" s="194">
        <f t="shared" si="29"/>
        <v>-4.6241671526902825E-3</v>
      </c>
      <c r="L235" s="132">
        <v>1425.548</v>
      </c>
      <c r="M235" s="194">
        <f t="shared" si="30"/>
        <v>-8.386865655030426E-3</v>
      </c>
      <c r="N235" s="123">
        <v>56.96</v>
      </c>
      <c r="O235" s="194">
        <f t="shared" si="31"/>
        <v>8.1415929203539975E-3</v>
      </c>
      <c r="P235">
        <v>79.5</v>
      </c>
      <c r="Q235" s="194">
        <f t="shared" si="32"/>
        <v>3.7317327766179534E-2</v>
      </c>
      <c r="R235">
        <v>260.24</v>
      </c>
      <c r="S235" s="194">
        <f t="shared" si="33"/>
        <v>-1.1358887664779884E-2</v>
      </c>
      <c r="T235">
        <v>200.42</v>
      </c>
      <c r="U235" s="194">
        <f t="shared" si="34"/>
        <v>1.0488986564106664E-3</v>
      </c>
      <c r="V235" s="132">
        <v>5888.55</v>
      </c>
      <c r="W235" s="194">
        <f t="shared" si="35"/>
        <v>-5.5711858739449166E-3</v>
      </c>
    </row>
    <row r="236" spans="1:23" ht="13" x14ac:dyDescent="0.3">
      <c r="A236" s="1">
        <v>45806</v>
      </c>
      <c r="B236">
        <v>4.851</v>
      </c>
      <c r="C236" s="194">
        <f t="shared" si="27"/>
        <v>1.6518686764402245E-3</v>
      </c>
      <c r="D236">
        <v>97.5</v>
      </c>
      <c r="E236" s="194">
        <f t="shared" si="27"/>
        <v>-1.3657056145675209E-2</v>
      </c>
      <c r="F236">
        <v>4.7489999999999997</v>
      </c>
      <c r="G236" s="194">
        <f t="shared" si="27"/>
        <v>0</v>
      </c>
      <c r="H236" s="132">
        <v>1283.9280000000001</v>
      </c>
      <c r="I236" s="194">
        <f t="shared" si="28"/>
        <v>-3.9502878155496975E-3</v>
      </c>
      <c r="J236" s="132">
        <v>740.69299999999998</v>
      </c>
      <c r="K236" s="194">
        <f t="shared" si="29"/>
        <v>0</v>
      </c>
      <c r="L236" s="132">
        <v>1418.3</v>
      </c>
      <c r="M236" s="194">
        <f t="shared" si="30"/>
        <v>-5.084360540648261E-3</v>
      </c>
      <c r="N236" s="123">
        <v>56.46</v>
      </c>
      <c r="O236" s="194">
        <f t="shared" si="31"/>
        <v>-8.7780898876404501E-3</v>
      </c>
      <c r="P236">
        <v>78.040000000000006</v>
      </c>
      <c r="Q236" s="194">
        <f t="shared" si="32"/>
        <v>-1.8364779874213758E-2</v>
      </c>
      <c r="R236">
        <v>258.68990000000002</v>
      </c>
      <c r="S236" s="194">
        <f t="shared" si="33"/>
        <v>-5.9564248386104607E-3</v>
      </c>
      <c r="T236">
        <v>199.95</v>
      </c>
      <c r="U236" s="194">
        <f t="shared" si="34"/>
        <v>-2.3450753417822517E-3</v>
      </c>
      <c r="V236" s="132">
        <v>5912.17</v>
      </c>
      <c r="W236" s="194">
        <f t="shared" si="35"/>
        <v>4.0111742279508355E-3</v>
      </c>
    </row>
    <row r="237" spans="1:23" ht="13" x14ac:dyDescent="0.3">
      <c r="A237" s="1">
        <v>45807</v>
      </c>
      <c r="B237">
        <v>4.91</v>
      </c>
      <c r="C237" s="194">
        <f t="shared" si="27"/>
        <v>1.2162440733869339E-2</v>
      </c>
      <c r="D237">
        <v>97.5</v>
      </c>
      <c r="E237" s="194">
        <f t="shared" si="27"/>
        <v>0</v>
      </c>
      <c r="F237">
        <v>4.5759999999999996</v>
      </c>
      <c r="G237" s="194">
        <f t="shared" si="27"/>
        <v>-3.6428721836176049E-2</v>
      </c>
      <c r="H237" s="132">
        <v>1288.0999999999999</v>
      </c>
      <c r="I237" s="194">
        <f t="shared" si="28"/>
        <v>3.2494033933365405E-3</v>
      </c>
      <c r="J237" s="132">
        <v>735.72500000000002</v>
      </c>
      <c r="K237" s="194">
        <f t="shared" si="29"/>
        <v>-6.7072322811204659E-3</v>
      </c>
      <c r="L237" s="132">
        <v>1422.1949999999999</v>
      </c>
      <c r="M237" s="194">
        <f t="shared" si="30"/>
        <v>2.7462455051822476E-3</v>
      </c>
      <c r="N237" s="123">
        <v>56.56</v>
      </c>
      <c r="O237" s="194">
        <f t="shared" si="31"/>
        <v>1.7711654268508931E-3</v>
      </c>
      <c r="P237">
        <v>78.62</v>
      </c>
      <c r="Q237" s="194">
        <f t="shared" si="32"/>
        <v>7.4320861096873175E-3</v>
      </c>
      <c r="R237">
        <v>259.06009999999998</v>
      </c>
      <c r="S237" s="194">
        <f t="shared" si="33"/>
        <v>1.4310570300578194E-3</v>
      </c>
      <c r="T237">
        <v>200.85</v>
      </c>
      <c r="U237" s="194">
        <f t="shared" si="34"/>
        <v>4.5011252813203584E-3</v>
      </c>
      <c r="V237" s="132">
        <v>5911.69</v>
      </c>
      <c r="W237" s="194">
        <f t="shared" si="35"/>
        <v>-8.1188463795945127E-5</v>
      </c>
    </row>
    <row r="238" spans="1:23" ht="13" x14ac:dyDescent="0.3">
      <c r="A238" s="1">
        <v>45810</v>
      </c>
      <c r="B238">
        <v>4.9009999999999998</v>
      </c>
      <c r="C238" s="194">
        <f t="shared" si="27"/>
        <v>-1.832993890020436E-3</v>
      </c>
      <c r="D238">
        <v>94.65</v>
      </c>
      <c r="E238" s="194">
        <f t="shared" si="27"/>
        <v>-2.9230769230769171E-2</v>
      </c>
      <c r="F238">
        <v>4.6150000000000002</v>
      </c>
      <c r="G238" s="194">
        <f t="shared" si="27"/>
        <v>8.5227272727274022E-3</v>
      </c>
      <c r="H238" s="132">
        <v>1285.2929999999999</v>
      </c>
      <c r="I238" s="194">
        <f t="shared" si="28"/>
        <v>-2.1791786351991432E-3</v>
      </c>
      <c r="J238" s="132">
        <v>735.87199999999996</v>
      </c>
      <c r="K238" s="194">
        <f t="shared" si="29"/>
        <v>1.9980291549143297E-4</v>
      </c>
      <c r="L238" s="132">
        <v>1418.1569999999999</v>
      </c>
      <c r="M238" s="194">
        <f t="shared" si="30"/>
        <v>-2.8392730954616007E-3</v>
      </c>
      <c r="N238" s="123">
        <v>56.68</v>
      </c>
      <c r="O238" s="194">
        <f t="shared" si="31"/>
        <v>2.1216407355020765E-3</v>
      </c>
      <c r="P238">
        <v>76.680000000000007</v>
      </c>
      <c r="Q238" s="194">
        <f t="shared" si="32"/>
        <v>-2.4675655049605668E-2</v>
      </c>
      <c r="R238">
        <v>263.8999</v>
      </c>
      <c r="S238" s="194">
        <f t="shared" si="33"/>
        <v>1.8682151361788347E-2</v>
      </c>
      <c r="T238">
        <v>201.7</v>
      </c>
      <c r="U238" s="194">
        <f t="shared" si="34"/>
        <v>4.2320139407517766E-3</v>
      </c>
      <c r="V238" s="132">
        <v>5935.94</v>
      </c>
      <c r="W238" s="194">
        <f t="shared" si="35"/>
        <v>4.1020418864994614E-3</v>
      </c>
    </row>
    <row r="239" spans="1:23" ht="13" x14ac:dyDescent="0.3">
      <c r="A239" s="1">
        <v>45811</v>
      </c>
      <c r="B239">
        <v>4.8914999999999997</v>
      </c>
      <c r="C239" s="194">
        <f t="shared" si="27"/>
        <v>-1.9383799224648162E-3</v>
      </c>
      <c r="D239">
        <v>94.7</v>
      </c>
      <c r="E239" s="194">
        <f t="shared" si="27"/>
        <v>5.282620179608786E-4</v>
      </c>
      <c r="F239">
        <v>4.6509999999999998</v>
      </c>
      <c r="G239" s="194">
        <f t="shared" si="27"/>
        <v>7.8006500541710913E-3</v>
      </c>
      <c r="H239" s="132">
        <v>1287.7650000000001</v>
      </c>
      <c r="I239" s="194">
        <f t="shared" si="28"/>
        <v>1.9232968669402289E-3</v>
      </c>
      <c r="J239" s="132">
        <v>734.15499999999997</v>
      </c>
      <c r="K239" s="194">
        <f t="shared" si="29"/>
        <v>-2.3332862236910556E-3</v>
      </c>
      <c r="L239" s="132">
        <v>1425.47</v>
      </c>
      <c r="M239" s="194">
        <f t="shared" si="30"/>
        <v>5.1566928062267451E-3</v>
      </c>
      <c r="N239" s="123">
        <v>57.24</v>
      </c>
      <c r="O239" s="194">
        <f t="shared" si="31"/>
        <v>9.8800282286521223E-3</v>
      </c>
      <c r="P239">
        <v>77.36</v>
      </c>
      <c r="Q239" s="194">
        <f t="shared" si="32"/>
        <v>8.8680229525298984E-3</v>
      </c>
      <c r="R239">
        <v>265.2</v>
      </c>
      <c r="S239" s="194">
        <f t="shared" si="33"/>
        <v>4.9264891725991035E-3</v>
      </c>
      <c r="T239">
        <v>203.27</v>
      </c>
      <c r="U239" s="194">
        <f t="shared" si="34"/>
        <v>7.7838373822509748E-3</v>
      </c>
      <c r="V239" s="132">
        <v>5970.37</v>
      </c>
      <c r="W239" s="194">
        <f t="shared" si="35"/>
        <v>5.8002607843071685E-3</v>
      </c>
    </row>
    <row r="240" spans="1:23" ht="13" x14ac:dyDescent="0.3">
      <c r="A240" s="1">
        <v>45812</v>
      </c>
      <c r="B240">
        <v>4.8685</v>
      </c>
      <c r="C240" s="194">
        <f t="shared" si="27"/>
        <v>-4.7020341408565243E-3</v>
      </c>
      <c r="D240">
        <v>95.45</v>
      </c>
      <c r="E240" s="194">
        <f t="shared" si="27"/>
        <v>7.9197465681098197E-3</v>
      </c>
      <c r="F240">
        <v>4.7430000000000003</v>
      </c>
      <c r="G240" s="194">
        <f t="shared" si="27"/>
        <v>1.9780692324231464E-2</v>
      </c>
      <c r="H240" s="132">
        <v>1283.943</v>
      </c>
      <c r="I240" s="194">
        <f t="shared" si="28"/>
        <v>-2.9679328138287001E-3</v>
      </c>
      <c r="J240" s="132">
        <v>741.65599999999995</v>
      </c>
      <c r="K240" s="194">
        <f t="shared" si="29"/>
        <v>1.0217188468375176E-2</v>
      </c>
      <c r="L240" s="132">
        <v>1435.27</v>
      </c>
      <c r="M240" s="194">
        <f t="shared" si="30"/>
        <v>6.8749254631805326E-3</v>
      </c>
      <c r="N240" s="123">
        <v>56.55</v>
      </c>
      <c r="O240" s="194">
        <f t="shared" si="31"/>
        <v>-1.2054507337526289E-2</v>
      </c>
      <c r="P240">
        <v>77.459999999999994</v>
      </c>
      <c r="Q240" s="194">
        <f t="shared" si="32"/>
        <v>1.2926577042398437E-3</v>
      </c>
      <c r="R240">
        <v>265.52</v>
      </c>
      <c r="S240" s="194">
        <f t="shared" si="33"/>
        <v>1.2066365007541221E-3</v>
      </c>
      <c r="T240">
        <v>202.82</v>
      </c>
      <c r="U240" s="194">
        <f t="shared" si="34"/>
        <v>-2.2138042996999903E-3</v>
      </c>
      <c r="V240" s="132">
        <v>5970.81</v>
      </c>
      <c r="W240" s="194">
        <f t="shared" si="35"/>
        <v>7.3697275043340584E-5</v>
      </c>
    </row>
    <row r="241" spans="1:23" ht="13" x14ac:dyDescent="0.3">
      <c r="A241" s="1">
        <v>45813</v>
      </c>
      <c r="B241">
        <v>4.9480000000000004</v>
      </c>
      <c r="C241" s="194">
        <f t="shared" si="27"/>
        <v>1.6329464927595839E-2</v>
      </c>
      <c r="D241">
        <v>94.75</v>
      </c>
      <c r="E241" s="194">
        <f t="shared" si="27"/>
        <v>-7.3336825563122352E-3</v>
      </c>
      <c r="F241">
        <v>4.7210000000000001</v>
      </c>
      <c r="G241" s="194">
        <f t="shared" si="27"/>
        <v>-4.6384145055872314E-3</v>
      </c>
      <c r="H241" s="132">
        <v>1292.4970000000001</v>
      </c>
      <c r="I241" s="194">
        <f t="shared" si="28"/>
        <v>6.6622895253138862E-3</v>
      </c>
      <c r="J241" s="132">
        <v>742.53499999999997</v>
      </c>
      <c r="K241" s="194">
        <f t="shared" si="29"/>
        <v>1.185185584691581E-3</v>
      </c>
      <c r="L241" s="132">
        <v>1440.5170000000001</v>
      </c>
      <c r="M241" s="194">
        <f t="shared" si="30"/>
        <v>3.6557581500345376E-3</v>
      </c>
      <c r="N241" s="123">
        <v>57.81</v>
      </c>
      <c r="O241" s="194">
        <f t="shared" si="31"/>
        <v>2.2281167108753407E-2</v>
      </c>
      <c r="P241">
        <v>77.12</v>
      </c>
      <c r="Q241" s="194">
        <f t="shared" si="32"/>
        <v>-4.3893622514844981E-3</v>
      </c>
      <c r="R241">
        <v>266.86009999999999</v>
      </c>
      <c r="S241" s="194">
        <f t="shared" si="33"/>
        <v>5.0470774329617616E-3</v>
      </c>
      <c r="T241">
        <v>200.63</v>
      </c>
      <c r="U241" s="194">
        <f t="shared" si="34"/>
        <v>-1.0797751701015669E-2</v>
      </c>
      <c r="V241" s="132">
        <v>5939.3</v>
      </c>
      <c r="W241" s="194">
        <f t="shared" si="35"/>
        <v>-5.2773409302925758E-3</v>
      </c>
    </row>
    <row r="242" spans="1:23" ht="13" x14ac:dyDescent="0.3">
      <c r="A242" s="1">
        <v>45814</v>
      </c>
      <c r="B242">
        <v>5.0199999999999996</v>
      </c>
      <c r="C242" s="194">
        <f t="shared" si="27"/>
        <v>1.4551333872271458E-2</v>
      </c>
      <c r="D242">
        <v>93.2</v>
      </c>
      <c r="E242" s="194">
        <f t="shared" si="27"/>
        <v>-1.6358839050131895E-2</v>
      </c>
      <c r="F242">
        <v>4.7590000000000003</v>
      </c>
      <c r="G242" s="194">
        <f t="shared" si="27"/>
        <v>8.0491421309045238E-3</v>
      </c>
      <c r="H242" s="132">
        <v>1300.239</v>
      </c>
      <c r="I242" s="194">
        <f t="shared" si="28"/>
        <v>5.9899558761064521E-3</v>
      </c>
      <c r="J242" s="132">
        <v>742.08699999999999</v>
      </c>
      <c r="K242" s="194">
        <f t="shared" si="29"/>
        <v>-6.0333856316534457E-4</v>
      </c>
      <c r="L242" s="132">
        <v>1439.1089999999999</v>
      </c>
      <c r="M242" s="194">
        <f t="shared" si="30"/>
        <v>-9.7742685438639669E-4</v>
      </c>
      <c r="N242" s="123">
        <v>58.2</v>
      </c>
      <c r="O242" s="194">
        <f t="shared" si="31"/>
        <v>6.7462376751427182E-3</v>
      </c>
      <c r="P242">
        <v>76.44</v>
      </c>
      <c r="Q242" s="194">
        <f t="shared" si="32"/>
        <v>-8.8174273858922046E-3</v>
      </c>
      <c r="R242">
        <v>268.87009999999998</v>
      </c>
      <c r="S242" s="194">
        <f t="shared" si="33"/>
        <v>7.5320364490607285E-3</v>
      </c>
      <c r="T242">
        <v>203.92</v>
      </c>
      <c r="U242" s="194">
        <f t="shared" si="34"/>
        <v>1.6398345212580333E-2</v>
      </c>
      <c r="V242" s="132">
        <v>6000.36</v>
      </c>
      <c r="W242" s="194">
        <f t="shared" si="35"/>
        <v>1.028067280655961E-2</v>
      </c>
    </row>
    <row r="243" spans="1:23" ht="13" x14ac:dyDescent="0.3">
      <c r="A243" s="1">
        <v>45817</v>
      </c>
      <c r="B243">
        <v>5.0110000000000001</v>
      </c>
      <c r="C243" s="194">
        <f t="shared" si="27"/>
        <v>-1.7928286852588553E-3</v>
      </c>
      <c r="D243">
        <v>93.35</v>
      </c>
      <c r="E243" s="194">
        <f t="shared" si="27"/>
        <v>1.6094420600857454E-3</v>
      </c>
      <c r="F243">
        <v>4.742</v>
      </c>
      <c r="G243" s="194">
        <f t="shared" si="27"/>
        <v>-3.5721790292078896E-3</v>
      </c>
      <c r="H243" s="132">
        <v>1294.5519999999999</v>
      </c>
      <c r="I243" s="194">
        <f t="shared" si="28"/>
        <v>-4.3738112762346966E-3</v>
      </c>
      <c r="J243" s="132">
        <v>743.04700000000003</v>
      </c>
      <c r="K243" s="194">
        <f t="shared" si="29"/>
        <v>1.2936488578832893E-3</v>
      </c>
      <c r="L243" s="132">
        <v>1431.058</v>
      </c>
      <c r="M243" s="194">
        <f t="shared" si="30"/>
        <v>-5.5944337781223879E-3</v>
      </c>
      <c r="N243" s="123">
        <v>58.29</v>
      </c>
      <c r="O243" s="194">
        <f t="shared" si="31"/>
        <v>1.546391752577256E-3</v>
      </c>
      <c r="P243">
        <v>77</v>
      </c>
      <c r="Q243" s="194">
        <f t="shared" si="32"/>
        <v>7.3260073260073564E-3</v>
      </c>
      <c r="R243">
        <v>272.08010000000002</v>
      </c>
      <c r="S243" s="194">
        <f t="shared" si="33"/>
        <v>1.1938850768456726E-2</v>
      </c>
      <c r="T243">
        <v>201.45</v>
      </c>
      <c r="U243" s="194">
        <f t="shared" si="34"/>
        <v>-1.2112593173793641E-2</v>
      </c>
      <c r="V243" s="132">
        <v>6005.88</v>
      </c>
      <c r="W243" s="194">
        <f t="shared" si="35"/>
        <v>9.1994480331187406E-4</v>
      </c>
    </row>
    <row r="244" spans="1:23" ht="13" x14ac:dyDescent="0.3">
      <c r="A244" s="1">
        <v>45818</v>
      </c>
      <c r="B244">
        <v>4.8804999999999996</v>
      </c>
      <c r="C244" s="194">
        <f t="shared" si="27"/>
        <v>-2.6042706046697367E-2</v>
      </c>
      <c r="D244">
        <v>93.8</v>
      </c>
      <c r="E244" s="194">
        <f t="shared" si="27"/>
        <v>4.8205677557579315E-3</v>
      </c>
      <c r="F244">
        <v>4.6840000000000002</v>
      </c>
      <c r="G244" s="194">
        <f t="shared" si="27"/>
        <v>-1.2231126107127758E-2</v>
      </c>
      <c r="H244" s="132">
        <v>1285.913</v>
      </c>
      <c r="I244" s="194">
        <f t="shared" si="28"/>
        <v>-6.6733510897977813E-3</v>
      </c>
      <c r="J244" s="132">
        <v>743.04200000000003</v>
      </c>
      <c r="K244" s="194">
        <f t="shared" si="29"/>
        <v>-6.7290494410117428E-6</v>
      </c>
      <c r="L244" s="132">
        <v>1420.3510000000001</v>
      </c>
      <c r="M244" s="194">
        <f t="shared" si="30"/>
        <v>-7.4818770448157098E-3</v>
      </c>
      <c r="N244" s="123">
        <v>56.78</v>
      </c>
      <c r="O244" s="194">
        <f t="shared" si="31"/>
        <v>-2.5904957968776773E-2</v>
      </c>
      <c r="P244">
        <v>77.459999999999994</v>
      </c>
      <c r="Q244" s="194">
        <f t="shared" si="32"/>
        <v>5.9740259740258929E-3</v>
      </c>
      <c r="R244">
        <v>276.24</v>
      </c>
      <c r="S244" s="194">
        <f t="shared" si="33"/>
        <v>1.5289247541440896E-2</v>
      </c>
      <c r="T244">
        <v>202.67</v>
      </c>
      <c r="U244" s="194">
        <f t="shared" si="34"/>
        <v>6.0560933234053062E-3</v>
      </c>
      <c r="V244" s="132">
        <v>6038.81</v>
      </c>
      <c r="W244" s="194">
        <f t="shared" si="35"/>
        <v>5.4829600325015304E-3</v>
      </c>
    </row>
    <row r="245" spans="1:23" ht="13" x14ac:dyDescent="0.3">
      <c r="A245" s="1">
        <v>45819</v>
      </c>
      <c r="B245">
        <v>4.8895</v>
      </c>
      <c r="C245" s="194">
        <f t="shared" si="27"/>
        <v>1.8440733531401171E-3</v>
      </c>
      <c r="D245">
        <v>93.15</v>
      </c>
      <c r="E245" s="194">
        <f t="shared" si="27"/>
        <v>-6.9296375266523613E-3</v>
      </c>
      <c r="F245">
        <v>4.6180000000000003</v>
      </c>
      <c r="G245" s="194">
        <f t="shared" si="27"/>
        <v>-1.4090520922288607E-2</v>
      </c>
      <c r="H245" s="132">
        <v>1284.7639999999999</v>
      </c>
      <c r="I245" s="194">
        <f t="shared" si="28"/>
        <v>-8.9352856686269956E-4</v>
      </c>
      <c r="J245" s="132">
        <v>741.27</v>
      </c>
      <c r="K245" s="194">
        <f t="shared" si="29"/>
        <v>-2.3847911692744801E-3</v>
      </c>
      <c r="L245" s="132">
        <v>1418.125</v>
      </c>
      <c r="M245" s="194">
        <f t="shared" si="30"/>
        <v>-1.5672182439411895E-3</v>
      </c>
      <c r="N245" s="123">
        <v>57.02</v>
      </c>
      <c r="O245" s="194">
        <f t="shared" si="31"/>
        <v>4.226840436773547E-3</v>
      </c>
      <c r="P245">
        <v>77.36</v>
      </c>
      <c r="Q245" s="194">
        <f t="shared" si="32"/>
        <v>-1.2909888974954084E-3</v>
      </c>
      <c r="R245">
        <v>281.52</v>
      </c>
      <c r="S245" s="194">
        <f t="shared" si="33"/>
        <v>1.9113814074717538E-2</v>
      </c>
      <c r="T245">
        <v>198.78</v>
      </c>
      <c r="U245" s="194">
        <f t="shared" si="34"/>
        <v>-1.9193763260472622E-2</v>
      </c>
      <c r="V245" s="132">
        <v>6022.24</v>
      </c>
      <c r="W245" s="194">
        <f t="shared" si="35"/>
        <v>-2.7439180898224348E-3</v>
      </c>
    </row>
    <row r="246" spans="1:23" ht="13" x14ac:dyDescent="0.3">
      <c r="A246" s="1">
        <v>45820</v>
      </c>
      <c r="B246">
        <v>4.8600000000000003</v>
      </c>
      <c r="C246" s="194">
        <f t="shared" si="27"/>
        <v>-6.0333367419980856E-3</v>
      </c>
      <c r="D246">
        <v>92.85</v>
      </c>
      <c r="E246" s="194">
        <f t="shared" si="27"/>
        <v>-3.220611916264212E-3</v>
      </c>
      <c r="F246">
        <v>4.5739999999999998</v>
      </c>
      <c r="G246" s="194">
        <f t="shared" si="27"/>
        <v>-9.5279341706367426E-3</v>
      </c>
      <c r="H246" s="132">
        <v>1278.0650000000001</v>
      </c>
      <c r="I246" s="194">
        <f t="shared" si="28"/>
        <v>-5.2141871970259462E-3</v>
      </c>
      <c r="J246" s="132">
        <v>740.69799999999998</v>
      </c>
      <c r="K246" s="194">
        <f t="shared" si="29"/>
        <v>-7.7164865703455252E-4</v>
      </c>
      <c r="L246" s="132">
        <v>1407.2449999999999</v>
      </c>
      <c r="M246" s="194">
        <f t="shared" si="30"/>
        <v>-7.6721022476862822E-3</v>
      </c>
      <c r="N246" s="123">
        <v>56.98</v>
      </c>
      <c r="O246" s="194">
        <f t="shared" si="31"/>
        <v>-7.0150824272196155E-4</v>
      </c>
      <c r="P246">
        <v>76.900000000000006</v>
      </c>
      <c r="Q246" s="194">
        <f t="shared" si="32"/>
        <v>-5.9462254395035389E-3</v>
      </c>
      <c r="R246">
        <v>281.02999999999997</v>
      </c>
      <c r="S246" s="194">
        <f t="shared" si="33"/>
        <v>-1.7405512929809929E-3</v>
      </c>
      <c r="T246">
        <v>199.2</v>
      </c>
      <c r="U246" s="194">
        <f t="shared" si="34"/>
        <v>2.112888620585509E-3</v>
      </c>
      <c r="V246" s="132">
        <v>6045.26</v>
      </c>
      <c r="W246" s="194">
        <f t="shared" si="35"/>
        <v>3.8224979409655605E-3</v>
      </c>
    </row>
    <row r="247" spans="1:23" ht="13" x14ac:dyDescent="0.3">
      <c r="A247" s="1">
        <v>45821</v>
      </c>
      <c r="B247">
        <v>4.8205</v>
      </c>
      <c r="C247" s="194">
        <f t="shared" si="27"/>
        <v>-8.1275720164609693E-3</v>
      </c>
      <c r="D247">
        <v>90.85</v>
      </c>
      <c r="E247" s="194">
        <f t="shared" si="27"/>
        <v>-2.1540118470651591E-2</v>
      </c>
      <c r="F247">
        <v>4.49</v>
      </c>
      <c r="G247" s="194">
        <f t="shared" si="27"/>
        <v>-1.8364669873196248E-2</v>
      </c>
      <c r="H247" s="132">
        <v>1262.1980000000001</v>
      </c>
      <c r="I247" s="194">
        <f t="shared" si="28"/>
        <v>-1.2414861528951941E-2</v>
      </c>
      <c r="J247" s="132">
        <v>730.52200000000005</v>
      </c>
      <c r="K247" s="194">
        <f t="shared" si="29"/>
        <v>-1.3738392705259001E-2</v>
      </c>
      <c r="L247" s="132">
        <v>1391.6079999999999</v>
      </c>
      <c r="M247" s="194">
        <f t="shared" si="30"/>
        <v>-1.1111782241187529E-2</v>
      </c>
      <c r="N247" s="123">
        <v>56.15</v>
      </c>
      <c r="O247" s="194">
        <f t="shared" si="31"/>
        <v>-1.4566514566514538E-2</v>
      </c>
      <c r="P247">
        <v>75.52</v>
      </c>
      <c r="Q247" s="194">
        <f t="shared" si="32"/>
        <v>-1.7945383615084649E-2</v>
      </c>
      <c r="R247">
        <v>277.22000000000003</v>
      </c>
      <c r="S247" s="194">
        <f t="shared" si="33"/>
        <v>-1.3557271465679628E-2</v>
      </c>
      <c r="T247">
        <v>196.45</v>
      </c>
      <c r="U247" s="194">
        <f t="shared" si="34"/>
        <v>-1.3805220883534136E-2</v>
      </c>
      <c r="V247" s="132">
        <v>5976.97</v>
      </c>
      <c r="W247" s="194">
        <f t="shared" si="35"/>
        <v>-1.129645375054174E-2</v>
      </c>
    </row>
    <row r="248" spans="1:23" ht="13" x14ac:dyDescent="0.3">
      <c r="A248" s="1">
        <v>45824</v>
      </c>
      <c r="B248">
        <v>4.9340000000000002</v>
      </c>
      <c r="C248" s="194">
        <f t="shared" si="27"/>
        <v>2.3545275386370742E-2</v>
      </c>
      <c r="D248">
        <v>90.75</v>
      </c>
      <c r="E248" s="194">
        <f t="shared" si="27"/>
        <v>-1.1007154650522215E-3</v>
      </c>
      <c r="F248">
        <v>4.6040000000000001</v>
      </c>
      <c r="G248" s="194">
        <f t="shared" si="27"/>
        <v>2.5389755011135828E-2</v>
      </c>
      <c r="H248" s="132">
        <v>1278.482</v>
      </c>
      <c r="I248" s="194">
        <f t="shared" si="28"/>
        <v>1.2901303915867302E-2</v>
      </c>
      <c r="J248" s="132">
        <v>740.17</v>
      </c>
      <c r="K248" s="194">
        <f t="shared" si="29"/>
        <v>1.3206994450543462E-2</v>
      </c>
      <c r="L248" s="132">
        <v>1402.499</v>
      </c>
      <c r="M248" s="194">
        <f t="shared" si="30"/>
        <v>7.8261981822467797E-3</v>
      </c>
      <c r="N248" s="123">
        <v>58.08</v>
      </c>
      <c r="O248" s="194">
        <f t="shared" si="31"/>
        <v>3.4372217275155825E-2</v>
      </c>
      <c r="P248">
        <v>74.099999999999994</v>
      </c>
      <c r="Q248" s="194">
        <f t="shared" si="32"/>
        <v>-1.8802966101694938E-2</v>
      </c>
      <c r="R248">
        <v>281.83010000000002</v>
      </c>
      <c r="S248" s="194">
        <f t="shared" si="33"/>
        <v>1.6629752543106516E-2</v>
      </c>
      <c r="T248">
        <v>198.42</v>
      </c>
      <c r="U248" s="194">
        <f t="shared" si="34"/>
        <v>1.0027996945787727E-2</v>
      </c>
      <c r="V248" s="132">
        <v>6033.11</v>
      </c>
      <c r="W248" s="194">
        <f t="shared" si="35"/>
        <v>9.3927190532994836E-3</v>
      </c>
    </row>
    <row r="249" spans="1:23" ht="13" x14ac:dyDescent="0.3">
      <c r="A249" s="1">
        <v>45825</v>
      </c>
      <c r="B249">
        <v>4.8010000000000002</v>
      </c>
      <c r="C249" s="194">
        <f t="shared" si="27"/>
        <v>-2.6955816781516012E-2</v>
      </c>
      <c r="D249">
        <v>89.45</v>
      </c>
      <c r="E249" s="194">
        <f t="shared" si="27"/>
        <v>-1.4325068870523384E-2</v>
      </c>
      <c r="F249">
        <v>4.5030000000000001</v>
      </c>
      <c r="G249" s="194">
        <f t="shared" si="27"/>
        <v>-2.1937445699391829E-2</v>
      </c>
      <c r="H249" s="132">
        <v>1261.1489999999999</v>
      </c>
      <c r="I249" s="194">
        <f t="shared" si="28"/>
        <v>-1.3557484579368411E-2</v>
      </c>
      <c r="J249" s="132">
        <v>732.15499999999997</v>
      </c>
      <c r="K249" s="194">
        <f t="shared" si="29"/>
        <v>-1.0828593431238752E-2</v>
      </c>
      <c r="L249" s="132">
        <v>1386.9829999999999</v>
      </c>
      <c r="M249" s="194">
        <f t="shared" si="30"/>
        <v>-1.106310949241324E-2</v>
      </c>
      <c r="N249" s="123">
        <v>55.98</v>
      </c>
      <c r="O249" s="194">
        <f t="shared" si="31"/>
        <v>-3.6157024793388455E-2</v>
      </c>
      <c r="P249">
        <v>73.540000000000006</v>
      </c>
      <c r="Q249" s="194">
        <f t="shared" si="32"/>
        <v>-7.5573549257758176E-3</v>
      </c>
      <c r="R249">
        <v>283.05</v>
      </c>
      <c r="S249" s="194">
        <f t="shared" si="33"/>
        <v>4.3284943659317992E-3</v>
      </c>
      <c r="T249">
        <v>195.64</v>
      </c>
      <c r="U249" s="194">
        <f t="shared" si="34"/>
        <v>-1.4010684406813835E-2</v>
      </c>
      <c r="V249" s="132">
        <v>5982.72</v>
      </c>
      <c r="W249" s="194">
        <f t="shared" si="35"/>
        <v>-8.3522428730786313E-3</v>
      </c>
    </row>
    <row r="250" spans="1:23" ht="13" x14ac:dyDescent="0.3">
      <c r="A250" s="1">
        <v>45826</v>
      </c>
      <c r="B250">
        <v>4.8220000000000001</v>
      </c>
      <c r="C250" s="194">
        <f t="shared" si="27"/>
        <v>4.3740887315142484E-3</v>
      </c>
      <c r="D250">
        <v>89.85</v>
      </c>
      <c r="E250" s="194">
        <f t="shared" si="27"/>
        <v>4.4717719396309835E-3</v>
      </c>
      <c r="F250">
        <v>4.4960000000000004</v>
      </c>
      <c r="G250" s="194">
        <f t="shared" si="27"/>
        <v>-1.5545192094158723E-3</v>
      </c>
      <c r="H250" s="132">
        <v>1262.145</v>
      </c>
      <c r="I250" s="194">
        <f t="shared" si="28"/>
        <v>7.8975600821163457E-4</v>
      </c>
      <c r="J250" s="132">
        <v>732.19600000000003</v>
      </c>
      <c r="K250" s="194">
        <f t="shared" si="29"/>
        <v>5.5999071234989394E-5</v>
      </c>
      <c r="L250" s="132">
        <v>1378.6610000000001</v>
      </c>
      <c r="M250" s="194">
        <f t="shared" si="30"/>
        <v>-6.0000735409157062E-3</v>
      </c>
      <c r="N250" s="123">
        <v>56.49</v>
      </c>
      <c r="O250" s="194">
        <f t="shared" si="31"/>
        <v>9.1103965702037364E-3</v>
      </c>
      <c r="P250">
        <v>72.680000000000007</v>
      </c>
      <c r="Q250" s="194">
        <f t="shared" si="32"/>
        <v>-1.1694316018493328E-2</v>
      </c>
      <c r="R250">
        <v>283.20999999999998</v>
      </c>
      <c r="S250" s="194">
        <f t="shared" si="33"/>
        <v>5.6527115350633514E-4</v>
      </c>
      <c r="T250">
        <v>196.58</v>
      </c>
      <c r="U250" s="194">
        <f t="shared" si="34"/>
        <v>4.8047434062565234E-3</v>
      </c>
      <c r="V250" s="132">
        <v>5980.87</v>
      </c>
      <c r="W250" s="194">
        <f t="shared" si="35"/>
        <v>-3.0922389816009503E-4</v>
      </c>
    </row>
    <row r="251" spans="1:23" ht="13" x14ac:dyDescent="0.3">
      <c r="A251" s="1">
        <v>45827</v>
      </c>
      <c r="B251">
        <v>4.75</v>
      </c>
      <c r="C251" s="194">
        <f t="shared" si="27"/>
        <v>-1.4931563666528425E-2</v>
      </c>
      <c r="D251">
        <v>88.6</v>
      </c>
      <c r="E251" s="194">
        <f t="shared" si="27"/>
        <v>-1.3912075681691709E-2</v>
      </c>
      <c r="F251">
        <v>4.4189999999999996</v>
      </c>
      <c r="G251" s="194">
        <f t="shared" si="27"/>
        <v>-1.7126334519573141E-2</v>
      </c>
      <c r="H251" s="132">
        <v>1247.69</v>
      </c>
      <c r="I251" s="194">
        <f t="shared" si="28"/>
        <v>-1.1452725320783213E-2</v>
      </c>
      <c r="J251" s="132">
        <v>733.46100000000001</v>
      </c>
      <c r="K251" s="194">
        <f t="shared" si="29"/>
        <v>1.7276794738020781E-3</v>
      </c>
      <c r="L251" s="132">
        <v>1362.7809999999999</v>
      </c>
      <c r="M251" s="194">
        <f t="shared" si="30"/>
        <v>-1.1518422585392717E-2</v>
      </c>
      <c r="N251" s="123">
        <v>55.35</v>
      </c>
      <c r="O251" s="194">
        <f t="shared" si="31"/>
        <v>-2.0180562931492309E-2</v>
      </c>
      <c r="P251">
        <v>71.66</v>
      </c>
      <c r="Q251" s="194">
        <f t="shared" si="32"/>
        <v>-1.4034122179416761E-2</v>
      </c>
      <c r="R251">
        <v>283.20999999999998</v>
      </c>
      <c r="S251" s="194">
        <f t="shared" si="33"/>
        <v>0</v>
      </c>
      <c r="T251">
        <v>196.58</v>
      </c>
      <c r="U251" s="194">
        <f t="shared" si="34"/>
        <v>0</v>
      </c>
      <c r="V251" s="132">
        <v>5980.87</v>
      </c>
      <c r="W251" s="194">
        <f t="shared" si="35"/>
        <v>0</v>
      </c>
    </row>
    <row r="252" spans="1:23" ht="13" x14ac:dyDescent="0.3">
      <c r="A252" s="1">
        <v>45828</v>
      </c>
      <c r="B252">
        <v>4.8120000000000003</v>
      </c>
      <c r="C252" s="194">
        <f t="shared" si="27"/>
        <v>1.3052631578947427E-2</v>
      </c>
      <c r="D252">
        <v>89.3</v>
      </c>
      <c r="E252" s="194">
        <f t="shared" si="27"/>
        <v>7.9006772009029679E-3</v>
      </c>
      <c r="F252">
        <v>4.4189999999999996</v>
      </c>
      <c r="G252" s="194">
        <f t="shared" si="27"/>
        <v>0</v>
      </c>
      <c r="H252" s="132">
        <v>1257.047</v>
      </c>
      <c r="I252" s="194">
        <f t="shared" si="28"/>
        <v>7.4994590002324061E-3</v>
      </c>
      <c r="J252" s="132">
        <v>733.46100000000001</v>
      </c>
      <c r="K252" s="194">
        <f t="shared" si="29"/>
        <v>0</v>
      </c>
      <c r="L252" s="132">
        <v>1377.5509999999999</v>
      </c>
      <c r="M252" s="194">
        <f t="shared" si="30"/>
        <v>1.0838131732097807E-2</v>
      </c>
      <c r="N252" s="123">
        <v>55.79</v>
      </c>
      <c r="O252" s="194">
        <f t="shared" si="31"/>
        <v>7.9494128274615675E-3</v>
      </c>
      <c r="P252">
        <v>72.22</v>
      </c>
      <c r="Q252" s="194">
        <f t="shared" si="32"/>
        <v>7.8146804353893713E-3</v>
      </c>
      <c r="R252">
        <v>280.97000000000003</v>
      </c>
      <c r="S252" s="194">
        <f t="shared" si="33"/>
        <v>-7.9093252356906615E-3</v>
      </c>
      <c r="T252">
        <v>201</v>
      </c>
      <c r="U252" s="194">
        <f t="shared" si="34"/>
        <v>2.2484484688167602E-2</v>
      </c>
      <c r="V252" s="132">
        <v>5967.84</v>
      </c>
      <c r="W252" s="194">
        <f t="shared" si="35"/>
        <v>-2.1786128105108029E-3</v>
      </c>
    </row>
    <row r="253" spans="1:23" ht="13" x14ac:dyDescent="0.3">
      <c r="A253" s="1">
        <v>45831</v>
      </c>
      <c r="B253">
        <v>4.7545000000000002</v>
      </c>
      <c r="C253" s="194">
        <f t="shared" si="27"/>
        <v>-1.1949293433083978E-2</v>
      </c>
      <c r="D253">
        <v>89</v>
      </c>
      <c r="E253" s="194">
        <f t="shared" si="27"/>
        <v>-3.3594624860022078E-3</v>
      </c>
      <c r="F253">
        <v>4.4329999999999998</v>
      </c>
      <c r="G253" s="194">
        <f t="shared" si="27"/>
        <v>3.1681375876895759E-3</v>
      </c>
      <c r="H253" s="132">
        <v>1244.5070000000001</v>
      </c>
      <c r="I253" s="194">
        <f t="shared" si="28"/>
        <v>-9.9757606517496666E-3</v>
      </c>
      <c r="J253" s="132">
        <v>731.46</v>
      </c>
      <c r="K253" s="194">
        <f t="shared" si="29"/>
        <v>-2.7281614155353542E-3</v>
      </c>
      <c r="L253" s="132">
        <v>1372.979</v>
      </c>
      <c r="M253" s="194">
        <f t="shared" si="30"/>
        <v>-3.3189333825026364E-3</v>
      </c>
      <c r="N253" s="123">
        <v>55.01</v>
      </c>
      <c r="O253" s="194">
        <f t="shared" si="31"/>
        <v>-1.3981000179243613E-2</v>
      </c>
      <c r="P253">
        <v>71.86</v>
      </c>
      <c r="Q253" s="194">
        <f t="shared" si="32"/>
        <v>-4.9847687621157495E-3</v>
      </c>
      <c r="R253">
        <v>289.17989999999998</v>
      </c>
      <c r="S253" s="194">
        <f t="shared" si="33"/>
        <v>2.9219845535110322E-2</v>
      </c>
      <c r="T253">
        <v>201.5</v>
      </c>
      <c r="U253" s="194">
        <f t="shared" si="34"/>
        <v>2.4875621890547263E-3</v>
      </c>
      <c r="V253" s="132">
        <v>6025.17</v>
      </c>
      <c r="W253" s="194">
        <f t="shared" si="35"/>
        <v>9.6064907906378057E-3</v>
      </c>
    </row>
    <row r="254" spans="1:23" ht="13" x14ac:dyDescent="0.3">
      <c r="A254" s="1">
        <v>45832</v>
      </c>
      <c r="B254">
        <v>4.8665000000000003</v>
      </c>
      <c r="C254" s="194">
        <f t="shared" si="27"/>
        <v>2.3556630560521631E-2</v>
      </c>
      <c r="D254">
        <v>92.15</v>
      </c>
      <c r="E254" s="194">
        <f t="shared" si="27"/>
        <v>3.5393258426966355E-2</v>
      </c>
      <c r="F254">
        <v>4.508</v>
      </c>
      <c r="G254" s="194">
        <f t="shared" si="27"/>
        <v>1.6918565305662121E-2</v>
      </c>
      <c r="H254" s="132">
        <v>1262.261</v>
      </c>
      <c r="I254" s="194">
        <f t="shared" si="28"/>
        <v>1.4265890027135167E-2</v>
      </c>
      <c r="J254" s="132">
        <v>736.13199999999995</v>
      </c>
      <c r="K254" s="194">
        <f t="shared" si="29"/>
        <v>6.3872255489020747E-3</v>
      </c>
      <c r="L254" s="132">
        <v>1394.5409999999999</v>
      </c>
      <c r="M254" s="194">
        <f t="shared" si="30"/>
        <v>1.5704537360003247E-2</v>
      </c>
      <c r="N254" s="123">
        <v>57.2</v>
      </c>
      <c r="O254" s="194">
        <f t="shared" si="31"/>
        <v>3.9810943464824666E-2</v>
      </c>
      <c r="P254">
        <v>73.36</v>
      </c>
      <c r="Q254" s="194">
        <f t="shared" si="32"/>
        <v>2.0873921514055108E-2</v>
      </c>
      <c r="R254">
        <v>293.79000000000002</v>
      </c>
      <c r="S254" s="194">
        <f t="shared" si="33"/>
        <v>1.5941979369935622E-2</v>
      </c>
      <c r="T254">
        <v>200.3</v>
      </c>
      <c r="U254" s="194">
        <f t="shared" si="34"/>
        <v>-5.9553349875929957E-3</v>
      </c>
      <c r="V254" s="132">
        <v>6092.18</v>
      </c>
      <c r="W254" s="194">
        <f t="shared" si="35"/>
        <v>1.1121677894565666E-2</v>
      </c>
    </row>
    <row r="255" spans="1:23" ht="13" x14ac:dyDescent="0.3">
      <c r="A255" s="1">
        <v>45833</v>
      </c>
      <c r="B255">
        <v>4.8319999999999999</v>
      </c>
      <c r="C255" s="194">
        <f t="shared" si="27"/>
        <v>-7.089283879585003E-3</v>
      </c>
      <c r="D255">
        <v>92.05</v>
      </c>
      <c r="E255" s="194">
        <f t="shared" si="27"/>
        <v>-1.0851871947911939E-3</v>
      </c>
      <c r="F255">
        <v>4.4480000000000004</v>
      </c>
      <c r="G255" s="194">
        <f t="shared" si="27"/>
        <v>-1.3309671694764776E-2</v>
      </c>
      <c r="H255" s="132">
        <v>1258.6559999999999</v>
      </c>
      <c r="I255" s="194">
        <f t="shared" si="28"/>
        <v>-2.8559862025365739E-3</v>
      </c>
      <c r="J255" s="132">
        <v>730.58799999999997</v>
      </c>
      <c r="K255" s="194">
        <f t="shared" si="29"/>
        <v>-7.5312579809055759E-3</v>
      </c>
      <c r="L255" s="132">
        <v>1385.3140000000001</v>
      </c>
      <c r="M255" s="194">
        <f t="shared" si="30"/>
        <v>-6.6165139640927458E-3</v>
      </c>
      <c r="N255" s="123">
        <v>56.31</v>
      </c>
      <c r="O255" s="194">
        <f t="shared" si="31"/>
        <v>-1.5559440559440569E-2</v>
      </c>
      <c r="P255">
        <v>73.06</v>
      </c>
      <c r="Q255" s="194">
        <f t="shared" si="32"/>
        <v>-4.0894220283532873E-3</v>
      </c>
      <c r="R255">
        <v>291.06009999999998</v>
      </c>
      <c r="S255" s="194">
        <f t="shared" si="33"/>
        <v>-9.2920113005890027E-3</v>
      </c>
      <c r="T255">
        <v>201.56</v>
      </c>
      <c r="U255" s="194">
        <f t="shared" si="34"/>
        <v>6.2905641537693005E-3</v>
      </c>
      <c r="V255" s="132">
        <v>6092.16</v>
      </c>
      <c r="W255" s="194">
        <f t="shared" si="35"/>
        <v>-3.2828970910965462E-6</v>
      </c>
    </row>
    <row r="256" spans="1:23" ht="13" x14ac:dyDescent="0.3">
      <c r="A256" s="1">
        <v>45834</v>
      </c>
      <c r="B256">
        <v>4.8105000000000002</v>
      </c>
      <c r="C256" s="194">
        <f t="shared" si="27"/>
        <v>-4.449503311258202E-3</v>
      </c>
      <c r="D256">
        <v>90.35</v>
      </c>
      <c r="E256" s="194">
        <f t="shared" si="27"/>
        <v>-1.8468223791417739E-2</v>
      </c>
      <c r="F256">
        <v>4.3529999999999998</v>
      </c>
      <c r="G256" s="194">
        <f t="shared" si="27"/>
        <v>-2.135791366906489E-2</v>
      </c>
      <c r="H256" s="132">
        <v>1258.55</v>
      </c>
      <c r="I256" s="194">
        <f t="shared" si="28"/>
        <v>-8.4216815396736318E-5</v>
      </c>
      <c r="J256" s="132">
        <v>732.43799999999999</v>
      </c>
      <c r="K256" s="194">
        <f t="shared" si="29"/>
        <v>2.5322069346882551E-3</v>
      </c>
      <c r="L256" s="132">
        <v>1391.7550000000001</v>
      </c>
      <c r="M256" s="194">
        <f t="shared" si="30"/>
        <v>4.6494874086308452E-3</v>
      </c>
      <c r="N256" s="123">
        <v>56.16</v>
      </c>
      <c r="O256" s="194">
        <f t="shared" si="31"/>
        <v>-2.6638252530634997E-3</v>
      </c>
      <c r="P256">
        <v>72.8</v>
      </c>
      <c r="Q256" s="194">
        <f t="shared" si="32"/>
        <v>-3.5587188612100345E-3</v>
      </c>
      <c r="R256">
        <v>291.92989999999998</v>
      </c>
      <c r="S256" s="194">
        <f t="shared" si="33"/>
        <v>2.9883862473763941E-3</v>
      </c>
      <c r="T256">
        <v>201</v>
      </c>
      <c r="U256" s="194">
        <f t="shared" si="34"/>
        <v>-2.7783290335384116E-3</v>
      </c>
      <c r="V256" s="132">
        <v>6141.02</v>
      </c>
      <c r="W256" s="194">
        <f t="shared" si="35"/>
        <v>8.02014392268105E-3</v>
      </c>
    </row>
    <row r="257" spans="1:23" ht="13" x14ac:dyDescent="0.3">
      <c r="A257" s="1">
        <v>45835</v>
      </c>
      <c r="B257">
        <v>4.8780000000000001</v>
      </c>
      <c r="C257" s="194">
        <f t="shared" si="27"/>
        <v>1.4031805425631408E-2</v>
      </c>
      <c r="D257">
        <v>91.1</v>
      </c>
      <c r="E257" s="194">
        <f t="shared" si="27"/>
        <v>8.3010514665190927E-3</v>
      </c>
      <c r="F257">
        <v>4.3890000000000002</v>
      </c>
      <c r="G257" s="194">
        <f t="shared" si="27"/>
        <v>8.2701585113715784E-3</v>
      </c>
      <c r="H257" s="132">
        <v>1272.249</v>
      </c>
      <c r="I257" s="194">
        <f t="shared" si="28"/>
        <v>1.0884748321481124E-2</v>
      </c>
      <c r="J257" s="132">
        <v>741.86699999999996</v>
      </c>
      <c r="K257" s="194">
        <f t="shared" si="29"/>
        <v>1.2873444578244129E-2</v>
      </c>
      <c r="L257" s="132">
        <v>1414.404</v>
      </c>
      <c r="M257" s="194">
        <f t="shared" si="30"/>
        <v>1.6273697597637433E-2</v>
      </c>
      <c r="N257" s="123">
        <v>56.52</v>
      </c>
      <c r="O257" s="194">
        <f t="shared" si="31"/>
        <v>6.4102564102565271E-3</v>
      </c>
      <c r="P257">
        <v>76.239999999999995</v>
      </c>
      <c r="Q257" s="194">
        <f t="shared" si="32"/>
        <v>4.7252747252747224E-2</v>
      </c>
      <c r="R257">
        <v>289.7</v>
      </c>
      <c r="S257" s="194">
        <f t="shared" si="33"/>
        <v>-7.638477593422211E-3</v>
      </c>
      <c r="T257">
        <v>201.08</v>
      </c>
      <c r="U257" s="194">
        <f t="shared" si="34"/>
        <v>3.9800995024881844E-4</v>
      </c>
      <c r="V257" s="132">
        <v>6173.07</v>
      </c>
      <c r="W257" s="194">
        <f t="shared" si="35"/>
        <v>5.2190027063906764E-3</v>
      </c>
    </row>
    <row r="258" spans="1:23" ht="13" x14ac:dyDescent="0.3">
      <c r="A258" s="1">
        <v>45838</v>
      </c>
      <c r="B258">
        <v>4.8914999999999997</v>
      </c>
      <c r="C258" s="194">
        <f t="shared" si="27"/>
        <v>2.7675276752766754E-3</v>
      </c>
      <c r="D258">
        <v>92.1</v>
      </c>
      <c r="E258" s="194">
        <f t="shared" si="27"/>
        <v>1.0976948408342482E-2</v>
      </c>
      <c r="F258">
        <v>4.4059999999999997</v>
      </c>
      <c r="G258" s="194">
        <f t="shared" si="27"/>
        <v>3.8733196627932236E-3</v>
      </c>
      <c r="H258" s="132">
        <v>1273.058</v>
      </c>
      <c r="I258" s="194">
        <f t="shared" si="28"/>
        <v>6.3588181244392337E-4</v>
      </c>
      <c r="J258" s="132">
        <v>739.65300000000002</v>
      </c>
      <c r="K258" s="194">
        <f t="shared" si="29"/>
        <v>-2.984362426149083E-3</v>
      </c>
      <c r="L258" s="132">
        <v>1407.5409999999999</v>
      </c>
      <c r="M258" s="194">
        <f t="shared" si="30"/>
        <v>-4.8522204405530922E-3</v>
      </c>
      <c r="N258" s="123">
        <v>56.91</v>
      </c>
      <c r="O258" s="194">
        <f t="shared" si="31"/>
        <v>6.9002123142249371E-3</v>
      </c>
      <c r="P258">
        <v>75.64</v>
      </c>
      <c r="Q258" s="194">
        <f t="shared" si="32"/>
        <v>-7.8698845750261592E-3</v>
      </c>
      <c r="R258">
        <v>294.77999999999997</v>
      </c>
      <c r="S258" s="194">
        <f t="shared" si="33"/>
        <v>1.7535381429064495E-2</v>
      </c>
      <c r="T258">
        <v>205.17</v>
      </c>
      <c r="U258" s="194">
        <f t="shared" si="34"/>
        <v>2.0340163119156429E-2</v>
      </c>
      <c r="V258" s="132">
        <v>6204.95</v>
      </c>
      <c r="W258" s="194">
        <f t="shared" si="35"/>
        <v>5.1643671625301694E-3</v>
      </c>
    </row>
    <row r="259" spans="1:23" ht="13" x14ac:dyDescent="0.3">
      <c r="A259" s="1">
        <v>45839</v>
      </c>
      <c r="B259">
        <v>4.8449999999999998</v>
      </c>
      <c r="C259" s="194">
        <f t="shared" si="27"/>
        <v>-9.5062864152100565E-3</v>
      </c>
      <c r="D259">
        <v>90.95</v>
      </c>
      <c r="E259" s="194">
        <f t="shared" si="27"/>
        <v>-1.2486427795873958E-2</v>
      </c>
      <c r="F259">
        <v>4.3979999999999997</v>
      </c>
      <c r="G259" s="194">
        <f>(F259-F258)/F258</f>
        <v>-1.8157058556513863E-3</v>
      </c>
      <c r="H259" s="132">
        <v>1266.8119999999999</v>
      </c>
      <c r="I259" s="194">
        <f t="shared" si="28"/>
        <v>-4.9062964923829826E-3</v>
      </c>
      <c r="J259" s="132">
        <v>736.80200000000002</v>
      </c>
      <c r="K259" s="194">
        <f t="shared" si="29"/>
        <v>-3.8545101554377514E-3</v>
      </c>
      <c r="L259" s="132">
        <v>1395.8620000000001</v>
      </c>
      <c r="M259" s="194">
        <f t="shared" si="30"/>
        <v>-8.2974492394891942E-3</v>
      </c>
      <c r="N259" s="123">
        <v>55.93</v>
      </c>
      <c r="O259" s="194">
        <f t="shared" si="31"/>
        <v>-1.7220172201721964E-2</v>
      </c>
      <c r="P259">
        <v>75.06</v>
      </c>
      <c r="Q259" s="194">
        <f t="shared" si="32"/>
        <v>-7.6679005817027798E-3</v>
      </c>
      <c r="R259">
        <v>291.2</v>
      </c>
      <c r="S259" s="194">
        <f t="shared" si="33"/>
        <v>-1.2144650247642257E-2</v>
      </c>
      <c r="T259">
        <v>207.82</v>
      </c>
      <c r="U259" s="194">
        <f t="shared" si="34"/>
        <v>1.2916118340888072E-2</v>
      </c>
      <c r="V259" s="132">
        <v>6198.01</v>
      </c>
      <c r="W259" s="194">
        <f t="shared" si="35"/>
        <v>-1.1184618731818307E-3</v>
      </c>
    </row>
    <row r="260" spans="1:23" ht="13" x14ac:dyDescent="0.3">
      <c r="A260" s="1">
        <v>45840</v>
      </c>
      <c r="B260">
        <v>4.8879999999999999</v>
      </c>
      <c r="C260" s="194">
        <f t="shared" ref="C260:K302" si="36">(B260-B259)/B259</f>
        <v>8.8751289989680397E-3</v>
      </c>
      <c r="D260">
        <v>94.05</v>
      </c>
      <c r="E260" s="194">
        <f t="shared" si="36"/>
        <v>3.4084661902143973E-2</v>
      </c>
      <c r="F260">
        <v>4.4059999999999997</v>
      </c>
      <c r="G260" s="194">
        <f t="shared" si="36"/>
        <v>1.8190086402910431E-3</v>
      </c>
      <c r="H260" s="132">
        <v>1272.5139999999999</v>
      </c>
      <c r="I260" s="194">
        <f t="shared" si="36"/>
        <v>4.5010625096699418E-3</v>
      </c>
      <c r="J260" s="132">
        <v>740.67399999999998</v>
      </c>
      <c r="K260" s="194">
        <f t="shared" si="36"/>
        <v>5.2551431727926321E-3</v>
      </c>
      <c r="L260" s="132">
        <v>1400.443</v>
      </c>
      <c r="M260" s="194">
        <f t="shared" ref="M260:M302" si="37">(L260-L259)/L259</f>
        <v>3.2818430475218202E-3</v>
      </c>
      <c r="N260" s="123">
        <v>56.73</v>
      </c>
      <c r="O260" s="194">
        <f t="shared" ref="O260:O302" si="38">(N260-N259)/N259</f>
        <v>1.4303593777936656E-2</v>
      </c>
      <c r="P260">
        <v>79</v>
      </c>
      <c r="Q260" s="194">
        <f t="shared" ref="Q260:Q302" si="39">(P260-P259)/P259</f>
        <v>5.2491340261124404E-2</v>
      </c>
      <c r="R260">
        <v>287.6499</v>
      </c>
      <c r="S260" s="194">
        <f t="shared" ref="S260:S302" si="40">(R260-R259)/R259</f>
        <v>-1.2191277472527426E-2</v>
      </c>
      <c r="T260">
        <v>212.44</v>
      </c>
      <c r="U260" s="194">
        <f t="shared" ref="U260:U302" si="41">(T260-T259)/T259</f>
        <v>2.2230776633625274E-2</v>
      </c>
      <c r="V260" s="132">
        <v>6227.42</v>
      </c>
      <c r="W260" s="194">
        <f t="shared" ref="W260:W302" si="42">(V260-V259)/V259</f>
        <v>4.7450714019499568E-3</v>
      </c>
    </row>
    <row r="261" spans="1:23" ht="13" x14ac:dyDescent="0.3">
      <c r="A261" s="1">
        <v>45841</v>
      </c>
      <c r="B261">
        <v>4.9184999999999999</v>
      </c>
      <c r="C261" s="194">
        <f t="shared" si="36"/>
        <v>6.239770867430436E-3</v>
      </c>
      <c r="D261">
        <v>94.3</v>
      </c>
      <c r="E261" s="194">
        <f t="shared" si="36"/>
        <v>2.6581605528973951E-3</v>
      </c>
      <c r="F261">
        <v>4.4000000000000004</v>
      </c>
      <c r="G261" s="194">
        <f t="shared" si="36"/>
        <v>-1.3617793917383885E-3</v>
      </c>
      <c r="H261" s="132">
        <v>1276.8150000000001</v>
      </c>
      <c r="I261" s="194">
        <f t="shared" si="36"/>
        <v>3.3799235214702224E-3</v>
      </c>
      <c r="J261" s="132">
        <v>745.23599999999999</v>
      </c>
      <c r="K261" s="194">
        <f t="shared" si="36"/>
        <v>6.1592549488709092E-3</v>
      </c>
      <c r="L261" s="132">
        <v>1408.7180000000001</v>
      </c>
      <c r="M261" s="194">
        <f t="shared" si="37"/>
        <v>5.9088445584719197E-3</v>
      </c>
      <c r="N261" s="123">
        <v>57.02</v>
      </c>
      <c r="O261" s="194">
        <f t="shared" si="38"/>
        <v>5.111933721135312E-3</v>
      </c>
      <c r="P261">
        <v>78.62</v>
      </c>
      <c r="Q261" s="194">
        <f t="shared" si="39"/>
        <v>-4.810126582278423E-3</v>
      </c>
      <c r="R261">
        <v>291.97000000000003</v>
      </c>
      <c r="S261" s="194">
        <f t="shared" si="40"/>
        <v>1.5018604212968698E-2</v>
      </c>
      <c r="T261">
        <v>213.55</v>
      </c>
      <c r="U261" s="194">
        <f t="shared" si="41"/>
        <v>5.2250047072115125E-3</v>
      </c>
      <c r="V261" s="132">
        <v>6279.35</v>
      </c>
      <c r="W261" s="194">
        <f t="shared" si="42"/>
        <v>8.3389268750140976E-3</v>
      </c>
    </row>
    <row r="262" spans="1:23" ht="13" x14ac:dyDescent="0.3">
      <c r="A262" s="1">
        <v>45842</v>
      </c>
      <c r="B262">
        <v>4.8680000000000003</v>
      </c>
      <c r="C262" s="194">
        <f t="shared" si="36"/>
        <v>-1.026735793432948E-2</v>
      </c>
      <c r="D262">
        <v>93.1</v>
      </c>
      <c r="E262" s="194">
        <f t="shared" si="36"/>
        <v>-1.2725344644750825E-2</v>
      </c>
      <c r="F262">
        <v>4.3959999999999999</v>
      </c>
      <c r="G262" s="194">
        <f t="shared" si="36"/>
        <v>-9.0909090909101079E-4</v>
      </c>
      <c r="H262" s="132">
        <v>1266.319</v>
      </c>
      <c r="I262" s="194">
        <f t="shared" si="36"/>
        <v>-8.2204548035542304E-3</v>
      </c>
      <c r="J262" s="132">
        <v>741.048</v>
      </c>
      <c r="K262" s="194">
        <f t="shared" si="36"/>
        <v>-5.619696310967248E-3</v>
      </c>
      <c r="L262" s="132">
        <v>1400.104</v>
      </c>
      <c r="M262" s="194">
        <f t="shared" si="37"/>
        <v>-6.1147795371394647E-3</v>
      </c>
      <c r="N262" s="123">
        <v>56.45</v>
      </c>
      <c r="O262" s="194">
        <f t="shared" si="38"/>
        <v>-9.9964924587863952E-3</v>
      </c>
      <c r="P262">
        <v>77.62</v>
      </c>
      <c r="Q262" s="194">
        <f t="shared" si="39"/>
        <v>-1.2719409819384379E-2</v>
      </c>
      <c r="R262">
        <v>291.97000000000003</v>
      </c>
      <c r="S262" s="194">
        <f t="shared" si="40"/>
        <v>0</v>
      </c>
      <c r="T262">
        <v>213.55</v>
      </c>
      <c r="U262" s="194">
        <f t="shared" si="41"/>
        <v>0</v>
      </c>
      <c r="V262" s="132">
        <v>6279.35</v>
      </c>
      <c r="W262" s="194">
        <f t="shared" si="42"/>
        <v>0</v>
      </c>
    </row>
    <row r="263" spans="1:23" ht="13" x14ac:dyDescent="0.3">
      <c r="A263" s="1">
        <v>45845</v>
      </c>
      <c r="B263">
        <v>4.9385000000000003</v>
      </c>
      <c r="C263" s="194">
        <f t="shared" si="36"/>
        <v>1.4482333607230896E-2</v>
      </c>
      <c r="D263">
        <v>92.75</v>
      </c>
      <c r="E263" s="194">
        <f t="shared" si="36"/>
        <v>-3.7593984962405406E-3</v>
      </c>
      <c r="F263">
        <v>4.4119999999999999</v>
      </c>
      <c r="G263" s="194">
        <f t="shared" si="36"/>
        <v>3.6396724294813498E-3</v>
      </c>
      <c r="H263" s="132">
        <v>1275.6210000000001</v>
      </c>
      <c r="I263" s="194">
        <f t="shared" si="36"/>
        <v>7.3457004119816061E-3</v>
      </c>
      <c r="J263" s="132">
        <v>742.68499999999995</v>
      </c>
      <c r="K263" s="194">
        <f t="shared" si="36"/>
        <v>2.2090336928241405E-3</v>
      </c>
      <c r="L263" s="132">
        <v>1417.0440000000001</v>
      </c>
      <c r="M263" s="194">
        <f t="shared" si="37"/>
        <v>1.2099101209624466E-2</v>
      </c>
      <c r="N263" s="123">
        <v>57.35</v>
      </c>
      <c r="O263" s="194">
        <f t="shared" si="38"/>
        <v>1.5943312666076147E-2</v>
      </c>
      <c r="P263">
        <v>77.78</v>
      </c>
      <c r="Q263" s="194">
        <f t="shared" si="39"/>
        <v>2.0613244009275518E-3</v>
      </c>
      <c r="R263">
        <v>292.47000000000003</v>
      </c>
      <c r="S263" s="194">
        <f t="shared" si="40"/>
        <v>1.7125047093879506E-3</v>
      </c>
      <c r="T263">
        <v>209.95</v>
      </c>
      <c r="U263" s="194">
        <f t="shared" si="41"/>
        <v>-1.6857878716928225E-2</v>
      </c>
      <c r="V263" s="132">
        <v>6229.98</v>
      </c>
      <c r="W263" s="194">
        <f t="shared" si="42"/>
        <v>-7.8622787390415887E-3</v>
      </c>
    </row>
    <row r="264" spans="1:23" ht="13" x14ac:dyDescent="0.3">
      <c r="A264" s="1">
        <v>45846</v>
      </c>
      <c r="B264">
        <v>4.9379999999999997</v>
      </c>
      <c r="C264" s="194">
        <f t="shared" si="36"/>
        <v>-1.0124531740419379E-4</v>
      </c>
      <c r="D264">
        <v>93.4</v>
      </c>
      <c r="E264" s="194">
        <f t="shared" si="36"/>
        <v>7.0080862533693335E-3</v>
      </c>
      <c r="F264">
        <v>4.423</v>
      </c>
      <c r="G264" s="194">
        <f t="shared" si="36"/>
        <v>2.4932003626473528E-3</v>
      </c>
      <c r="H264" s="132">
        <v>1283.8910000000001</v>
      </c>
      <c r="I264" s="194">
        <f t="shared" si="36"/>
        <v>6.4831168505378803E-3</v>
      </c>
      <c r="J264" s="132">
        <v>742.77200000000005</v>
      </c>
      <c r="K264" s="194">
        <f t="shared" si="36"/>
        <v>1.1714253014414291E-4</v>
      </c>
      <c r="L264" s="132">
        <v>1424.3440000000001</v>
      </c>
      <c r="M264" s="194">
        <f t="shared" si="37"/>
        <v>5.1515690409048367E-3</v>
      </c>
      <c r="N264" s="123">
        <v>58.44</v>
      </c>
      <c r="O264" s="194">
        <f t="shared" si="38"/>
        <v>1.9006102877070555E-2</v>
      </c>
      <c r="P264">
        <v>79.540000000000006</v>
      </c>
      <c r="Q264" s="194">
        <f t="shared" si="39"/>
        <v>2.2627924916431025E-2</v>
      </c>
      <c r="R264">
        <v>290.41989999999998</v>
      </c>
      <c r="S264" s="194">
        <f t="shared" si="40"/>
        <v>-7.0096078230247301E-3</v>
      </c>
      <c r="T264">
        <v>210.01</v>
      </c>
      <c r="U264" s="194">
        <f t="shared" si="41"/>
        <v>2.8578232912599322E-4</v>
      </c>
      <c r="V264" s="132">
        <v>6225.52</v>
      </c>
      <c r="W264" s="194">
        <f t="shared" si="42"/>
        <v>-7.1589314893452747E-4</v>
      </c>
    </row>
    <row r="265" spans="1:23" ht="13" x14ac:dyDescent="0.3">
      <c r="A265" s="1">
        <v>45847</v>
      </c>
      <c r="B265">
        <v>5.0679999999999996</v>
      </c>
      <c r="C265" s="194">
        <f t="shared" si="36"/>
        <v>2.6326447954637486E-2</v>
      </c>
      <c r="D265">
        <v>95.05</v>
      </c>
      <c r="E265" s="194">
        <f t="shared" si="36"/>
        <v>1.7665952890792199E-2</v>
      </c>
      <c r="F265">
        <v>4.34</v>
      </c>
      <c r="G265" s="194">
        <f t="shared" si="36"/>
        <v>-1.8765543748586973E-2</v>
      </c>
      <c r="H265" s="132">
        <v>1305.5319999999999</v>
      </c>
      <c r="I265" s="194">
        <f t="shared" si="36"/>
        <v>1.6855792275200815E-2</v>
      </c>
      <c r="J265" s="132">
        <v>746.09900000000005</v>
      </c>
      <c r="K265" s="194">
        <f t="shared" si="36"/>
        <v>4.4791672276283945E-3</v>
      </c>
      <c r="L265" s="132">
        <v>1444.0820000000001</v>
      </c>
      <c r="M265" s="194">
        <f t="shared" si="37"/>
        <v>1.3857607431912555E-2</v>
      </c>
      <c r="N265" s="123">
        <v>61.12</v>
      </c>
      <c r="O265" s="194">
        <f t="shared" si="38"/>
        <v>4.5859000684462692E-2</v>
      </c>
      <c r="P265">
        <v>81.98</v>
      </c>
      <c r="Q265" s="194">
        <f t="shared" si="39"/>
        <v>3.0676389238119155E-2</v>
      </c>
      <c r="R265">
        <v>290.13990000000001</v>
      </c>
      <c r="S265" s="194">
        <f t="shared" si="40"/>
        <v>-9.6412126028544442E-4</v>
      </c>
      <c r="T265">
        <v>211.14</v>
      </c>
      <c r="U265" s="194">
        <f t="shared" si="41"/>
        <v>5.3806961573258198E-3</v>
      </c>
      <c r="V265" s="132">
        <v>6263.26</v>
      </c>
      <c r="W265" s="194">
        <f t="shared" si="42"/>
        <v>6.0621442064277007E-3</v>
      </c>
    </row>
    <row r="266" spans="1:23" ht="13" x14ac:dyDescent="0.3">
      <c r="A266" s="1">
        <v>45848</v>
      </c>
      <c r="B266">
        <v>4.9885000000000002</v>
      </c>
      <c r="C266" s="194">
        <f t="shared" si="36"/>
        <v>-1.5686661404893342E-2</v>
      </c>
      <c r="D266">
        <v>97.25</v>
      </c>
      <c r="E266" s="194">
        <f t="shared" si="36"/>
        <v>2.3145712782745954E-2</v>
      </c>
      <c r="F266">
        <v>4.3639999999999999</v>
      </c>
      <c r="G266" s="194">
        <f t="shared" si="36"/>
        <v>5.5299539170506964E-3</v>
      </c>
      <c r="H266" s="132">
        <v>1294.7190000000001</v>
      </c>
      <c r="I266" s="194">
        <f t="shared" si="36"/>
        <v>-8.2824473088364547E-3</v>
      </c>
      <c r="J266" s="132">
        <v>752.67399999999998</v>
      </c>
      <c r="K266" s="194">
        <f t="shared" si="36"/>
        <v>8.8125034345307145E-3</v>
      </c>
      <c r="L266" s="132">
        <v>1438.463</v>
      </c>
      <c r="M266" s="194">
        <f t="shared" si="37"/>
        <v>-3.8910532781380432E-3</v>
      </c>
      <c r="N266" s="123">
        <v>59.33</v>
      </c>
      <c r="O266" s="194">
        <f t="shared" si="38"/>
        <v>-2.9286649214659673E-2</v>
      </c>
      <c r="P266">
        <v>85.3</v>
      </c>
      <c r="Q266" s="194">
        <f t="shared" si="39"/>
        <v>4.0497682361551511E-2</v>
      </c>
      <c r="R266">
        <v>287.42989999999998</v>
      </c>
      <c r="S266" s="194">
        <f t="shared" si="40"/>
        <v>-9.340321686193578E-3</v>
      </c>
      <c r="T266">
        <v>212.41</v>
      </c>
      <c r="U266" s="194">
        <f t="shared" si="41"/>
        <v>6.0149663730226875E-3</v>
      </c>
      <c r="V266" s="132">
        <v>6280.46</v>
      </c>
      <c r="W266" s="194">
        <f t="shared" si="42"/>
        <v>2.7461737178402011E-3</v>
      </c>
    </row>
    <row r="267" spans="1:23" ht="13" x14ac:dyDescent="0.3">
      <c r="A267" s="1">
        <v>45849</v>
      </c>
      <c r="B267">
        <v>4.92</v>
      </c>
      <c r="C267" s="194">
        <f t="shared" si="36"/>
        <v>-1.3731582640072211E-2</v>
      </c>
      <c r="D267">
        <v>97</v>
      </c>
      <c r="E267" s="194">
        <f t="shared" si="36"/>
        <v>-2.5706940874035988E-3</v>
      </c>
      <c r="F267">
        <v>4.2699999999999996</v>
      </c>
      <c r="G267" s="194">
        <f t="shared" si="36"/>
        <v>-2.1539871677360291E-2</v>
      </c>
      <c r="H267" s="132">
        <v>1281.421</v>
      </c>
      <c r="I267" s="194">
        <f t="shared" si="36"/>
        <v>-1.0270954546893959E-2</v>
      </c>
      <c r="J267" s="132">
        <v>745.96500000000003</v>
      </c>
      <c r="K267" s="194">
        <f t="shared" si="36"/>
        <v>-8.913553543765225E-3</v>
      </c>
      <c r="L267" s="132">
        <v>1425.827</v>
      </c>
      <c r="M267" s="194">
        <f t="shared" si="37"/>
        <v>-8.7843761014360245E-3</v>
      </c>
      <c r="N267" s="123">
        <v>57.94</v>
      </c>
      <c r="O267" s="194">
        <f t="shared" si="38"/>
        <v>-2.3428282487780224E-2</v>
      </c>
      <c r="P267">
        <v>85.3</v>
      </c>
      <c r="Q267" s="194">
        <f t="shared" si="39"/>
        <v>0</v>
      </c>
      <c r="R267">
        <v>283.59010000000001</v>
      </c>
      <c r="S267" s="194">
        <f t="shared" si="40"/>
        <v>-1.3359083379982279E-2</v>
      </c>
      <c r="T267">
        <v>211.16</v>
      </c>
      <c r="U267" s="194">
        <f t="shared" si="41"/>
        <v>-5.8848453462642999E-3</v>
      </c>
      <c r="V267" s="132">
        <v>6259.75</v>
      </c>
      <c r="W267" s="194">
        <f t="shared" si="42"/>
        <v>-3.2975291618766835E-3</v>
      </c>
    </row>
    <row r="268" spans="1:23" ht="13" x14ac:dyDescent="0.3">
      <c r="A268" s="1">
        <v>45852</v>
      </c>
      <c r="B268">
        <v>4.93</v>
      </c>
      <c r="C268" s="194">
        <f t="shared" si="36"/>
        <v>2.0325203252032089E-3</v>
      </c>
      <c r="D268">
        <v>95.9</v>
      </c>
      <c r="E268" s="194">
        <f t="shared" si="36"/>
        <v>-1.1340206185566951E-2</v>
      </c>
      <c r="F268">
        <v>4.2750000000000004</v>
      </c>
      <c r="G268" s="194">
        <f t="shared" si="36"/>
        <v>1.1709601873538132E-3</v>
      </c>
      <c r="H268" s="132">
        <v>1284.357</v>
      </c>
      <c r="I268" s="194">
        <f t="shared" si="36"/>
        <v>2.2912064028917287E-3</v>
      </c>
      <c r="J268" s="132">
        <v>744.16099999999994</v>
      </c>
      <c r="K268" s="194">
        <f t="shared" si="36"/>
        <v>-2.4183440241835573E-3</v>
      </c>
      <c r="L268" s="132">
        <v>1419.6780000000001</v>
      </c>
      <c r="M268" s="194">
        <f t="shared" si="37"/>
        <v>-4.3125849068644988E-3</v>
      </c>
      <c r="N268" s="123">
        <v>58.24</v>
      </c>
      <c r="O268" s="194">
        <f t="shared" si="38"/>
        <v>5.1777701070073231E-3</v>
      </c>
      <c r="P268">
        <v>83.36</v>
      </c>
      <c r="Q268" s="194">
        <f t="shared" si="39"/>
        <v>-2.2743259085580277E-2</v>
      </c>
      <c r="R268">
        <v>283.79000000000002</v>
      </c>
      <c r="S268" s="194">
        <f t="shared" si="40"/>
        <v>7.048906150109391E-4</v>
      </c>
      <c r="T268">
        <v>208.62</v>
      </c>
      <c r="U268" s="194">
        <f t="shared" si="41"/>
        <v>-1.202879333207043E-2</v>
      </c>
      <c r="V268" s="132">
        <v>6268.56</v>
      </c>
      <c r="W268" s="194">
        <f t="shared" si="42"/>
        <v>1.4074044490595312E-3</v>
      </c>
    </row>
    <row r="269" spans="1:23" ht="13" x14ac:dyDescent="0.3">
      <c r="A269" s="1">
        <v>45853</v>
      </c>
      <c r="B269">
        <v>4.8760000000000003</v>
      </c>
      <c r="C269" s="194">
        <f t="shared" si="36"/>
        <v>-1.0953346855983648E-2</v>
      </c>
      <c r="D269">
        <v>95.7</v>
      </c>
      <c r="E269" s="194">
        <f t="shared" si="36"/>
        <v>-2.0855057351408012E-3</v>
      </c>
      <c r="F269">
        <v>4.1210000000000004</v>
      </c>
      <c r="G269" s="194">
        <f t="shared" si="36"/>
        <v>-3.6023391812865471E-2</v>
      </c>
      <c r="H269" s="132">
        <v>1275.876</v>
      </c>
      <c r="I269" s="194">
        <f t="shared" si="36"/>
        <v>-6.6033042214898151E-3</v>
      </c>
      <c r="J269" s="132">
        <v>739.37300000000005</v>
      </c>
      <c r="K269" s="194">
        <f t="shared" si="36"/>
        <v>-6.4340915473935041E-3</v>
      </c>
      <c r="L269" s="132">
        <v>1415.3430000000001</v>
      </c>
      <c r="M269" s="194">
        <f t="shared" si="37"/>
        <v>-3.0535093169014637E-3</v>
      </c>
      <c r="N269" s="123">
        <v>57.58</v>
      </c>
      <c r="O269" s="194">
        <f t="shared" si="38"/>
        <v>-1.1332417582417646E-2</v>
      </c>
      <c r="P269">
        <v>84.72</v>
      </c>
      <c r="Q269" s="194">
        <f t="shared" si="39"/>
        <v>1.6314779270633392E-2</v>
      </c>
      <c r="R269">
        <v>282.7</v>
      </c>
      <c r="S269" s="194">
        <f t="shared" si="40"/>
        <v>-3.8408682476480205E-3</v>
      </c>
      <c r="T269">
        <v>209.11</v>
      </c>
      <c r="U269" s="194">
        <f t="shared" si="41"/>
        <v>2.3487680951011845E-3</v>
      </c>
      <c r="V269" s="132">
        <v>6243.76</v>
      </c>
      <c r="W269" s="194">
        <f t="shared" si="42"/>
        <v>-3.9562515154996014E-3</v>
      </c>
    </row>
    <row r="270" spans="1:23" ht="13" x14ac:dyDescent="0.3">
      <c r="A270" s="1">
        <v>45854</v>
      </c>
      <c r="B270">
        <v>4.8849999999999998</v>
      </c>
      <c r="C270" s="194">
        <f t="shared" si="36"/>
        <v>1.8457752255946374E-3</v>
      </c>
      <c r="D270">
        <v>92.8</v>
      </c>
      <c r="E270" s="194">
        <f t="shared" si="36"/>
        <v>-3.0303030303030363E-2</v>
      </c>
      <c r="F270">
        <v>4.0990000000000002</v>
      </c>
      <c r="G270" s="194">
        <f t="shared" si="36"/>
        <v>-5.3385100703713271E-3</v>
      </c>
      <c r="H270" s="132">
        <v>1272.193</v>
      </c>
      <c r="I270" s="194">
        <f t="shared" si="36"/>
        <v>-2.8866441566421761E-3</v>
      </c>
      <c r="J270" s="132">
        <v>738.30200000000002</v>
      </c>
      <c r="K270" s="194">
        <f t="shared" si="36"/>
        <v>-1.4485246282999599E-3</v>
      </c>
      <c r="L270" s="132">
        <v>1411.3789999999999</v>
      </c>
      <c r="M270" s="194">
        <f t="shared" si="37"/>
        <v>-2.8007345215966509E-3</v>
      </c>
      <c r="N270" s="123">
        <v>57.34</v>
      </c>
      <c r="O270" s="194">
        <f t="shared" si="38"/>
        <v>-4.1681139284472889E-3</v>
      </c>
      <c r="P270">
        <v>84.42</v>
      </c>
      <c r="Q270" s="194">
        <f t="shared" si="39"/>
        <v>-3.5410764872520913E-3</v>
      </c>
      <c r="R270">
        <v>281.91989999999998</v>
      </c>
      <c r="S270" s="194">
        <f t="shared" si="40"/>
        <v>-2.7594623275557285E-3</v>
      </c>
      <c r="T270">
        <v>210.16</v>
      </c>
      <c r="U270" s="194">
        <f t="shared" si="41"/>
        <v>5.0212806656782689E-3</v>
      </c>
      <c r="V270" s="132">
        <v>6263.7</v>
      </c>
      <c r="W270" s="194">
        <f t="shared" si="42"/>
        <v>3.1935884787371071E-3</v>
      </c>
    </row>
    <row r="271" spans="1:23" ht="13" x14ac:dyDescent="0.3">
      <c r="A271" s="1">
        <v>45855</v>
      </c>
      <c r="B271">
        <v>4.9255000000000004</v>
      </c>
      <c r="C271" s="194">
        <f t="shared" si="36"/>
        <v>8.2906857727739307E-3</v>
      </c>
      <c r="D271">
        <v>93.2</v>
      </c>
      <c r="E271" s="194">
        <f t="shared" si="36"/>
        <v>4.3103448275862684E-3</v>
      </c>
      <c r="F271">
        <v>4.1559999999999997</v>
      </c>
      <c r="G271" s="194">
        <f t="shared" si="36"/>
        <v>1.3905830690412171E-2</v>
      </c>
      <c r="H271" s="132">
        <v>1283.9449999999999</v>
      </c>
      <c r="I271" s="194">
        <f t="shared" si="36"/>
        <v>9.2375920949100913E-3</v>
      </c>
      <c r="J271" s="132">
        <v>737.82100000000003</v>
      </c>
      <c r="K271" s="194">
        <f t="shared" si="36"/>
        <v>-6.5149491671429103E-4</v>
      </c>
      <c r="L271" s="132">
        <v>1431.511</v>
      </c>
      <c r="M271" s="194">
        <f t="shared" si="37"/>
        <v>1.4264063727744329E-2</v>
      </c>
      <c r="N271" s="123">
        <v>57.96</v>
      </c>
      <c r="O271" s="194">
        <f t="shared" si="38"/>
        <v>1.0812696198116452E-2</v>
      </c>
      <c r="P271">
        <v>84.02</v>
      </c>
      <c r="Q271" s="194">
        <f t="shared" si="39"/>
        <v>-4.7382136934376413E-3</v>
      </c>
      <c r="R271">
        <v>282</v>
      </c>
      <c r="S271" s="194">
        <f t="shared" si="40"/>
        <v>2.8412325628668226E-4</v>
      </c>
      <c r="T271">
        <v>210.02</v>
      </c>
      <c r="U271" s="194">
        <f t="shared" si="41"/>
        <v>-6.6615911686327735E-4</v>
      </c>
      <c r="V271" s="132">
        <v>6297.36</v>
      </c>
      <c r="W271" s="194">
        <f t="shared" si="42"/>
        <v>5.3738205852770496E-3</v>
      </c>
    </row>
    <row r="272" spans="1:23" ht="13" x14ac:dyDescent="0.3">
      <c r="A272" s="1">
        <v>45856</v>
      </c>
      <c r="B272">
        <v>4.931</v>
      </c>
      <c r="C272" s="194">
        <f t="shared" si="36"/>
        <v>1.1166379047811625E-3</v>
      </c>
      <c r="D272">
        <v>92.6</v>
      </c>
      <c r="E272" s="194">
        <f t="shared" si="36"/>
        <v>-6.4377682403434387E-3</v>
      </c>
      <c r="F272">
        <v>4.133</v>
      </c>
      <c r="G272" s="194">
        <f t="shared" si="36"/>
        <v>-5.5341674687198481E-3</v>
      </c>
      <c r="H272" s="132">
        <v>1288.6010000000001</v>
      </c>
      <c r="I272" s="194">
        <f t="shared" si="36"/>
        <v>3.6263235574733937E-3</v>
      </c>
      <c r="J272" s="132">
        <v>738.61500000000001</v>
      </c>
      <c r="K272" s="194">
        <f t="shared" si="36"/>
        <v>1.0761417742243481E-3</v>
      </c>
      <c r="L272" s="132">
        <v>1426.31</v>
      </c>
      <c r="M272" s="194">
        <f t="shared" si="37"/>
        <v>-3.6332239151498115E-3</v>
      </c>
      <c r="N272" s="123">
        <v>58.07</v>
      </c>
      <c r="O272" s="194">
        <f t="shared" si="38"/>
        <v>1.8978605935127575E-3</v>
      </c>
      <c r="P272">
        <v>83.54</v>
      </c>
      <c r="Q272" s="194">
        <f t="shared" si="39"/>
        <v>-5.712925493929895E-3</v>
      </c>
      <c r="R272">
        <v>285.87009999999998</v>
      </c>
      <c r="S272" s="194">
        <f t="shared" si="40"/>
        <v>1.3723758865248153E-2</v>
      </c>
      <c r="T272">
        <v>211.18</v>
      </c>
      <c r="U272" s="194">
        <f t="shared" si="41"/>
        <v>5.5232834968098115E-3</v>
      </c>
      <c r="V272" s="132">
        <v>6296.79</v>
      </c>
      <c r="W272" s="194">
        <f t="shared" si="42"/>
        <v>-9.0514120202705422E-5</v>
      </c>
    </row>
    <row r="273" spans="1:23" ht="13" x14ac:dyDescent="0.3">
      <c r="A273" s="1">
        <v>45859</v>
      </c>
      <c r="B273">
        <v>4.923</v>
      </c>
      <c r="C273" s="194">
        <f t="shared" si="36"/>
        <v>-1.6223889677550206E-3</v>
      </c>
      <c r="D273">
        <v>92.8</v>
      </c>
      <c r="E273" s="194">
        <f t="shared" si="36"/>
        <v>2.1598272138229251E-3</v>
      </c>
      <c r="F273">
        <v>4.1040000000000001</v>
      </c>
      <c r="G273" s="194">
        <f t="shared" si="36"/>
        <v>-7.0166948947495561E-3</v>
      </c>
      <c r="H273" s="132">
        <v>1282.4259999999999</v>
      </c>
      <c r="I273" s="194">
        <f t="shared" si="36"/>
        <v>-4.7920186310581644E-3</v>
      </c>
      <c r="J273" s="132">
        <v>742.06700000000001</v>
      </c>
      <c r="K273" s="194">
        <f t="shared" si="36"/>
        <v>4.6736120983191486E-3</v>
      </c>
      <c r="L273" s="132">
        <v>1428.13</v>
      </c>
      <c r="M273" s="194">
        <f t="shared" si="37"/>
        <v>1.2760199395644451E-3</v>
      </c>
      <c r="N273" s="123">
        <v>58.04</v>
      </c>
      <c r="O273" s="194">
        <f t="shared" si="38"/>
        <v>-5.1661787497849388E-4</v>
      </c>
      <c r="P273">
        <v>84.4</v>
      </c>
      <c r="Q273" s="194">
        <f t="shared" si="39"/>
        <v>1.0294469715106528E-2</v>
      </c>
      <c r="R273">
        <v>284.70999999999998</v>
      </c>
      <c r="S273" s="194">
        <f t="shared" si="40"/>
        <v>-4.0581368950442873E-3</v>
      </c>
      <c r="T273">
        <v>212.48</v>
      </c>
      <c r="U273" s="194">
        <f t="shared" si="41"/>
        <v>6.155885974050492E-3</v>
      </c>
      <c r="V273" s="132">
        <v>6305.6</v>
      </c>
      <c r="W273" s="194">
        <f t="shared" si="42"/>
        <v>1.3991255862114507E-3</v>
      </c>
    </row>
    <row r="274" spans="1:23" ht="13" x14ac:dyDescent="0.3">
      <c r="A274" s="1">
        <v>45860</v>
      </c>
      <c r="B274">
        <v>4.9219999999999997</v>
      </c>
      <c r="C274" s="194">
        <f t="shared" si="36"/>
        <v>-2.0312817387778469E-4</v>
      </c>
      <c r="D274">
        <v>92.95</v>
      </c>
      <c r="E274" s="194">
        <f t="shared" si="36"/>
        <v>1.6163793103448889E-3</v>
      </c>
      <c r="F274">
        <v>4.1070000000000002</v>
      </c>
      <c r="G274" s="194">
        <f t="shared" si="36"/>
        <v>7.3099415204681134E-4</v>
      </c>
      <c r="H274" s="132">
        <v>1282.056</v>
      </c>
      <c r="I274" s="194">
        <f t="shared" si="36"/>
        <v>-2.8851567263911594E-4</v>
      </c>
      <c r="J274" s="132">
        <v>738.29200000000003</v>
      </c>
      <c r="K274" s="194">
        <f t="shared" si="36"/>
        <v>-5.0871417270946925E-3</v>
      </c>
      <c r="L274" s="132">
        <v>1414.058</v>
      </c>
      <c r="M274" s="194">
        <f t="shared" si="37"/>
        <v>-9.8534447144168359E-3</v>
      </c>
      <c r="N274" s="123">
        <v>58.08</v>
      </c>
      <c r="O274" s="194">
        <f t="shared" si="38"/>
        <v>6.8917987594760768E-4</v>
      </c>
      <c r="P274">
        <v>83.02</v>
      </c>
      <c r="Q274" s="194">
        <f t="shared" si="39"/>
        <v>-1.6350710900474047E-2</v>
      </c>
      <c r="R274">
        <v>281.95999999999998</v>
      </c>
      <c r="S274" s="194">
        <f t="shared" si="40"/>
        <v>-9.658951213515508E-3</v>
      </c>
      <c r="T274">
        <v>214.4</v>
      </c>
      <c r="U274" s="194">
        <f t="shared" si="41"/>
        <v>9.0361445783133289E-3</v>
      </c>
      <c r="V274" s="132">
        <v>6309.62</v>
      </c>
      <c r="W274" s="194">
        <f t="shared" si="42"/>
        <v>6.3752854605422587E-4</v>
      </c>
    </row>
    <row r="275" spans="1:23" ht="13" x14ac:dyDescent="0.3">
      <c r="A275" s="1">
        <v>45861</v>
      </c>
      <c r="B275">
        <v>5.0179999999999998</v>
      </c>
      <c r="C275" s="194">
        <f t="shared" si="36"/>
        <v>1.9504266558309648E-2</v>
      </c>
      <c r="D275">
        <v>98</v>
      </c>
      <c r="E275" s="194">
        <f t="shared" si="36"/>
        <v>5.4330285099515839E-2</v>
      </c>
      <c r="F275">
        <v>3.7959999999999998</v>
      </c>
      <c r="G275" s="194">
        <f t="shared" si="36"/>
        <v>-7.5724373021670413E-2</v>
      </c>
      <c r="H275" s="132">
        <v>1301.296</v>
      </c>
      <c r="I275" s="194">
        <f t="shared" si="36"/>
        <v>1.5007144773707239E-2</v>
      </c>
      <c r="J275" s="132">
        <v>740.46100000000001</v>
      </c>
      <c r="K275" s="194">
        <f t="shared" si="36"/>
        <v>2.9378619841471704E-3</v>
      </c>
      <c r="L275" s="132">
        <v>1424.896</v>
      </c>
      <c r="M275" s="194">
        <f t="shared" si="37"/>
        <v>7.6644663797382894E-3</v>
      </c>
      <c r="N275" s="123">
        <v>60.19</v>
      </c>
      <c r="O275" s="194">
        <f t="shared" si="38"/>
        <v>3.6329201101928367E-2</v>
      </c>
      <c r="P275">
        <v>87.52</v>
      </c>
      <c r="Q275" s="194">
        <f t="shared" si="39"/>
        <v>5.4203806311732113E-2</v>
      </c>
      <c r="R275">
        <v>282.01</v>
      </c>
      <c r="S275" s="194">
        <f t="shared" si="40"/>
        <v>1.7733011774723851E-4</v>
      </c>
      <c r="T275">
        <v>214.15</v>
      </c>
      <c r="U275" s="194">
        <f t="shared" si="41"/>
        <v>-1.1660447761194029E-3</v>
      </c>
      <c r="V275" s="132">
        <v>6358.91</v>
      </c>
      <c r="W275" s="194">
        <f t="shared" si="42"/>
        <v>7.811880905664678E-3</v>
      </c>
    </row>
    <row r="276" spans="1:23" ht="13" x14ac:dyDescent="0.3">
      <c r="A276" s="1">
        <v>45862</v>
      </c>
      <c r="B276">
        <v>5.0659999999999998</v>
      </c>
      <c r="C276" s="194">
        <f t="shared" si="36"/>
        <v>9.565563969709057E-3</v>
      </c>
      <c r="D276">
        <v>98.05</v>
      </c>
      <c r="E276" s="194">
        <f t="shared" si="36"/>
        <v>5.1020408163262405E-4</v>
      </c>
      <c r="F276">
        <v>3.75</v>
      </c>
      <c r="G276" s="194">
        <f t="shared" si="36"/>
        <v>-1.2118018967333988E-2</v>
      </c>
      <c r="H276" s="132">
        <v>1305.8240000000001</v>
      </c>
      <c r="I276" s="194">
        <f t="shared" si="36"/>
        <v>3.4796080215416169E-3</v>
      </c>
      <c r="J276" s="132">
        <v>745.98299999999995</v>
      </c>
      <c r="K276" s="194">
        <f t="shared" si="36"/>
        <v>7.4575163310423298E-3</v>
      </c>
      <c r="L276" s="132">
        <v>1428.3109999999999</v>
      </c>
      <c r="M276" s="194">
        <f t="shared" si="37"/>
        <v>2.3966661426517892E-3</v>
      </c>
      <c r="N276" s="123">
        <v>61.24</v>
      </c>
      <c r="O276" s="194">
        <f t="shared" si="38"/>
        <v>1.7444758265492678E-2</v>
      </c>
      <c r="P276">
        <v>86.56</v>
      </c>
      <c r="Q276" s="194">
        <f t="shared" si="39"/>
        <v>-1.0968921389396638E-2</v>
      </c>
      <c r="R276">
        <v>260.51</v>
      </c>
      <c r="S276" s="194">
        <f t="shared" si="40"/>
        <v>-7.6238431261302794E-2</v>
      </c>
      <c r="T276">
        <v>213.76</v>
      </c>
      <c r="U276" s="194">
        <f t="shared" si="41"/>
        <v>-1.8211533971515983E-3</v>
      </c>
      <c r="V276" s="132">
        <v>6363.35</v>
      </c>
      <c r="W276" s="194">
        <f t="shared" si="42"/>
        <v>6.982328732440795E-4</v>
      </c>
    </row>
    <row r="277" spans="1:23" ht="13" x14ac:dyDescent="0.3">
      <c r="A277" s="1">
        <v>45863</v>
      </c>
      <c r="B277">
        <v>5.0590000000000002</v>
      </c>
      <c r="C277" s="194">
        <f t="shared" si="36"/>
        <v>-1.3817607579944084E-3</v>
      </c>
      <c r="D277">
        <v>102.6</v>
      </c>
      <c r="E277" s="194">
        <f t="shared" si="36"/>
        <v>4.6404895461499208E-2</v>
      </c>
      <c r="F277">
        <v>3.7010000000000001</v>
      </c>
      <c r="G277" s="194">
        <f t="shared" si="36"/>
        <v>-1.3066666666666648E-2</v>
      </c>
      <c r="H277" s="132">
        <v>1310.4059999999999</v>
      </c>
      <c r="I277" s="194">
        <f t="shared" si="36"/>
        <v>3.5088955326291137E-3</v>
      </c>
      <c r="J277" s="132">
        <v>745.81</v>
      </c>
      <c r="K277" s="194">
        <f t="shared" si="36"/>
        <v>-2.3190877003899797E-4</v>
      </c>
      <c r="L277" s="132">
        <v>1424.367</v>
      </c>
      <c r="M277" s="194">
        <f t="shared" si="37"/>
        <v>-2.7613033856071683E-3</v>
      </c>
      <c r="N277" s="123">
        <v>61.23</v>
      </c>
      <c r="O277" s="194">
        <f t="shared" si="38"/>
        <v>-1.6329196603535461E-4</v>
      </c>
      <c r="P277">
        <v>88.9</v>
      </c>
      <c r="Q277" s="194">
        <f t="shared" si="39"/>
        <v>2.7033271719038857E-2</v>
      </c>
      <c r="R277">
        <v>259.72000000000003</v>
      </c>
      <c r="S277" s="194">
        <f t="shared" si="40"/>
        <v>-3.0325131472878726E-3</v>
      </c>
      <c r="T277">
        <v>213.88</v>
      </c>
      <c r="U277" s="194">
        <f t="shared" si="41"/>
        <v>5.6137724550900337E-4</v>
      </c>
      <c r="V277" s="132">
        <v>6388.64</v>
      </c>
      <c r="W277" s="194">
        <f t="shared" si="42"/>
        <v>3.9743217016194243E-3</v>
      </c>
    </row>
    <row r="278" spans="1:23" ht="13" x14ac:dyDescent="0.3">
      <c r="A278" s="1">
        <v>45866</v>
      </c>
      <c r="B278">
        <v>5.085</v>
      </c>
      <c r="C278" s="194">
        <f t="shared" si="36"/>
        <v>5.139355603874244E-3</v>
      </c>
      <c r="D278">
        <v>99.45</v>
      </c>
      <c r="E278" s="194">
        <f t="shared" si="36"/>
        <v>-3.0701754385964831E-2</v>
      </c>
      <c r="F278">
        <v>3.657</v>
      </c>
      <c r="G278" s="194">
        <f t="shared" si="36"/>
        <v>-1.1888678735476908E-2</v>
      </c>
      <c r="H278" s="132">
        <v>1309.798</v>
      </c>
      <c r="I278" s="194">
        <f t="shared" si="36"/>
        <v>-4.6397833953747716E-4</v>
      </c>
      <c r="J278" s="132">
        <v>742.37300000000005</v>
      </c>
      <c r="K278" s="194">
        <f t="shared" si="36"/>
        <v>-4.6084123302180162E-3</v>
      </c>
      <c r="L278" s="132">
        <v>1410.5139999999999</v>
      </c>
      <c r="M278" s="194">
        <f t="shared" si="37"/>
        <v>-9.7257237776500471E-3</v>
      </c>
      <c r="N278" s="123">
        <v>61.68</v>
      </c>
      <c r="O278" s="194">
        <f t="shared" si="38"/>
        <v>7.3493385595296895E-3</v>
      </c>
      <c r="P278">
        <v>85.9</v>
      </c>
      <c r="Q278" s="194">
        <f t="shared" si="39"/>
        <v>-3.3745781777277835E-2</v>
      </c>
      <c r="R278">
        <v>263.20999999999998</v>
      </c>
      <c r="S278" s="194">
        <f t="shared" si="40"/>
        <v>1.3437548128753857E-2</v>
      </c>
      <c r="T278">
        <v>214.05</v>
      </c>
      <c r="U278" s="194">
        <f t="shared" si="41"/>
        <v>7.9483822704327618E-4</v>
      </c>
      <c r="V278" s="132">
        <v>6389.77</v>
      </c>
      <c r="W278" s="194">
        <f t="shared" si="42"/>
        <v>1.7687645570890035E-4</v>
      </c>
    </row>
    <row r="279" spans="1:23" ht="13" x14ac:dyDescent="0.3">
      <c r="A279" s="1">
        <v>45867</v>
      </c>
      <c r="B279">
        <v>5.1980000000000004</v>
      </c>
      <c r="C279" s="194">
        <f t="shared" si="36"/>
        <v>2.2222222222222306E-2</v>
      </c>
      <c r="D279">
        <v>97.25</v>
      </c>
      <c r="E279" s="194">
        <f t="shared" si="36"/>
        <v>-2.2121669180492739E-2</v>
      </c>
      <c r="F279">
        <v>3.5920000000000001</v>
      </c>
      <c r="G279" s="194">
        <f t="shared" si="36"/>
        <v>-1.7774131802023502E-2</v>
      </c>
      <c r="H279" s="132">
        <v>1325.5920000000001</v>
      </c>
      <c r="I279" s="194">
        <f t="shared" si="36"/>
        <v>1.2058347928459272E-2</v>
      </c>
      <c r="J279" s="132">
        <v>742.91099999999994</v>
      </c>
      <c r="K279" s="194">
        <f t="shared" si="36"/>
        <v>7.2470308052676651E-4</v>
      </c>
      <c r="L279" s="132">
        <v>1424.8</v>
      </c>
      <c r="M279" s="194">
        <f t="shared" si="37"/>
        <v>1.0128222761348032E-2</v>
      </c>
      <c r="N279" s="123">
        <v>63</v>
      </c>
      <c r="O279" s="194">
        <f t="shared" si="38"/>
        <v>2.1400778210116735E-2</v>
      </c>
      <c r="P279">
        <v>86.4</v>
      </c>
      <c r="Q279" s="194">
        <f t="shared" si="39"/>
        <v>5.8207217694994174E-3</v>
      </c>
      <c r="R279">
        <v>262.40989999999999</v>
      </c>
      <c r="S279" s="194">
        <f t="shared" si="40"/>
        <v>-3.0397781239314098E-3</v>
      </c>
      <c r="T279">
        <v>211.27</v>
      </c>
      <c r="U279" s="194">
        <f t="shared" si="41"/>
        <v>-1.298761971501986E-2</v>
      </c>
      <c r="V279" s="132">
        <v>6370.86</v>
      </c>
      <c r="W279" s="194">
        <f t="shared" si="42"/>
        <v>-2.9594179446209741E-3</v>
      </c>
    </row>
    <row r="280" spans="1:23" ht="13" x14ac:dyDescent="0.3">
      <c r="A280" s="1">
        <v>45868</v>
      </c>
      <c r="B280">
        <v>5.4260000000000002</v>
      </c>
      <c r="C280" s="194">
        <f t="shared" si="36"/>
        <v>4.3863024240092294E-2</v>
      </c>
      <c r="D280">
        <v>95</v>
      </c>
      <c r="E280" s="194">
        <f t="shared" si="36"/>
        <v>-2.313624678663239E-2</v>
      </c>
      <c r="F280">
        <v>3.5939999999999999</v>
      </c>
      <c r="G280" s="194">
        <f t="shared" si="36"/>
        <v>5.5679287305116366E-4</v>
      </c>
      <c r="H280" s="132">
        <v>1340.6669999999999</v>
      </c>
      <c r="I280" s="194">
        <f t="shared" si="36"/>
        <v>1.1372277442832951E-2</v>
      </c>
      <c r="J280" s="132">
        <v>739.56399999999996</v>
      </c>
      <c r="K280" s="194">
        <f t="shared" si="36"/>
        <v>-4.5052502924306957E-3</v>
      </c>
      <c r="L280" s="132">
        <v>1427.5519999999999</v>
      </c>
      <c r="M280" s="194">
        <f t="shared" si="37"/>
        <v>1.9314991577764969E-3</v>
      </c>
      <c r="N280" s="123">
        <v>64.16</v>
      </c>
      <c r="O280" s="194">
        <f t="shared" si="38"/>
        <v>1.841269841269836E-2</v>
      </c>
      <c r="P280">
        <v>84.3</v>
      </c>
      <c r="Q280" s="194">
        <f t="shared" si="39"/>
        <v>-2.4305555555555653E-2</v>
      </c>
      <c r="R280">
        <v>260.26</v>
      </c>
      <c r="S280" s="194">
        <f t="shared" si="40"/>
        <v>-8.1929073560105866E-3</v>
      </c>
      <c r="T280">
        <v>209.05</v>
      </c>
      <c r="U280" s="194">
        <f t="shared" si="41"/>
        <v>-1.0507880910683007E-2</v>
      </c>
      <c r="V280" s="132">
        <v>6362.9</v>
      </c>
      <c r="W280" s="194">
        <f t="shared" si="42"/>
        <v>-1.249438851269693E-3</v>
      </c>
    </row>
    <row r="281" spans="1:23" ht="13" x14ac:dyDescent="0.3">
      <c r="A281" s="1">
        <v>45869</v>
      </c>
      <c r="B281">
        <v>5.2949999999999999</v>
      </c>
      <c r="C281" s="194">
        <f t="shared" si="36"/>
        <v>-2.4143015112421715E-2</v>
      </c>
      <c r="D281">
        <v>95</v>
      </c>
      <c r="E281" s="194">
        <f t="shared" si="36"/>
        <v>0</v>
      </c>
      <c r="F281">
        <v>3.5880000000000001</v>
      </c>
      <c r="G281" s="194">
        <f t="shared" si="36"/>
        <v>-1.6694490818029448E-3</v>
      </c>
      <c r="H281" s="132">
        <v>1318.028</v>
      </c>
      <c r="I281" s="194">
        <f t="shared" si="36"/>
        <v>-1.6886370739340864E-2</v>
      </c>
      <c r="J281" s="132">
        <v>735.726</v>
      </c>
      <c r="K281" s="194">
        <f t="shared" si="36"/>
        <v>-5.1895441097727386E-3</v>
      </c>
      <c r="L281" s="132">
        <v>1417.357</v>
      </c>
      <c r="M281" s="194">
        <f t="shared" si="37"/>
        <v>-7.141596243079017E-3</v>
      </c>
      <c r="N281" s="123">
        <v>64.63</v>
      </c>
      <c r="O281" s="194">
        <f t="shared" si="38"/>
        <v>7.3254364089775387E-3</v>
      </c>
      <c r="P281">
        <v>83.6</v>
      </c>
      <c r="Q281" s="194">
        <f t="shared" si="39"/>
        <v>-8.3036773428232843E-3</v>
      </c>
      <c r="R281">
        <v>253.15</v>
      </c>
      <c r="S281" s="194">
        <f t="shared" si="40"/>
        <v>-2.7318835011142649E-2</v>
      </c>
      <c r="T281">
        <v>207.57</v>
      </c>
      <c r="U281" s="194">
        <f t="shared" si="41"/>
        <v>-7.0796460176992017E-3</v>
      </c>
      <c r="V281" s="132">
        <v>6339.39</v>
      </c>
      <c r="W281" s="194">
        <f t="shared" si="42"/>
        <v>-3.6948561190650979E-3</v>
      </c>
    </row>
    <row r="282" spans="1:23" ht="13" x14ac:dyDescent="0.3">
      <c r="A282" s="1">
        <v>45870</v>
      </c>
      <c r="B282">
        <v>5</v>
      </c>
      <c r="C282" s="194">
        <f t="shared" si="36"/>
        <v>-5.5712936732766748E-2</v>
      </c>
      <c r="D282">
        <v>91.3</v>
      </c>
      <c r="E282" s="194">
        <f t="shared" si="36"/>
        <v>-3.8947368421052661E-2</v>
      </c>
      <c r="F282">
        <v>3.47</v>
      </c>
      <c r="G282" s="194">
        <f t="shared" si="36"/>
        <v>-3.2887402452619813E-2</v>
      </c>
      <c r="H282" s="132">
        <v>1284.452</v>
      </c>
      <c r="I282" s="194">
        <f t="shared" si="36"/>
        <v>-2.5474420877249968E-2</v>
      </c>
      <c r="J282" s="132">
        <v>726.995</v>
      </c>
      <c r="K282" s="194">
        <f t="shared" si="36"/>
        <v>-1.1867189687465163E-2</v>
      </c>
      <c r="L282" s="132">
        <v>1381.6659999999999</v>
      </c>
      <c r="M282" s="194">
        <f t="shared" si="37"/>
        <v>-2.5181376322267454E-2</v>
      </c>
      <c r="N282" s="123">
        <v>62.21</v>
      </c>
      <c r="O282" s="194">
        <f t="shared" si="38"/>
        <v>-3.7443911496209112E-2</v>
      </c>
      <c r="P282">
        <v>82.16</v>
      </c>
      <c r="Q282" s="194">
        <f t="shared" si="39"/>
        <v>-1.7224880382775094E-2</v>
      </c>
      <c r="R282">
        <v>250.05</v>
      </c>
      <c r="S282" s="194">
        <f t="shared" si="40"/>
        <v>-1.2245704127987337E-2</v>
      </c>
      <c r="T282">
        <v>202.38</v>
      </c>
      <c r="U282" s="194">
        <f t="shared" si="41"/>
        <v>-2.5003613238907346E-2</v>
      </c>
      <c r="V282" s="132">
        <v>6238.01</v>
      </c>
      <c r="W282" s="194">
        <f t="shared" si="42"/>
        <v>-1.5992074947274122E-2</v>
      </c>
    </row>
    <row r="283" spans="1:23" ht="13" x14ac:dyDescent="0.3">
      <c r="A283" s="1">
        <v>45873</v>
      </c>
      <c r="B283">
        <v>5.1619999999999999</v>
      </c>
      <c r="C283" s="194">
        <f t="shared" si="36"/>
        <v>3.2399999999999984E-2</v>
      </c>
      <c r="D283">
        <v>91.9</v>
      </c>
      <c r="E283" s="194">
        <f t="shared" si="36"/>
        <v>6.5717415115006412E-3</v>
      </c>
      <c r="F283">
        <v>3.5329999999999999</v>
      </c>
      <c r="G283" s="194">
        <f t="shared" si="36"/>
        <v>1.8155619596541706E-2</v>
      </c>
      <c r="H283" s="132">
        <v>1309.567</v>
      </c>
      <c r="I283" s="194">
        <f t="shared" si="36"/>
        <v>1.9553085673890507E-2</v>
      </c>
      <c r="J283" s="132">
        <v>733.72299999999996</v>
      </c>
      <c r="K283" s="194">
        <f t="shared" si="36"/>
        <v>9.2545340751999002E-3</v>
      </c>
      <c r="L283" s="132">
        <v>1400.048</v>
      </c>
      <c r="M283" s="194">
        <f t="shared" si="37"/>
        <v>1.330422837357224E-2</v>
      </c>
      <c r="N283" s="123">
        <v>64.48</v>
      </c>
      <c r="O283" s="194">
        <f t="shared" si="38"/>
        <v>3.6489310400257241E-2</v>
      </c>
      <c r="P283">
        <v>82.88</v>
      </c>
      <c r="Q283" s="194">
        <f t="shared" si="39"/>
        <v>8.7633885102239399E-3</v>
      </c>
      <c r="R283">
        <v>251.98</v>
      </c>
      <c r="S283" s="194">
        <f t="shared" si="40"/>
        <v>7.7184563087381655E-3</v>
      </c>
      <c r="T283">
        <v>203.35</v>
      </c>
      <c r="U283" s="194">
        <f t="shared" si="41"/>
        <v>4.7929637315940257E-3</v>
      </c>
      <c r="V283" s="132">
        <v>6329.94</v>
      </c>
      <c r="W283" s="194">
        <f t="shared" si="42"/>
        <v>1.4737071598153798E-2</v>
      </c>
    </row>
    <row r="284" spans="1:23" ht="13" x14ac:dyDescent="0.3">
      <c r="A284" s="1">
        <v>45874</v>
      </c>
      <c r="B284">
        <v>5.1319999999999997</v>
      </c>
      <c r="C284" s="194">
        <f t="shared" si="36"/>
        <v>-5.8117008911275185E-3</v>
      </c>
      <c r="D284">
        <v>92.55</v>
      </c>
      <c r="E284" s="194">
        <f t="shared" si="36"/>
        <v>7.0729053318823879E-3</v>
      </c>
      <c r="F284">
        <v>3.5190000000000001</v>
      </c>
      <c r="G284" s="194">
        <f t="shared" si="36"/>
        <v>-3.9626379847154799E-3</v>
      </c>
      <c r="H284" s="132">
        <v>1312.0260000000001</v>
      </c>
      <c r="I284" s="194">
        <f t="shared" si="36"/>
        <v>1.877719887565936E-3</v>
      </c>
      <c r="J284" s="132">
        <v>736.45</v>
      </c>
      <c r="K284" s="194">
        <f t="shared" si="36"/>
        <v>3.7166614648853711E-3</v>
      </c>
      <c r="L284" s="132">
        <v>1404.6279999999999</v>
      </c>
      <c r="M284" s="194">
        <f t="shared" si="37"/>
        <v>3.2713164120086792E-3</v>
      </c>
      <c r="N284" s="123">
        <v>64.38</v>
      </c>
      <c r="O284" s="194">
        <f t="shared" si="38"/>
        <v>-1.5508684863524895E-3</v>
      </c>
      <c r="P284">
        <v>83.9</v>
      </c>
      <c r="Q284" s="194">
        <f t="shared" si="39"/>
        <v>1.2306949806949932E-2</v>
      </c>
      <c r="R284">
        <v>250.67</v>
      </c>
      <c r="S284" s="194">
        <f t="shared" si="40"/>
        <v>-5.1988253035955331E-3</v>
      </c>
      <c r="T284">
        <v>202.92</v>
      </c>
      <c r="U284" s="194">
        <f t="shared" si="41"/>
        <v>-2.114580772067897E-3</v>
      </c>
      <c r="V284" s="132">
        <v>6299.19</v>
      </c>
      <c r="W284" s="194">
        <f t="shared" si="42"/>
        <v>-4.8578659513360319E-3</v>
      </c>
    </row>
    <row r="285" spans="1:23" ht="13" x14ac:dyDescent="0.3">
      <c r="A285" s="1">
        <v>45875</v>
      </c>
      <c r="B285">
        <v>5.173</v>
      </c>
      <c r="C285" s="194">
        <f t="shared" si="36"/>
        <v>7.9890880748247021E-3</v>
      </c>
      <c r="D285">
        <v>94.2</v>
      </c>
      <c r="E285" s="194">
        <f t="shared" si="36"/>
        <v>1.7828200972447389E-2</v>
      </c>
      <c r="F285">
        <v>3.5139999999999998</v>
      </c>
      <c r="G285" s="194">
        <f t="shared" si="36"/>
        <v>-1.4208581983519003E-3</v>
      </c>
      <c r="H285" s="132">
        <v>1320.37</v>
      </c>
      <c r="I285" s="194">
        <f t="shared" si="36"/>
        <v>6.3596300683064384E-3</v>
      </c>
      <c r="J285" s="132">
        <v>739.16200000000003</v>
      </c>
      <c r="K285" s="194">
        <f t="shared" si="36"/>
        <v>3.682531061171823E-3</v>
      </c>
      <c r="L285" s="132">
        <v>1407.9659999999999</v>
      </c>
      <c r="M285" s="194">
        <f t="shared" si="37"/>
        <v>2.3764299159634906E-3</v>
      </c>
      <c r="N285" s="123">
        <v>64.73</v>
      </c>
      <c r="O285" s="194">
        <f t="shared" si="38"/>
        <v>5.4364709537124654E-3</v>
      </c>
      <c r="P285">
        <v>85.02</v>
      </c>
      <c r="Q285" s="194">
        <f t="shared" si="39"/>
        <v>1.3349225268176284E-2</v>
      </c>
      <c r="R285">
        <v>252.28</v>
      </c>
      <c r="S285" s="194">
        <f t="shared" si="40"/>
        <v>6.422786931024908E-3</v>
      </c>
      <c r="T285">
        <v>213.25</v>
      </c>
      <c r="U285" s="194">
        <f t="shared" si="41"/>
        <v>5.0906761285235629E-2</v>
      </c>
      <c r="V285" s="132">
        <v>6345.06</v>
      </c>
      <c r="W285" s="194">
        <f t="shared" si="42"/>
        <v>7.2818886237755653E-3</v>
      </c>
    </row>
    <row r="286" spans="1:23" ht="13" x14ac:dyDescent="0.3">
      <c r="A286" s="1">
        <v>45876</v>
      </c>
      <c r="B286">
        <v>5.258</v>
      </c>
      <c r="C286" s="194">
        <f t="shared" si="36"/>
        <v>1.6431471099941999E-2</v>
      </c>
      <c r="D286">
        <v>96.15</v>
      </c>
      <c r="E286" s="194">
        <f t="shared" si="36"/>
        <v>2.0700636942675189E-2</v>
      </c>
      <c r="F286">
        <v>3.52</v>
      </c>
      <c r="G286" s="194">
        <f t="shared" si="36"/>
        <v>1.7074558907228879E-3</v>
      </c>
      <c r="H286" s="132">
        <v>1331.896</v>
      </c>
      <c r="I286" s="194">
        <f t="shared" si="36"/>
        <v>8.729371312586675E-3</v>
      </c>
      <c r="J286" s="132">
        <v>745.33799999999997</v>
      </c>
      <c r="K286" s="194">
        <f t="shared" si="36"/>
        <v>8.3554078808162902E-3</v>
      </c>
      <c r="L286" s="132">
        <v>1425.8869999999999</v>
      </c>
      <c r="M286" s="194">
        <f t="shared" si="37"/>
        <v>1.2728290313828636E-2</v>
      </c>
      <c r="N286" s="123">
        <v>66.180000000000007</v>
      </c>
      <c r="O286" s="194">
        <f t="shared" si="38"/>
        <v>2.2400741541789011E-2</v>
      </c>
      <c r="P286">
        <v>85.94</v>
      </c>
      <c r="Q286" s="194">
        <f t="shared" si="39"/>
        <v>1.0820983298047539E-2</v>
      </c>
      <c r="R286">
        <v>250.16</v>
      </c>
      <c r="S286" s="194">
        <f t="shared" si="40"/>
        <v>-8.4033613445378338E-3</v>
      </c>
      <c r="T286">
        <v>220.03</v>
      </c>
      <c r="U286" s="194">
        <f t="shared" si="41"/>
        <v>3.1793669402110203E-2</v>
      </c>
      <c r="V286" s="132">
        <v>6340</v>
      </c>
      <c r="W286" s="194">
        <f t="shared" si="42"/>
        <v>-7.9747078829836126E-4</v>
      </c>
    </row>
    <row r="287" spans="1:23" ht="13" x14ac:dyDescent="0.3">
      <c r="A287" s="1">
        <v>45877</v>
      </c>
      <c r="B287">
        <v>5.3360000000000003</v>
      </c>
      <c r="C287" s="194">
        <f t="shared" si="36"/>
        <v>1.4834537847090204E-2</v>
      </c>
      <c r="D287">
        <v>97</v>
      </c>
      <c r="E287" s="194">
        <f t="shared" si="36"/>
        <v>8.8403536141445065E-3</v>
      </c>
      <c r="F287">
        <v>3.53</v>
      </c>
      <c r="G287" s="194">
        <f t="shared" si="36"/>
        <v>2.8409090909090303E-3</v>
      </c>
      <c r="H287" s="132">
        <v>1338.8710000000001</v>
      </c>
      <c r="I287" s="194">
        <f t="shared" si="36"/>
        <v>5.2368953732124255E-3</v>
      </c>
      <c r="J287" s="132">
        <v>747.4</v>
      </c>
      <c r="K287" s="194">
        <f t="shared" si="36"/>
        <v>2.7665300843375917E-3</v>
      </c>
      <c r="L287" s="132">
        <v>1424.412</v>
      </c>
      <c r="M287" s="194">
        <f t="shared" si="37"/>
        <v>-1.0344438233884656E-3</v>
      </c>
      <c r="N287" s="123">
        <v>67.53</v>
      </c>
      <c r="O287" s="194">
        <f t="shared" si="38"/>
        <v>2.0398912058023484E-2</v>
      </c>
      <c r="P287">
        <v>87.2</v>
      </c>
      <c r="Q287" s="194">
        <f t="shared" si="39"/>
        <v>1.4661391668606064E-2</v>
      </c>
      <c r="R287">
        <v>242.27</v>
      </c>
      <c r="S287" s="194">
        <f t="shared" si="40"/>
        <v>-3.1539814518707972E-2</v>
      </c>
      <c r="T287">
        <v>229.35</v>
      </c>
      <c r="U287" s="194">
        <f t="shared" si="41"/>
        <v>4.2357860291778363E-2</v>
      </c>
      <c r="V287" s="132">
        <v>6389.45</v>
      </c>
      <c r="W287" s="194">
        <f t="shared" si="42"/>
        <v>7.7996845425867224E-3</v>
      </c>
    </row>
    <row r="288" spans="1:23" ht="13" x14ac:dyDescent="0.3">
      <c r="A288" s="1">
        <v>45880</v>
      </c>
      <c r="B288">
        <v>5.3250000000000002</v>
      </c>
      <c r="C288" s="194">
        <f t="shared" si="36"/>
        <v>-2.061469265367339E-3</v>
      </c>
      <c r="D288">
        <v>99.05</v>
      </c>
      <c r="E288" s="194">
        <f t="shared" si="36"/>
        <v>2.1134020618556671E-2</v>
      </c>
      <c r="F288">
        <v>3.532</v>
      </c>
      <c r="G288" s="194">
        <f t="shared" si="36"/>
        <v>5.6657223796040333E-4</v>
      </c>
      <c r="H288" s="132">
        <v>1338.165</v>
      </c>
      <c r="I288" s="194">
        <f t="shared" si="36"/>
        <v>-5.2730994995046638E-4</v>
      </c>
      <c r="J288" s="132">
        <v>743.971</v>
      </c>
      <c r="K288" s="194">
        <f t="shared" si="36"/>
        <v>-4.5879047364195524E-3</v>
      </c>
      <c r="L288" s="132">
        <v>1419.222</v>
      </c>
      <c r="M288" s="194">
        <f t="shared" si="37"/>
        <v>-3.6436087311817471E-3</v>
      </c>
      <c r="N288" s="123">
        <v>67.349999999999994</v>
      </c>
      <c r="O288" s="194">
        <f t="shared" si="38"/>
        <v>-2.6654820079965468E-3</v>
      </c>
      <c r="P288">
        <v>86.32</v>
      </c>
      <c r="Q288" s="194">
        <f t="shared" si="39"/>
        <v>-1.0091743119266165E-2</v>
      </c>
      <c r="R288">
        <v>236.3</v>
      </c>
      <c r="S288" s="194">
        <f t="shared" si="40"/>
        <v>-2.4641928426961647E-2</v>
      </c>
      <c r="T288">
        <v>227.18</v>
      </c>
      <c r="U288" s="194">
        <f t="shared" si="41"/>
        <v>-9.4615216917374647E-3</v>
      </c>
      <c r="V288" s="132">
        <v>6373.45</v>
      </c>
      <c r="W288" s="194">
        <f t="shared" si="42"/>
        <v>-2.5041278983324072E-3</v>
      </c>
    </row>
    <row r="289" spans="1:23" ht="13" x14ac:dyDescent="0.3">
      <c r="A289" s="1">
        <v>45881</v>
      </c>
      <c r="B289">
        <v>5.343</v>
      </c>
      <c r="C289" s="194">
        <f t="shared" si="36"/>
        <v>3.3802816901408062E-3</v>
      </c>
      <c r="D289">
        <v>100</v>
      </c>
      <c r="E289" s="194">
        <f t="shared" si="36"/>
        <v>9.5911155981827645E-3</v>
      </c>
      <c r="F289">
        <v>3.5630000000000002</v>
      </c>
      <c r="G289" s="194">
        <f t="shared" si="36"/>
        <v>8.7768969422423945E-3</v>
      </c>
      <c r="H289" s="132">
        <v>1348.56</v>
      </c>
      <c r="I289" s="194">
        <f t="shared" si="36"/>
        <v>7.7681003463698287E-3</v>
      </c>
      <c r="J289" s="132">
        <v>746.226</v>
      </c>
      <c r="K289" s="194">
        <f t="shared" si="36"/>
        <v>3.0310321235639498E-3</v>
      </c>
      <c r="L289" s="132">
        <v>1410.7470000000001</v>
      </c>
      <c r="M289" s="194">
        <f t="shared" si="37"/>
        <v>-5.9715816130245366E-3</v>
      </c>
      <c r="N289" s="123">
        <v>68.41</v>
      </c>
      <c r="O289" s="194">
        <f t="shared" si="38"/>
        <v>1.5738678544914661E-2</v>
      </c>
      <c r="P289">
        <v>87.42</v>
      </c>
      <c r="Q289" s="194">
        <f t="shared" si="39"/>
        <v>1.2743280815570072E-2</v>
      </c>
      <c r="R289">
        <v>234.77</v>
      </c>
      <c r="S289" s="194">
        <f t="shared" si="40"/>
        <v>-6.4748201438848962E-3</v>
      </c>
      <c r="T289">
        <v>229.65</v>
      </c>
      <c r="U289" s="194">
        <f t="shared" si="41"/>
        <v>1.0872435953869173E-2</v>
      </c>
      <c r="V289" s="132">
        <v>6445.76</v>
      </c>
      <c r="W289" s="194">
        <f t="shared" si="42"/>
        <v>1.1345503612643137E-2</v>
      </c>
    </row>
    <row r="290" spans="1:23" ht="13" x14ac:dyDescent="0.3">
      <c r="A290" s="1">
        <v>45882</v>
      </c>
      <c r="B290">
        <v>5.43</v>
      </c>
      <c r="C290" s="194">
        <f t="shared" si="36"/>
        <v>1.6282987085906746E-2</v>
      </c>
      <c r="D290">
        <v>101</v>
      </c>
      <c r="E290" s="194">
        <f t="shared" si="36"/>
        <v>0.01</v>
      </c>
      <c r="F290">
        <v>3.58</v>
      </c>
      <c r="G290" s="194">
        <f t="shared" si="36"/>
        <v>4.7712601740106378E-3</v>
      </c>
      <c r="H290" s="132">
        <v>1357.5219999999999</v>
      </c>
      <c r="I290" s="194">
        <f t="shared" si="36"/>
        <v>6.6456071661624176E-3</v>
      </c>
      <c r="J290" s="132">
        <v>748.78</v>
      </c>
      <c r="K290" s="194">
        <f t="shared" si="36"/>
        <v>3.4225556332799631E-3</v>
      </c>
      <c r="L290" s="132">
        <v>1420.934</v>
      </c>
      <c r="M290" s="194">
        <f t="shared" si="37"/>
        <v>7.2209971029531857E-3</v>
      </c>
      <c r="N290" s="123">
        <v>68.38</v>
      </c>
      <c r="O290" s="194">
        <f t="shared" si="38"/>
        <v>-4.3853237830728166E-4</v>
      </c>
      <c r="P290">
        <v>88.9</v>
      </c>
      <c r="Q290" s="194">
        <f t="shared" si="39"/>
        <v>1.6929764355982656E-2</v>
      </c>
      <c r="R290">
        <v>240.07</v>
      </c>
      <c r="S290" s="194">
        <f t="shared" si="40"/>
        <v>2.2575286450568569E-2</v>
      </c>
      <c r="T290">
        <v>233.33</v>
      </c>
      <c r="U290" s="194">
        <f t="shared" si="41"/>
        <v>1.6024384933594631E-2</v>
      </c>
      <c r="V290" s="132">
        <v>6466.58</v>
      </c>
      <c r="W290" s="194">
        <f t="shared" si="42"/>
        <v>3.2300302834731218E-3</v>
      </c>
    </row>
    <row r="291" spans="1:23" ht="13" x14ac:dyDescent="0.3">
      <c r="A291" s="1">
        <v>45883</v>
      </c>
      <c r="B291">
        <v>5.5090000000000003</v>
      </c>
      <c r="C291" s="194">
        <f t="shared" si="36"/>
        <v>1.4548802946593118E-2</v>
      </c>
      <c r="D291">
        <v>100.4</v>
      </c>
      <c r="E291" s="194">
        <f t="shared" si="36"/>
        <v>-5.9405940594058843E-3</v>
      </c>
      <c r="F291">
        <v>3.556</v>
      </c>
      <c r="G291" s="194">
        <f t="shared" si="36"/>
        <v>-6.7039106145251456E-3</v>
      </c>
      <c r="H291" s="132">
        <v>1373.8240000000001</v>
      </c>
      <c r="I291" s="194">
        <f t="shared" si="36"/>
        <v>1.2008645163761718E-2</v>
      </c>
      <c r="J291" s="132">
        <v>753.23299999999995</v>
      </c>
      <c r="K291" s="194">
        <f t="shared" si="36"/>
        <v>5.9470071316007032E-3</v>
      </c>
      <c r="L291" s="132">
        <v>1430.9259999999999</v>
      </c>
      <c r="M291" s="194">
        <f t="shared" si="37"/>
        <v>7.0319944487217297E-3</v>
      </c>
      <c r="N291" s="123">
        <v>68.95</v>
      </c>
      <c r="O291" s="194">
        <f t="shared" si="38"/>
        <v>8.3357706931852498E-3</v>
      </c>
      <c r="P291">
        <v>88.88</v>
      </c>
      <c r="Q291" s="194">
        <f t="shared" si="39"/>
        <v>-2.2497187851530068E-4</v>
      </c>
      <c r="R291">
        <v>237.11</v>
      </c>
      <c r="S291" s="194">
        <f t="shared" si="40"/>
        <v>-1.2329737159994917E-2</v>
      </c>
      <c r="T291">
        <v>232.78</v>
      </c>
      <c r="U291" s="194">
        <f t="shared" si="41"/>
        <v>-2.3571765310933497E-3</v>
      </c>
      <c r="V291" s="132">
        <v>6468.54</v>
      </c>
      <c r="W291" s="194">
        <f t="shared" si="42"/>
        <v>3.0309684562783364E-4</v>
      </c>
    </row>
    <row r="292" spans="1:23" ht="13" x14ac:dyDescent="0.3">
      <c r="A292" s="1">
        <v>45884</v>
      </c>
      <c r="B292">
        <v>5.5090000000000003</v>
      </c>
      <c r="C292" s="194">
        <f t="shared" si="36"/>
        <v>0</v>
      </c>
      <c r="D292">
        <v>101.9</v>
      </c>
      <c r="E292" s="194">
        <f t="shared" si="36"/>
        <v>1.49402390438247E-2</v>
      </c>
      <c r="F292">
        <v>3.6139999999999999</v>
      </c>
      <c r="G292" s="194">
        <f t="shared" si="36"/>
        <v>1.6310461192350908E-2</v>
      </c>
      <c r="H292" s="132">
        <v>1373.8240000000001</v>
      </c>
      <c r="I292" s="194">
        <f t="shared" si="36"/>
        <v>0</v>
      </c>
      <c r="J292" s="132">
        <v>755.87099999999998</v>
      </c>
      <c r="K292" s="194">
        <f t="shared" si="36"/>
        <v>3.5022363597984074E-3</v>
      </c>
      <c r="L292" s="132">
        <v>1427.9159999999999</v>
      </c>
      <c r="M292" s="194">
        <f t="shared" si="37"/>
        <v>-2.1035329569802988E-3</v>
      </c>
      <c r="N292" s="123">
        <v>68.95</v>
      </c>
      <c r="O292" s="194">
        <f t="shared" si="38"/>
        <v>0</v>
      </c>
      <c r="P292">
        <v>89.84</v>
      </c>
      <c r="Q292" s="194">
        <f t="shared" si="39"/>
        <v>1.0801080108010891E-2</v>
      </c>
      <c r="R292">
        <v>239.72</v>
      </c>
      <c r="S292" s="194">
        <f t="shared" si="40"/>
        <v>1.1007549238749885E-2</v>
      </c>
      <c r="T292">
        <v>231.59</v>
      </c>
      <c r="U292" s="194">
        <f t="shared" si="41"/>
        <v>-5.1121230346249579E-3</v>
      </c>
      <c r="V292" s="132">
        <v>6449.8</v>
      </c>
      <c r="W292" s="194">
        <f t="shared" si="42"/>
        <v>-2.8970988816641439E-3</v>
      </c>
    </row>
    <row r="293" spans="1:23" ht="13" x14ac:dyDescent="0.3">
      <c r="A293" s="1">
        <v>45887</v>
      </c>
      <c r="B293">
        <v>5.4889999999999999</v>
      </c>
      <c r="C293" s="194">
        <f t="shared" si="36"/>
        <v>-3.6304229442730915E-3</v>
      </c>
      <c r="D293">
        <v>100.6</v>
      </c>
      <c r="E293" s="194">
        <f t="shared" si="36"/>
        <v>-1.2757605495584017E-2</v>
      </c>
      <c r="F293">
        <v>3.5920000000000001</v>
      </c>
      <c r="G293" s="194">
        <f t="shared" si="36"/>
        <v>-6.0874377421139452E-3</v>
      </c>
      <c r="H293" s="132">
        <v>1373.174</v>
      </c>
      <c r="I293" s="194">
        <f t="shared" si="36"/>
        <v>-4.731319295630961E-4</v>
      </c>
      <c r="J293" s="132">
        <v>751.88699999999994</v>
      </c>
      <c r="K293" s="194">
        <f t="shared" si="36"/>
        <v>-5.2707406422524972E-3</v>
      </c>
      <c r="L293" s="132">
        <v>1426.5170000000001</v>
      </c>
      <c r="M293" s="194">
        <f t="shared" si="37"/>
        <v>-9.7974950907468456E-4</v>
      </c>
      <c r="N293" s="123">
        <v>68.52</v>
      </c>
      <c r="O293" s="194">
        <f t="shared" si="38"/>
        <v>-6.2364031907180106E-3</v>
      </c>
      <c r="P293">
        <v>89.42</v>
      </c>
      <c r="Q293" s="194">
        <f t="shared" si="39"/>
        <v>-4.6749777382012652E-3</v>
      </c>
      <c r="R293">
        <v>239.45</v>
      </c>
      <c r="S293" s="194">
        <f t="shared" si="40"/>
        <v>-1.1263140330385877E-3</v>
      </c>
      <c r="T293">
        <v>230.89</v>
      </c>
      <c r="U293" s="194">
        <f t="shared" si="41"/>
        <v>-3.02258301308354E-3</v>
      </c>
      <c r="V293" s="132">
        <v>6449.15</v>
      </c>
      <c r="W293" s="194">
        <f t="shared" si="42"/>
        <v>-1.0077831870764143E-4</v>
      </c>
    </row>
    <row r="294" spans="1:23" ht="13" x14ac:dyDescent="0.3">
      <c r="A294" s="1">
        <v>45888</v>
      </c>
      <c r="B294">
        <v>5.6050000000000004</v>
      </c>
      <c r="C294" s="194">
        <f t="shared" si="36"/>
        <v>2.1133175441792777E-2</v>
      </c>
      <c r="D294">
        <v>102.6</v>
      </c>
      <c r="E294" s="194">
        <f t="shared" si="36"/>
        <v>1.9880715705765408E-2</v>
      </c>
      <c r="F294">
        <v>3.6459999999999999</v>
      </c>
      <c r="G294" s="194">
        <f t="shared" si="36"/>
        <v>1.5033407572383025E-2</v>
      </c>
      <c r="H294" s="132">
        <v>1385.229</v>
      </c>
      <c r="I294" s="194">
        <f t="shared" si="36"/>
        <v>8.7789311478371022E-3</v>
      </c>
      <c r="J294" s="132">
        <v>758.86900000000003</v>
      </c>
      <c r="K294" s="194">
        <f t="shared" si="36"/>
        <v>9.2859698332330327E-3</v>
      </c>
      <c r="L294" s="132">
        <v>1433.413</v>
      </c>
      <c r="M294" s="194">
        <f t="shared" si="37"/>
        <v>4.834151993982517E-3</v>
      </c>
      <c r="N294" s="123">
        <v>69.489999999999995</v>
      </c>
      <c r="O294" s="194">
        <f t="shared" si="38"/>
        <v>1.415645067133682E-2</v>
      </c>
      <c r="P294">
        <v>90.96</v>
      </c>
      <c r="Q294" s="194">
        <f t="shared" si="39"/>
        <v>1.7222097964661062E-2</v>
      </c>
      <c r="R294">
        <v>241.28</v>
      </c>
      <c r="S294" s="194">
        <f t="shared" si="40"/>
        <v>7.6425140948006374E-3</v>
      </c>
      <c r="T294">
        <v>230.56</v>
      </c>
      <c r="U294" s="194">
        <f t="shared" si="41"/>
        <v>-1.429252024773633E-3</v>
      </c>
      <c r="V294" s="132">
        <v>6411.37</v>
      </c>
      <c r="W294" s="194">
        <f t="shared" si="42"/>
        <v>-5.8581363435491109E-3</v>
      </c>
    </row>
    <row r="295" spans="1:23" ht="13" x14ac:dyDescent="0.3">
      <c r="A295" s="1">
        <v>45889</v>
      </c>
      <c r="B295">
        <v>5.5730000000000004</v>
      </c>
      <c r="C295" s="194">
        <f t="shared" si="36"/>
        <v>-5.7091882247992908E-3</v>
      </c>
      <c r="D295">
        <v>104.1</v>
      </c>
      <c r="E295" s="194">
        <f t="shared" si="36"/>
        <v>1.4619883040935673E-2</v>
      </c>
      <c r="F295">
        <v>3.625</v>
      </c>
      <c r="G295" s="194">
        <f t="shared" si="36"/>
        <v>-5.7597366977509348E-3</v>
      </c>
      <c r="H295" s="132">
        <v>1380.8130000000001</v>
      </c>
      <c r="I295" s="194">
        <f t="shared" si="36"/>
        <v>-3.1879205532081263E-3</v>
      </c>
      <c r="J295" s="132">
        <v>760.24900000000002</v>
      </c>
      <c r="K295" s="194">
        <f t="shared" si="36"/>
        <v>1.8184956823904988E-3</v>
      </c>
      <c r="L295" s="132">
        <v>1427.1479999999999</v>
      </c>
      <c r="M295" s="194">
        <f t="shared" si="37"/>
        <v>-4.3706873036592382E-3</v>
      </c>
      <c r="N295" s="123">
        <v>68.790000000000006</v>
      </c>
      <c r="O295" s="194">
        <f t="shared" si="38"/>
        <v>-1.0073391854942994E-2</v>
      </c>
      <c r="P295">
        <v>90.36</v>
      </c>
      <c r="Q295" s="194">
        <f t="shared" si="39"/>
        <v>-6.5963060686015209E-3</v>
      </c>
      <c r="R295">
        <v>242.55</v>
      </c>
      <c r="S295" s="194">
        <f t="shared" si="40"/>
        <v>5.2635941644562758E-3</v>
      </c>
      <c r="T295">
        <v>226.01</v>
      </c>
      <c r="U295" s="194">
        <f t="shared" si="41"/>
        <v>-1.9734559333796024E-2</v>
      </c>
      <c r="V295" s="132">
        <v>6395.78</v>
      </c>
      <c r="W295" s="194">
        <f t="shared" si="42"/>
        <v>-2.4316175793941304E-3</v>
      </c>
    </row>
    <row r="296" spans="1:23" ht="13" x14ac:dyDescent="0.3">
      <c r="A296" s="1">
        <v>45890</v>
      </c>
      <c r="B296">
        <v>5.609</v>
      </c>
      <c r="C296" s="194">
        <f t="shared" si="36"/>
        <v>6.4597164902206322E-3</v>
      </c>
      <c r="D296">
        <v>103.3</v>
      </c>
      <c r="E296" s="194">
        <f t="shared" si="36"/>
        <v>-7.6849183477425281E-3</v>
      </c>
      <c r="F296">
        <v>3.62</v>
      </c>
      <c r="G296" s="194">
        <f t="shared" si="36"/>
        <v>-1.3793103448275568E-3</v>
      </c>
      <c r="H296" s="132">
        <v>1385.6320000000001</v>
      </c>
      <c r="I296" s="194">
        <f t="shared" si="36"/>
        <v>3.4899729362339142E-3</v>
      </c>
      <c r="J296" s="132">
        <v>756.654</v>
      </c>
      <c r="K296" s="194">
        <f t="shared" si="36"/>
        <v>-4.7287138818992557E-3</v>
      </c>
      <c r="L296" s="132">
        <v>1425.598</v>
      </c>
      <c r="M296" s="194">
        <f t="shared" si="37"/>
        <v>-1.0860821722764244E-3</v>
      </c>
      <c r="N296" s="123">
        <v>69.180000000000007</v>
      </c>
      <c r="O296" s="194">
        <f t="shared" si="38"/>
        <v>5.6694286960314077E-3</v>
      </c>
      <c r="P296">
        <v>90.16</v>
      </c>
      <c r="Q296" s="194">
        <f t="shared" si="39"/>
        <v>-2.2133687472333206E-3</v>
      </c>
      <c r="R296">
        <v>239.4</v>
      </c>
      <c r="S296" s="194">
        <f t="shared" si="40"/>
        <v>-1.298701298701301E-2</v>
      </c>
      <c r="T296">
        <v>224.9</v>
      </c>
      <c r="U296" s="194">
        <f t="shared" si="41"/>
        <v>-4.9112871111897053E-3</v>
      </c>
      <c r="V296" s="132">
        <v>6370.17</v>
      </c>
      <c r="W296" s="194">
        <f t="shared" si="42"/>
        <v>-4.0042027712022107E-3</v>
      </c>
    </row>
    <row r="297" spans="1:23" ht="13" x14ac:dyDescent="0.3">
      <c r="A297" s="1">
        <v>45891</v>
      </c>
      <c r="B297">
        <v>5.6420000000000003</v>
      </c>
      <c r="C297" s="194">
        <f t="shared" si="36"/>
        <v>5.8834016758781181E-3</v>
      </c>
      <c r="D297">
        <v>104.7</v>
      </c>
      <c r="E297" s="194">
        <f t="shared" si="36"/>
        <v>1.3552758954501507E-2</v>
      </c>
      <c r="F297">
        <v>3.6850000000000001</v>
      </c>
      <c r="G297" s="194">
        <f t="shared" si="36"/>
        <v>1.7955801104972361E-2</v>
      </c>
      <c r="H297" s="132">
        <v>1393.1969999999999</v>
      </c>
      <c r="I297" s="194">
        <f t="shared" si="36"/>
        <v>5.459602549594573E-3</v>
      </c>
      <c r="J297" s="132">
        <v>766.19600000000003</v>
      </c>
      <c r="K297" s="194">
        <f t="shared" si="36"/>
        <v>1.2610783792856484E-2</v>
      </c>
      <c r="L297" s="132">
        <v>1430.251</v>
      </c>
      <c r="M297" s="194">
        <f t="shared" si="37"/>
        <v>3.2638934678640261E-3</v>
      </c>
      <c r="N297" s="123">
        <v>69.19</v>
      </c>
      <c r="O297" s="194">
        <f t="shared" si="38"/>
        <v>1.4455044810625766E-4</v>
      </c>
      <c r="P297">
        <v>91.12</v>
      </c>
      <c r="Q297" s="194">
        <f t="shared" si="39"/>
        <v>1.0647737355811978E-2</v>
      </c>
      <c r="R297">
        <v>242.09</v>
      </c>
      <c r="S297" s="194">
        <f t="shared" si="40"/>
        <v>1.1236424394319121E-2</v>
      </c>
      <c r="T297">
        <v>227.76</v>
      </c>
      <c r="U297" s="194">
        <f t="shared" si="41"/>
        <v>1.2716763005780281E-2</v>
      </c>
      <c r="V297" s="132">
        <v>6466.91</v>
      </c>
      <c r="W297" s="194">
        <f t="shared" si="42"/>
        <v>1.518640789806234E-2</v>
      </c>
    </row>
    <row r="298" spans="1:23" ht="13" x14ac:dyDescent="0.3">
      <c r="A298" s="1">
        <v>45894</v>
      </c>
      <c r="B298">
        <v>5.6349999999999998</v>
      </c>
      <c r="C298" s="194">
        <f t="shared" si="36"/>
        <v>-1.2406947890819852E-3</v>
      </c>
      <c r="D298">
        <v>104.1</v>
      </c>
      <c r="E298" s="194">
        <f t="shared" si="36"/>
        <v>-5.730659025788047E-3</v>
      </c>
      <c r="F298">
        <v>3.7120000000000002</v>
      </c>
      <c r="G298" s="194">
        <f t="shared" si="36"/>
        <v>7.3270013568521395E-3</v>
      </c>
      <c r="H298" s="132">
        <v>1390.079</v>
      </c>
      <c r="I298" s="194">
        <f t="shared" si="36"/>
        <v>-2.2380180261656738E-3</v>
      </c>
      <c r="J298" s="132">
        <v>764.99</v>
      </c>
      <c r="K298" s="194">
        <f t="shared" si="36"/>
        <v>-1.5740097833974822E-3</v>
      </c>
      <c r="L298" s="132">
        <v>1425.078</v>
      </c>
      <c r="M298" s="194">
        <f t="shared" si="37"/>
        <v>-3.6168476721918055E-3</v>
      </c>
      <c r="N298" s="123">
        <v>68.92</v>
      </c>
      <c r="O298" s="194">
        <f t="shared" si="38"/>
        <v>-3.9022980199450216E-3</v>
      </c>
      <c r="P298">
        <v>91.22</v>
      </c>
      <c r="Q298" s="194">
        <f t="shared" si="39"/>
        <v>1.0974539069358463E-3</v>
      </c>
      <c r="R298">
        <v>239.43</v>
      </c>
      <c r="S298" s="194">
        <f t="shared" si="40"/>
        <v>-1.0987649221363941E-2</v>
      </c>
      <c r="T298">
        <v>227.16</v>
      </c>
      <c r="U298" s="194">
        <f t="shared" si="41"/>
        <v>-2.6343519494204178E-3</v>
      </c>
      <c r="V298" s="132">
        <v>6439.32</v>
      </c>
      <c r="W298" s="194">
        <f t="shared" si="42"/>
        <v>-4.2663343080389469E-3</v>
      </c>
    </row>
    <row r="299" spans="1:23" ht="13" x14ac:dyDescent="0.3">
      <c r="A299" s="1">
        <v>45895</v>
      </c>
      <c r="B299">
        <v>5.5279999999999996</v>
      </c>
      <c r="C299" s="194">
        <f t="shared" si="36"/>
        <v>-1.8988464951197909E-2</v>
      </c>
      <c r="D299">
        <v>104.5</v>
      </c>
      <c r="E299" s="194">
        <f t="shared" si="36"/>
        <v>3.8424591738713326E-3</v>
      </c>
      <c r="F299">
        <v>3.6720000000000002</v>
      </c>
      <c r="G299" s="194">
        <f t="shared" si="36"/>
        <v>-1.0775862068965527E-2</v>
      </c>
      <c r="H299" s="132">
        <v>1371.4269999999999</v>
      </c>
      <c r="I299" s="194">
        <f t="shared" si="36"/>
        <v>-1.3417942433487625E-2</v>
      </c>
      <c r="J299" s="132">
        <v>760.18100000000004</v>
      </c>
      <c r="K299" s="194">
        <f t="shared" si="36"/>
        <v>-6.2863566844010626E-3</v>
      </c>
      <c r="L299" s="132">
        <v>1418.029</v>
      </c>
      <c r="M299" s="194">
        <f t="shared" si="37"/>
        <v>-4.9463959165743756E-3</v>
      </c>
      <c r="N299" s="123">
        <v>66.430000000000007</v>
      </c>
      <c r="O299" s="194">
        <f t="shared" si="38"/>
        <v>-3.6128845037724823E-2</v>
      </c>
      <c r="P299">
        <v>90.74</v>
      </c>
      <c r="Q299" s="194">
        <f t="shared" si="39"/>
        <v>-5.2620039465030039E-3</v>
      </c>
      <c r="R299">
        <v>242.63</v>
      </c>
      <c r="S299" s="194">
        <f t="shared" si="40"/>
        <v>1.3365075387378309E-2</v>
      </c>
      <c r="T299">
        <v>229.31</v>
      </c>
      <c r="U299" s="194">
        <f t="shared" si="41"/>
        <v>9.4646944884663048E-3</v>
      </c>
      <c r="V299" s="132">
        <v>6465.94</v>
      </c>
      <c r="W299" s="194">
        <f t="shared" si="42"/>
        <v>4.133976879546271E-3</v>
      </c>
    </row>
    <row r="300" spans="1:23" ht="13" x14ac:dyDescent="0.3">
      <c r="A300" s="1">
        <v>45896</v>
      </c>
      <c r="B300">
        <v>5.3879999999999999</v>
      </c>
      <c r="C300" s="194">
        <f t="shared" si="36"/>
        <v>-2.5325615050651173E-2</v>
      </c>
      <c r="D300">
        <v>103.7</v>
      </c>
      <c r="E300" s="194">
        <f t="shared" si="36"/>
        <v>-7.6555023923444701E-3</v>
      </c>
      <c r="F300">
        <v>3.71</v>
      </c>
      <c r="G300" s="194">
        <f t="shared" si="36"/>
        <v>1.0348583877995591E-2</v>
      </c>
      <c r="H300" s="132">
        <v>1361.8789999999999</v>
      </c>
      <c r="I300" s="194">
        <f t="shared" si="36"/>
        <v>-6.9620913107296288E-3</v>
      </c>
      <c r="J300" s="132">
        <v>758.45699999999999</v>
      </c>
      <c r="K300" s="194">
        <f>(J300-J299)/J299</f>
        <v>-2.2678809388817218E-3</v>
      </c>
      <c r="L300" s="132">
        <v>1412.654</v>
      </c>
      <c r="M300" s="194">
        <f t="shared" si="37"/>
        <v>-3.7904725502792961E-3</v>
      </c>
      <c r="N300" s="123">
        <v>66.23</v>
      </c>
      <c r="O300" s="194">
        <f t="shared" si="38"/>
        <v>-3.010687942194834E-3</v>
      </c>
      <c r="P300">
        <v>89.7</v>
      </c>
      <c r="Q300" s="194">
        <f t="shared" si="39"/>
        <v>-1.1461318051575844E-2</v>
      </c>
      <c r="R300">
        <v>244.84</v>
      </c>
      <c r="S300" s="194">
        <f t="shared" si="40"/>
        <v>9.1085191443762443E-3</v>
      </c>
      <c r="T300">
        <v>230.49</v>
      </c>
      <c r="U300" s="194">
        <f t="shared" si="41"/>
        <v>5.1458723998081494E-3</v>
      </c>
      <c r="V300" s="132">
        <v>6481.4</v>
      </c>
      <c r="W300" s="194">
        <f t="shared" si="42"/>
        <v>2.3909903277791068E-3</v>
      </c>
    </row>
    <row r="301" spans="1:23" ht="13" x14ac:dyDescent="0.3">
      <c r="A301" s="1">
        <v>45897</v>
      </c>
      <c r="B301">
        <v>5.4089999999999998</v>
      </c>
      <c r="C301" s="194">
        <f t="shared" si="36"/>
        <v>3.8975501113585574E-3</v>
      </c>
      <c r="D301">
        <v>103.2</v>
      </c>
      <c r="E301" s="194">
        <f t="shared" si="36"/>
        <v>-4.8216007714561235E-3</v>
      </c>
      <c r="F301">
        <v>3.67</v>
      </c>
      <c r="G301" s="194">
        <f t="shared" si="36"/>
        <v>-1.0781671159029659E-2</v>
      </c>
      <c r="H301" s="132">
        <v>1364.6079999999999</v>
      </c>
      <c r="I301" s="194">
        <f t="shared" si="36"/>
        <v>2.0038490937888329E-3</v>
      </c>
      <c r="J301" s="132">
        <v>754.42899999999997</v>
      </c>
      <c r="K301" s="194">
        <f>(J301-J300)/J300</f>
        <v>-5.3107822856141088E-3</v>
      </c>
      <c r="L301" s="132">
        <v>1411.8030000000001</v>
      </c>
      <c r="M301" s="194">
        <f t="shared" si="37"/>
        <v>-6.0241219718337638E-4</v>
      </c>
      <c r="N301" s="123">
        <v>66.16</v>
      </c>
      <c r="O301" s="194">
        <f t="shared" si="38"/>
        <v>-1.0569228446324535E-3</v>
      </c>
      <c r="P301">
        <v>90.5</v>
      </c>
      <c r="Q301" s="194">
        <f t="shared" si="39"/>
        <v>8.9186176142697568E-3</v>
      </c>
      <c r="R301">
        <v>245.73</v>
      </c>
      <c r="S301" s="194">
        <f t="shared" si="40"/>
        <v>3.6350269563796209E-3</v>
      </c>
      <c r="T301">
        <v>232.56</v>
      </c>
      <c r="U301" s="194">
        <f t="shared" si="41"/>
        <v>8.9808668488871243E-3</v>
      </c>
      <c r="V301" s="132">
        <v>6501.86</v>
      </c>
      <c r="W301" s="194">
        <f t="shared" si="42"/>
        <v>3.1567253988335911E-3</v>
      </c>
    </row>
    <row r="302" spans="1:23" ht="13" x14ac:dyDescent="0.3">
      <c r="A302" s="1">
        <v>45898</v>
      </c>
      <c r="B302">
        <v>5.375</v>
      </c>
      <c r="C302" s="194">
        <f t="shared" si="36"/>
        <v>-6.2858199297466831E-3</v>
      </c>
      <c r="D302">
        <v>102.6</v>
      </c>
      <c r="E302" s="194">
        <f t="shared" si="36"/>
        <v>-5.8139534883721753E-3</v>
      </c>
      <c r="F302">
        <v>3.6789999999999998</v>
      </c>
      <c r="G302" s="194">
        <f t="shared" si="36"/>
        <v>2.45231607629425E-3</v>
      </c>
      <c r="H302" s="132">
        <v>1357.4649999999999</v>
      </c>
      <c r="I302" s="194">
        <f t="shared" si="36"/>
        <v>-5.2344702654535434E-3</v>
      </c>
      <c r="J302" s="132">
        <v>752.61099999999999</v>
      </c>
      <c r="K302" s="194">
        <f>(J302-J301)/J301</f>
        <v>-2.4097695077999171E-3</v>
      </c>
      <c r="L302" s="132">
        <v>1402.991</v>
      </c>
      <c r="M302" s="194">
        <f t="shared" si="37"/>
        <v>-6.2416640281966569E-3</v>
      </c>
      <c r="N302" s="123">
        <v>66.040000000000006</v>
      </c>
      <c r="O302" s="194">
        <f t="shared" si="38"/>
        <v>-1.8137847642078347E-3</v>
      </c>
      <c r="P302">
        <v>89.3</v>
      </c>
      <c r="Q302" s="194">
        <f t="shared" si="39"/>
        <v>-1.3259668508287324E-2</v>
      </c>
      <c r="R302">
        <v>243.49</v>
      </c>
      <c r="S302" s="194">
        <f t="shared" si="40"/>
        <v>-9.1156960892035191E-3</v>
      </c>
      <c r="T302">
        <v>232.14</v>
      </c>
      <c r="U302" s="194">
        <f t="shared" si="41"/>
        <v>-1.8059855521156516E-3</v>
      </c>
      <c r="V302" s="132">
        <v>6460.26</v>
      </c>
      <c r="W302" s="194">
        <f t="shared" si="42"/>
        <v>-6.3981691392923654E-3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D01A-D53B-46F4-BCE9-89E23BB5364B}">
  <dimension ref="A1:F301"/>
  <sheetViews>
    <sheetView zoomScale="190" zoomScaleNormal="190" workbookViewId="0"/>
  </sheetViews>
  <sheetFormatPr defaultRowHeight="12.5" x14ac:dyDescent="0.25"/>
  <cols>
    <col min="1" max="1" width="10.54296875" bestFit="1" customWidth="1"/>
    <col min="2" max="2" width="9.453125" bestFit="1" customWidth="1"/>
    <col min="3" max="3" width="13" bestFit="1" customWidth="1"/>
    <col min="4" max="4" width="16.7265625" customWidth="1"/>
    <col min="5" max="5" width="14" bestFit="1" customWidth="1"/>
    <col min="6" max="6" width="14.1796875" bestFit="1" customWidth="1"/>
  </cols>
  <sheetData>
    <row r="1" spans="1:6" ht="13" x14ac:dyDescent="0.3">
      <c r="A1" s="2" t="s">
        <v>0</v>
      </c>
      <c r="B1" s="2" t="s">
        <v>385</v>
      </c>
      <c r="D1" s="20" t="s">
        <v>17</v>
      </c>
      <c r="E1" s="21">
        <f>'Capital Allocation'!C11</f>
        <v>43412.157106222963</v>
      </c>
    </row>
    <row r="2" spans="1:6" ht="13" x14ac:dyDescent="0.3">
      <c r="A2" s="3">
        <v>45481</v>
      </c>
      <c r="B2" s="13">
        <v>4.648542048175725E-3</v>
      </c>
      <c r="D2" s="20" t="s">
        <v>18</v>
      </c>
      <c r="E2" s="21"/>
      <c r="F2" s="170"/>
    </row>
    <row r="3" spans="1:6" ht="13" x14ac:dyDescent="0.3">
      <c r="A3" s="3">
        <v>45482</v>
      </c>
      <c r="B3" s="13">
        <v>-3.6455412226584129E-3</v>
      </c>
      <c r="C3" s="118"/>
      <c r="D3" s="22" t="s">
        <v>19</v>
      </c>
      <c r="E3" s="23"/>
    </row>
    <row r="4" spans="1:6" ht="13" x14ac:dyDescent="0.3">
      <c r="A4" s="3">
        <v>45483</v>
      </c>
      <c r="B4" s="13">
        <v>6.0512243174782087E-3</v>
      </c>
    </row>
    <row r="5" spans="1:6" ht="13" x14ac:dyDescent="0.3">
      <c r="A5" s="3">
        <v>45484</v>
      </c>
      <c r="B5" s="13">
        <v>4.6160302140159969E-3</v>
      </c>
      <c r="C5" s="24"/>
      <c r="D5" s="20" t="s">
        <v>17</v>
      </c>
      <c r="E5" s="21">
        <f>E1</f>
        <v>43412.157106222963</v>
      </c>
    </row>
    <row r="6" spans="1:6" ht="13" x14ac:dyDescent="0.3">
      <c r="A6" s="3">
        <v>45485</v>
      </c>
      <c r="B6" s="13">
        <v>7.9365079365078667E-3</v>
      </c>
      <c r="D6" s="20" t="s">
        <v>18</v>
      </c>
      <c r="E6" s="21"/>
      <c r="F6" s="170"/>
    </row>
    <row r="7" spans="1:6" ht="13" x14ac:dyDescent="0.3">
      <c r="A7" s="3">
        <v>45488</v>
      </c>
      <c r="B7" s="13">
        <v>-3.1772344246442448E-3</v>
      </c>
      <c r="D7" s="22" t="s">
        <v>20</v>
      </c>
      <c r="E7" s="23"/>
    </row>
    <row r="8" spans="1:6" ht="13" x14ac:dyDescent="0.3">
      <c r="A8" s="3">
        <v>45489</v>
      </c>
      <c r="B8" s="13">
        <v>4.1574279379157772E-3</v>
      </c>
      <c r="C8" s="24"/>
    </row>
    <row r="9" spans="1:6" ht="13" x14ac:dyDescent="0.3">
      <c r="A9" s="3">
        <v>45490</v>
      </c>
      <c r="B9" s="13">
        <v>6.9003588186585451E-3</v>
      </c>
      <c r="D9" s="20" t="s">
        <v>17</v>
      </c>
      <c r="E9" s="21">
        <f>E5</f>
        <v>43412.157106222963</v>
      </c>
    </row>
    <row r="10" spans="1:6" ht="13" x14ac:dyDescent="0.3">
      <c r="A10" s="3">
        <v>45491</v>
      </c>
      <c r="B10" s="13">
        <v>5.3453947368420638E-3</v>
      </c>
      <c r="D10" s="20" t="s">
        <v>18</v>
      </c>
      <c r="E10" s="21"/>
      <c r="F10" s="170"/>
    </row>
    <row r="11" spans="1:6" ht="13" x14ac:dyDescent="0.3">
      <c r="A11" s="3">
        <v>45492</v>
      </c>
      <c r="B11" s="13">
        <v>-6.1349693251533648E-3</v>
      </c>
      <c r="D11" s="22" t="s">
        <v>21</v>
      </c>
      <c r="E11" s="23"/>
    </row>
    <row r="12" spans="1:6" ht="13" x14ac:dyDescent="0.3">
      <c r="A12" s="3">
        <v>45495</v>
      </c>
      <c r="B12" s="13">
        <v>1.9204389574759902E-2</v>
      </c>
    </row>
    <row r="13" spans="1:6" ht="13" x14ac:dyDescent="0.3">
      <c r="A13" s="3">
        <v>45496</v>
      </c>
      <c r="B13" s="13">
        <v>7.8061911170929634E-3</v>
      </c>
    </row>
    <row r="14" spans="1:6" ht="13" x14ac:dyDescent="0.3">
      <c r="A14" s="3">
        <v>45497</v>
      </c>
      <c r="B14" s="13">
        <v>-5.0747863247863588E-3</v>
      </c>
    </row>
    <row r="15" spans="1:6" ht="13" x14ac:dyDescent="0.3">
      <c r="A15" s="3">
        <v>45498</v>
      </c>
      <c r="B15" s="13">
        <v>-6.8456375838926381E-3</v>
      </c>
    </row>
    <row r="16" spans="1:6" ht="13" x14ac:dyDescent="0.3">
      <c r="A16" s="3">
        <v>45499</v>
      </c>
      <c r="B16" s="13">
        <v>1.3515339910798469E-3</v>
      </c>
    </row>
    <row r="17" spans="1:3" ht="13" x14ac:dyDescent="0.3">
      <c r="A17" s="3">
        <v>45502</v>
      </c>
      <c r="B17" s="13">
        <v>-9.9878526116884657E-3</v>
      </c>
      <c r="C17" s="24"/>
    </row>
    <row r="18" spans="1:3" ht="13" x14ac:dyDescent="0.3">
      <c r="A18" s="3">
        <v>45503</v>
      </c>
      <c r="B18" s="13">
        <v>3.5446489434219464E-2</v>
      </c>
    </row>
    <row r="19" spans="1:3" ht="13" x14ac:dyDescent="0.3">
      <c r="A19" s="3">
        <v>45504</v>
      </c>
      <c r="B19" s="13">
        <v>-1.2376563528637185E-2</v>
      </c>
    </row>
    <row r="20" spans="1:3" ht="13" x14ac:dyDescent="0.3">
      <c r="A20" s="3">
        <v>45505</v>
      </c>
      <c r="B20" s="13">
        <v>-3.919477403012938E-2</v>
      </c>
    </row>
    <row r="21" spans="1:3" ht="13" x14ac:dyDescent="0.3">
      <c r="A21" s="3">
        <v>45506</v>
      </c>
      <c r="B21" s="13">
        <v>-4.4123768558346002E-2</v>
      </c>
    </row>
    <row r="22" spans="1:3" ht="13" x14ac:dyDescent="0.3">
      <c r="A22" s="3">
        <v>45509</v>
      </c>
      <c r="B22" s="13">
        <v>-9.725649586297019E-3</v>
      </c>
    </row>
    <row r="23" spans="1:3" ht="13" x14ac:dyDescent="0.3">
      <c r="A23" s="3">
        <v>45510</v>
      </c>
      <c r="B23" s="13">
        <v>-1.4365288771621205E-2</v>
      </c>
    </row>
    <row r="24" spans="1:3" ht="13" x14ac:dyDescent="0.3">
      <c r="A24" s="3">
        <v>45511</v>
      </c>
      <c r="B24" s="13">
        <v>2.7662105889351567E-2</v>
      </c>
    </row>
    <row r="25" spans="1:3" ht="13" x14ac:dyDescent="0.3">
      <c r="A25" s="3">
        <v>45512</v>
      </c>
      <c r="B25" s="13">
        <v>-3.328509406657102E-3</v>
      </c>
    </row>
    <row r="26" spans="1:3" ht="13" x14ac:dyDescent="0.3">
      <c r="A26" s="3">
        <v>45513</v>
      </c>
      <c r="B26" s="13">
        <v>2.4684187599826267E-3</v>
      </c>
    </row>
    <row r="27" spans="1:3" ht="13" x14ac:dyDescent="0.3">
      <c r="A27" s="3">
        <v>45516</v>
      </c>
      <c r="B27" s="13">
        <v>5.359212050984925E-3</v>
      </c>
    </row>
    <row r="28" spans="1:3" ht="13" x14ac:dyDescent="0.3">
      <c r="A28" s="3">
        <v>45517</v>
      </c>
      <c r="B28" s="13">
        <v>-1.7288575133265476E-3</v>
      </c>
    </row>
    <row r="29" spans="1:3" ht="13" x14ac:dyDescent="0.3">
      <c r="A29" s="3">
        <v>45518</v>
      </c>
      <c r="B29" s="13">
        <v>7.0717275220088735E-3</v>
      </c>
    </row>
    <row r="30" spans="1:3" ht="13" x14ac:dyDescent="0.3">
      <c r="A30" s="3">
        <v>45519</v>
      </c>
      <c r="B30" s="13">
        <v>0</v>
      </c>
    </row>
    <row r="31" spans="1:3" ht="13" x14ac:dyDescent="0.3">
      <c r="A31" s="3">
        <v>45520</v>
      </c>
      <c r="B31" s="13">
        <v>3.0954428202923503E-2</v>
      </c>
    </row>
    <row r="32" spans="1:3" ht="13" x14ac:dyDescent="0.3">
      <c r="A32" s="3">
        <v>45523</v>
      </c>
      <c r="B32" s="13">
        <v>4.7261606894634153E-3</v>
      </c>
    </row>
    <row r="33" spans="1:2" ht="13" x14ac:dyDescent="0.3">
      <c r="A33" s="3">
        <v>45524</v>
      </c>
      <c r="B33" s="13">
        <v>-5.3956834532373687E-3</v>
      </c>
    </row>
    <row r="34" spans="1:2" ht="13" x14ac:dyDescent="0.3">
      <c r="A34" s="3">
        <v>45525</v>
      </c>
      <c r="B34" s="13">
        <v>5.9813604117401791E-3</v>
      </c>
    </row>
    <row r="35" spans="1:2" ht="13" x14ac:dyDescent="0.3">
      <c r="A35" s="3">
        <v>45526</v>
      </c>
      <c r="B35" s="13">
        <v>1.65929203539817E-3</v>
      </c>
    </row>
    <row r="36" spans="1:2" ht="13" x14ac:dyDescent="0.3">
      <c r="A36" s="3">
        <v>45527</v>
      </c>
      <c r="B36" s="13">
        <v>1.5323025952512516E-2</v>
      </c>
    </row>
    <row r="37" spans="1:2" ht="13" x14ac:dyDescent="0.3">
      <c r="A37" s="3">
        <v>45530</v>
      </c>
      <c r="B37" s="13">
        <v>-3.9428959891231541E-3</v>
      </c>
    </row>
    <row r="38" spans="1:2" ht="13" x14ac:dyDescent="0.3">
      <c r="A38" s="3">
        <v>45531</v>
      </c>
      <c r="B38" s="13">
        <v>1.0101010101010201E-2</v>
      </c>
    </row>
    <row r="39" spans="1:2" ht="13" x14ac:dyDescent="0.3">
      <c r="A39" s="3">
        <v>45532</v>
      </c>
      <c r="B39" s="13">
        <v>4.054054054053007E-4</v>
      </c>
    </row>
    <row r="40" spans="1:2" ht="13" x14ac:dyDescent="0.3">
      <c r="A40" s="3">
        <v>45533</v>
      </c>
      <c r="B40" s="13">
        <v>7.2943401323788022E-3</v>
      </c>
    </row>
    <row r="41" spans="1:2" ht="13" x14ac:dyDescent="0.3">
      <c r="A41" s="3">
        <v>45534</v>
      </c>
      <c r="B41" s="13">
        <v>9.6553573823253414E-3</v>
      </c>
    </row>
    <row r="42" spans="1:2" ht="13" x14ac:dyDescent="0.3">
      <c r="A42" s="3">
        <v>45537</v>
      </c>
      <c r="B42" s="13">
        <v>2.3907557444547475E-3</v>
      </c>
    </row>
    <row r="43" spans="1:2" ht="13" x14ac:dyDescent="0.3">
      <c r="A43" s="3">
        <v>45538</v>
      </c>
      <c r="B43" s="13">
        <v>-1.643036968331783E-2</v>
      </c>
    </row>
    <row r="44" spans="1:2" ht="13" x14ac:dyDescent="0.3">
      <c r="A44" s="3">
        <v>45539</v>
      </c>
      <c r="B44" s="13">
        <v>6.7358210965915311E-4</v>
      </c>
    </row>
    <row r="45" spans="1:2" ht="13" x14ac:dyDescent="0.3">
      <c r="A45" s="3">
        <v>45540</v>
      </c>
      <c r="B45" s="13">
        <v>9.9623047926763394E-3</v>
      </c>
    </row>
    <row r="46" spans="1:2" ht="13" x14ac:dyDescent="0.3">
      <c r="A46" s="3">
        <v>45541</v>
      </c>
      <c r="B46" s="13">
        <v>-2.2527326046387578E-2</v>
      </c>
    </row>
    <row r="47" spans="1:2" ht="13" x14ac:dyDescent="0.3">
      <c r="A47" s="3">
        <v>45544</v>
      </c>
      <c r="B47" s="13">
        <v>1.6364380199099974E-2</v>
      </c>
    </row>
    <row r="48" spans="1:2" ht="13" x14ac:dyDescent="0.3">
      <c r="A48" s="3">
        <v>45545</v>
      </c>
      <c r="B48" s="13">
        <v>-1.0063061854286888E-2</v>
      </c>
    </row>
    <row r="49" spans="1:2" ht="13" x14ac:dyDescent="0.3">
      <c r="A49" s="3">
        <v>45546</v>
      </c>
      <c r="B49" s="13">
        <v>1.7619951206288831E-3</v>
      </c>
    </row>
    <row r="50" spans="1:2" ht="13" x14ac:dyDescent="0.3">
      <c r="A50" s="3">
        <v>45547</v>
      </c>
      <c r="B50" s="13">
        <v>1.0418076038425105E-2</v>
      </c>
    </row>
    <row r="51" spans="1:2" ht="13" x14ac:dyDescent="0.3">
      <c r="A51" s="3">
        <v>45548</v>
      </c>
      <c r="B51" s="13">
        <v>5.6239957150508594E-3</v>
      </c>
    </row>
    <row r="52" spans="1:2" ht="13" x14ac:dyDescent="0.3">
      <c r="A52" s="3">
        <v>45551</v>
      </c>
      <c r="B52" s="13">
        <v>-4.2609853528628536E-3</v>
      </c>
    </row>
    <row r="53" spans="1:2" ht="13" x14ac:dyDescent="0.3">
      <c r="A53" s="3">
        <v>45552</v>
      </c>
      <c r="B53" s="13">
        <v>6.9537309441027673E-3</v>
      </c>
    </row>
    <row r="54" spans="1:2" ht="13" x14ac:dyDescent="0.3">
      <c r="A54" s="3">
        <v>45553</v>
      </c>
      <c r="B54" s="13">
        <v>7.9681274900389627E-4</v>
      </c>
    </row>
    <row r="55" spans="1:2" ht="13" x14ac:dyDescent="0.3">
      <c r="A55" s="3">
        <v>45554</v>
      </c>
      <c r="B55" s="13">
        <v>9.023354564755906E-3</v>
      </c>
    </row>
    <row r="56" spans="1:2" ht="13" x14ac:dyDescent="0.3">
      <c r="A56" s="3">
        <v>45555</v>
      </c>
      <c r="B56" s="13">
        <v>6.0494476591268099E-3</v>
      </c>
    </row>
    <row r="57" spans="1:2" ht="13" x14ac:dyDescent="0.3">
      <c r="A57" s="3">
        <v>45558</v>
      </c>
      <c r="B57" s="13">
        <v>-1.8823529411764722E-2</v>
      </c>
    </row>
    <row r="58" spans="1:2" ht="13" x14ac:dyDescent="0.3">
      <c r="A58" s="3">
        <v>45559</v>
      </c>
      <c r="B58" s="13">
        <v>6.5281108446575385E-3</v>
      </c>
    </row>
    <row r="59" spans="1:2" ht="13" x14ac:dyDescent="0.3">
      <c r="A59" s="3">
        <v>45560</v>
      </c>
      <c r="B59" s="13">
        <v>0</v>
      </c>
    </row>
    <row r="60" spans="1:2" ht="13" x14ac:dyDescent="0.3">
      <c r="A60" s="3">
        <v>45561</v>
      </c>
      <c r="B60" s="13">
        <v>2.6075446724023836E-2</v>
      </c>
    </row>
    <row r="61" spans="1:2" ht="13" x14ac:dyDescent="0.3">
      <c r="A61" s="3">
        <v>45562</v>
      </c>
      <c r="B61" s="13">
        <v>-1.4189886480908309E-3</v>
      </c>
    </row>
    <row r="62" spans="1:2" ht="13" x14ac:dyDescent="0.3">
      <c r="A62" s="3">
        <v>45565</v>
      </c>
      <c r="B62" s="13">
        <v>-8.5260302286526077E-3</v>
      </c>
    </row>
    <row r="63" spans="1:2" ht="13" x14ac:dyDescent="0.3">
      <c r="A63" s="3">
        <v>45566</v>
      </c>
      <c r="B63" s="13">
        <v>-2.6579804560260552E-2</v>
      </c>
    </row>
    <row r="64" spans="1:2" ht="13" x14ac:dyDescent="0.3">
      <c r="A64" s="3">
        <v>45567</v>
      </c>
      <c r="B64" s="13">
        <v>-5.2201847142283094E-3</v>
      </c>
    </row>
    <row r="65" spans="1:2" ht="13" x14ac:dyDescent="0.3">
      <c r="A65" s="3">
        <v>45568</v>
      </c>
      <c r="B65" s="13">
        <v>-8.0731969860065259E-3</v>
      </c>
    </row>
    <row r="66" spans="1:2" ht="13" x14ac:dyDescent="0.3">
      <c r="A66" s="3">
        <v>45569</v>
      </c>
      <c r="B66" s="13">
        <v>2.1025501899077623E-2</v>
      </c>
    </row>
    <row r="67" spans="1:2" ht="13" x14ac:dyDescent="0.3">
      <c r="A67" s="3">
        <v>45572</v>
      </c>
      <c r="B67" s="13">
        <v>1.0495549355652948E-2</v>
      </c>
    </row>
    <row r="68" spans="1:2" ht="13" x14ac:dyDescent="0.3">
      <c r="A68" s="3">
        <v>45573</v>
      </c>
      <c r="B68" s="13">
        <v>-4.4701551406783864E-3</v>
      </c>
    </row>
    <row r="69" spans="1:2" ht="13" x14ac:dyDescent="0.3">
      <c r="A69" s="3">
        <v>45574</v>
      </c>
      <c r="B69" s="13">
        <v>5.8108821975699412E-3</v>
      </c>
    </row>
    <row r="70" spans="1:2" ht="13" x14ac:dyDescent="0.3">
      <c r="A70" s="3">
        <v>45575</v>
      </c>
      <c r="B70" s="13">
        <v>1.1029411764705951E-2</v>
      </c>
    </row>
    <row r="71" spans="1:2" ht="13" x14ac:dyDescent="0.3">
      <c r="A71" s="3">
        <v>45576</v>
      </c>
      <c r="B71" s="13">
        <v>1.0649350649350629E-2</v>
      </c>
    </row>
    <row r="72" spans="1:2" ht="13" x14ac:dyDescent="0.3">
      <c r="A72" s="3">
        <v>45579</v>
      </c>
      <c r="B72" s="13">
        <v>8.095605242868122E-3</v>
      </c>
    </row>
    <row r="73" spans="1:2" ht="13" x14ac:dyDescent="0.3">
      <c r="A73" s="3">
        <v>45580</v>
      </c>
      <c r="B73" s="13">
        <v>2.0395156150414297E-3</v>
      </c>
    </row>
    <row r="74" spans="1:2" ht="13" x14ac:dyDescent="0.3">
      <c r="A74" s="3">
        <v>45581</v>
      </c>
      <c r="B74" s="13">
        <v>-2.6714158504007007E-3</v>
      </c>
    </row>
    <row r="75" spans="1:2" ht="13" x14ac:dyDescent="0.3">
      <c r="A75" s="3">
        <v>45582</v>
      </c>
      <c r="B75" s="13">
        <v>1.2882653061224488E-2</v>
      </c>
    </row>
    <row r="76" spans="1:2" ht="13" x14ac:dyDescent="0.3">
      <c r="A76" s="3">
        <v>45583</v>
      </c>
      <c r="B76" s="13">
        <v>7.4297947361793432E-3</v>
      </c>
    </row>
    <row r="77" spans="1:2" ht="13" x14ac:dyDescent="0.3">
      <c r="A77" s="3">
        <v>45586</v>
      </c>
      <c r="B77" s="13">
        <v>-8.8749999999999662E-3</v>
      </c>
    </row>
    <row r="78" spans="1:2" ht="13" x14ac:dyDescent="0.3">
      <c r="A78" s="3">
        <v>45587</v>
      </c>
      <c r="B78" s="13">
        <v>-8.4499936940345775E-3</v>
      </c>
    </row>
    <row r="79" spans="1:2" ht="13" x14ac:dyDescent="0.3">
      <c r="A79" s="3">
        <v>45588</v>
      </c>
      <c r="B79" s="13">
        <v>-1.1956245230221357E-2</v>
      </c>
    </row>
    <row r="80" spans="1:2" ht="13" x14ac:dyDescent="0.3">
      <c r="A80" s="3">
        <v>45589</v>
      </c>
      <c r="B80" s="13">
        <v>-1.1585993820802591E-3</v>
      </c>
    </row>
    <row r="81" spans="1:2" ht="13" x14ac:dyDescent="0.3">
      <c r="A81" s="3">
        <v>45590</v>
      </c>
      <c r="B81" s="13">
        <v>-9.0217811573663632E-4</v>
      </c>
    </row>
    <row r="82" spans="1:2" ht="13" x14ac:dyDescent="0.3">
      <c r="A82" s="3">
        <v>45593</v>
      </c>
      <c r="B82" s="13">
        <v>1.3028895768833848E-2</v>
      </c>
    </row>
    <row r="83" spans="1:2" ht="13" x14ac:dyDescent="0.3">
      <c r="A83" s="3">
        <v>45594</v>
      </c>
      <c r="B83" s="13">
        <v>1.1842607920539918E-2</v>
      </c>
    </row>
    <row r="84" spans="1:2" ht="13" x14ac:dyDescent="0.3">
      <c r="A84" s="3">
        <v>45595</v>
      </c>
      <c r="B84" s="13">
        <v>-7.1734205889755218E-3</v>
      </c>
    </row>
    <row r="85" spans="1:2" ht="13" x14ac:dyDescent="0.3">
      <c r="A85" s="3">
        <v>45596</v>
      </c>
      <c r="B85" s="13">
        <v>-1.9013816706807667E-3</v>
      </c>
    </row>
    <row r="86" spans="1:2" ht="13" x14ac:dyDescent="0.3">
      <c r="A86" s="3">
        <v>45597</v>
      </c>
      <c r="B86" s="13">
        <v>2.4511049022098108E-2</v>
      </c>
    </row>
    <row r="87" spans="1:2" ht="13" x14ac:dyDescent="0.3">
      <c r="A87" s="3">
        <v>45600</v>
      </c>
      <c r="B87" s="13">
        <v>8.6773273831660201E-3</v>
      </c>
    </row>
    <row r="88" spans="1:2" ht="13" x14ac:dyDescent="0.3">
      <c r="A88" s="3">
        <v>45601</v>
      </c>
      <c r="B88" s="13">
        <v>7.7424112080617955E-3</v>
      </c>
    </row>
    <row r="89" spans="1:2" ht="13" x14ac:dyDescent="0.3">
      <c r="A89" s="3">
        <v>45602</v>
      </c>
      <c r="B89" s="13">
        <v>-3.1219512195121875E-2</v>
      </c>
    </row>
    <row r="90" spans="1:2" ht="13" x14ac:dyDescent="0.3">
      <c r="A90" s="3">
        <v>45603</v>
      </c>
      <c r="B90" s="13">
        <v>-2.9456193353474318E-2</v>
      </c>
    </row>
    <row r="91" spans="1:2" ht="13" x14ac:dyDescent="0.3">
      <c r="A91" s="3">
        <v>45604</v>
      </c>
      <c r="B91" s="13">
        <v>-5.058365758754825E-3</v>
      </c>
    </row>
    <row r="92" spans="1:2" ht="13" x14ac:dyDescent="0.3">
      <c r="A92" s="3">
        <v>45607</v>
      </c>
      <c r="B92" s="13">
        <v>1.6555859731456103E-2</v>
      </c>
    </row>
    <row r="93" spans="1:2" ht="13" x14ac:dyDescent="0.3">
      <c r="A93" s="3">
        <v>45608</v>
      </c>
      <c r="B93" s="13">
        <v>-2.4493459861502927E-2</v>
      </c>
    </row>
    <row r="94" spans="1:2" ht="13" x14ac:dyDescent="0.3">
      <c r="A94" s="3">
        <v>45609</v>
      </c>
      <c r="B94" s="13">
        <v>5.1268568423819775E-3</v>
      </c>
    </row>
    <row r="95" spans="1:2" ht="13" x14ac:dyDescent="0.3">
      <c r="A95" s="3">
        <v>45610</v>
      </c>
      <c r="B95" s="13">
        <v>2.14491237248234E-2</v>
      </c>
    </row>
    <row r="96" spans="1:2" ht="13" x14ac:dyDescent="0.3">
      <c r="A96" s="3">
        <v>45611</v>
      </c>
      <c r="B96" s="13">
        <v>-1.2804097311139293E-3</v>
      </c>
    </row>
    <row r="97" spans="1:2" ht="13" x14ac:dyDescent="0.3">
      <c r="A97" s="3">
        <v>45614</v>
      </c>
      <c r="B97" s="13">
        <v>-3.6923076923076954E-2</v>
      </c>
    </row>
    <row r="98" spans="1:2" ht="13" x14ac:dyDescent="0.3">
      <c r="A98" s="3">
        <v>45615</v>
      </c>
      <c r="B98" s="13">
        <v>-1.1048988285409917E-2</v>
      </c>
    </row>
    <row r="99" spans="1:2" ht="13" x14ac:dyDescent="0.3">
      <c r="A99" s="3">
        <v>45616</v>
      </c>
      <c r="B99" s="13">
        <v>-4.8458742764841125E-3</v>
      </c>
    </row>
    <row r="100" spans="1:2" ht="13" x14ac:dyDescent="0.3">
      <c r="A100" s="3">
        <v>45617</v>
      </c>
      <c r="B100" s="13">
        <v>-7.8452590288110146E-3</v>
      </c>
    </row>
    <row r="101" spans="1:2" ht="13" x14ac:dyDescent="0.3">
      <c r="A101" s="3">
        <v>45618</v>
      </c>
      <c r="B101" s="13">
        <v>-9.2706203135650474E-3</v>
      </c>
    </row>
    <row r="102" spans="1:2" ht="13" x14ac:dyDescent="0.3">
      <c r="A102" s="3">
        <v>45621</v>
      </c>
      <c r="B102" s="13">
        <v>-6.7428099628457925E-3</v>
      </c>
    </row>
    <row r="103" spans="1:2" ht="13" x14ac:dyDescent="0.3">
      <c r="A103" s="3">
        <v>45622</v>
      </c>
      <c r="B103" s="13">
        <v>-7.3427542255472345E-3</v>
      </c>
    </row>
    <row r="104" spans="1:2" ht="13" x14ac:dyDescent="0.3">
      <c r="A104" s="3">
        <v>45623</v>
      </c>
      <c r="B104" s="13">
        <v>-1.3956734124214636E-3</v>
      </c>
    </row>
    <row r="105" spans="1:2" ht="13" x14ac:dyDescent="0.3">
      <c r="A105" s="3">
        <v>45624</v>
      </c>
      <c r="B105" s="13">
        <v>6.9881201956673404E-3</v>
      </c>
    </row>
    <row r="106" spans="1:2" ht="13" x14ac:dyDescent="0.3">
      <c r="A106" s="3">
        <v>45625</v>
      </c>
      <c r="B106" s="13">
        <v>6.8008327550311571E-3</v>
      </c>
    </row>
    <row r="107" spans="1:2" ht="13" x14ac:dyDescent="0.3">
      <c r="A107" s="3">
        <v>45628</v>
      </c>
      <c r="B107" s="13">
        <v>1.3785497656466331E-3</v>
      </c>
    </row>
    <row r="108" spans="1:2" ht="13" x14ac:dyDescent="0.3">
      <c r="A108" s="3">
        <v>45629</v>
      </c>
      <c r="B108" s="13">
        <v>1.3628854625550687E-2</v>
      </c>
    </row>
    <row r="109" spans="1:2" ht="13" x14ac:dyDescent="0.3">
      <c r="A109" s="3">
        <v>45630</v>
      </c>
      <c r="B109" s="13">
        <v>1.3581420616596448E-2</v>
      </c>
    </row>
    <row r="110" spans="1:2" ht="13" x14ac:dyDescent="0.3">
      <c r="A110" s="3">
        <v>45631</v>
      </c>
      <c r="B110" s="13">
        <v>2.2645048907945813E-2</v>
      </c>
    </row>
    <row r="111" spans="1:2" ht="13" x14ac:dyDescent="0.3">
      <c r="A111" s="3">
        <v>45632</v>
      </c>
      <c r="B111" s="13">
        <v>6.0272536687631375E-3</v>
      </c>
    </row>
    <row r="112" spans="1:2" ht="13" x14ac:dyDescent="0.3">
      <c r="A112" s="3">
        <v>45635</v>
      </c>
      <c r="B112" s="13">
        <v>0</v>
      </c>
    </row>
    <row r="113" spans="1:2" ht="13" x14ac:dyDescent="0.3">
      <c r="A113" s="3">
        <v>45636</v>
      </c>
      <c r="B113" s="13">
        <v>-5.0794477728574759E-3</v>
      </c>
    </row>
    <row r="114" spans="1:2" ht="13" x14ac:dyDescent="0.3">
      <c r="A114" s="3">
        <v>45637</v>
      </c>
      <c r="B114" s="13">
        <v>9.4253174499280088E-3</v>
      </c>
    </row>
    <row r="115" spans="1:2" ht="13" x14ac:dyDescent="0.3">
      <c r="A115" s="3">
        <v>45638</v>
      </c>
      <c r="B115" s="13">
        <v>1.2838801711840138E-2</v>
      </c>
    </row>
    <row r="116" spans="1:2" ht="13" x14ac:dyDescent="0.3">
      <c r="A116" s="3">
        <v>45639</v>
      </c>
      <c r="B116" s="13">
        <v>5.6338028169014703E-3</v>
      </c>
    </row>
    <row r="117" spans="1:2" ht="13" x14ac:dyDescent="0.3">
      <c r="A117" s="3">
        <v>45642</v>
      </c>
      <c r="B117" s="13">
        <v>4.2016806722688406E-3</v>
      </c>
    </row>
    <row r="118" spans="1:2" ht="13" x14ac:dyDescent="0.3">
      <c r="A118" s="3">
        <v>45643</v>
      </c>
      <c r="B118" s="13">
        <v>-1.9525801952580187E-2</v>
      </c>
    </row>
    <row r="119" spans="1:2" ht="13" x14ac:dyDescent="0.3">
      <c r="A119" s="3">
        <v>45644</v>
      </c>
      <c r="B119" s="13">
        <v>8.6641665589034227E-3</v>
      </c>
    </row>
    <row r="120" spans="1:2" ht="13" x14ac:dyDescent="0.3">
      <c r="A120" s="3">
        <v>45645</v>
      </c>
      <c r="B120" s="13">
        <v>-1.2051282051281977E-2</v>
      </c>
    </row>
    <row r="121" spans="1:2" ht="13" x14ac:dyDescent="0.3">
      <c r="A121" s="3">
        <v>45646</v>
      </c>
      <c r="B121" s="13">
        <v>-4.9312224240851618E-3</v>
      </c>
    </row>
    <row r="122" spans="1:2" ht="13" x14ac:dyDescent="0.3">
      <c r="A122" s="3">
        <v>45649</v>
      </c>
      <c r="B122" s="13">
        <v>-3.6515388628065295E-3</v>
      </c>
    </row>
    <row r="123" spans="1:2" ht="13" x14ac:dyDescent="0.3">
      <c r="A123" s="3">
        <v>45650</v>
      </c>
      <c r="B123" s="13">
        <v>0</v>
      </c>
    </row>
    <row r="124" spans="1:2" ht="13" x14ac:dyDescent="0.3">
      <c r="A124" s="3">
        <v>45651</v>
      </c>
      <c r="B124" s="13">
        <v>0</v>
      </c>
    </row>
    <row r="125" spans="1:2" ht="13" x14ac:dyDescent="0.3">
      <c r="A125" s="3">
        <v>45652</v>
      </c>
      <c r="B125" s="13">
        <v>0</v>
      </c>
    </row>
    <row r="126" spans="1:2" ht="13" x14ac:dyDescent="0.3">
      <c r="A126" s="3">
        <v>45653</v>
      </c>
      <c r="B126" s="13">
        <v>1.1780104712041982E-2</v>
      </c>
    </row>
    <row r="127" spans="1:2" ht="13" x14ac:dyDescent="0.3">
      <c r="A127" s="3">
        <v>45656</v>
      </c>
      <c r="B127" s="13">
        <v>-5.1746442432088586E-4</v>
      </c>
    </row>
    <row r="128" spans="1:2" ht="13" x14ac:dyDescent="0.3">
      <c r="A128" s="3">
        <v>45657</v>
      </c>
      <c r="B128" s="13">
        <v>0</v>
      </c>
    </row>
    <row r="129" spans="1:2" ht="13" x14ac:dyDescent="0.3">
      <c r="A129" s="3">
        <v>45658</v>
      </c>
      <c r="B129" s="13">
        <v>0</v>
      </c>
    </row>
    <row r="130" spans="1:2" ht="13" x14ac:dyDescent="0.3">
      <c r="A130" s="3">
        <v>45659</v>
      </c>
      <c r="B130" s="13">
        <v>-3.3652601604969973E-3</v>
      </c>
    </row>
    <row r="131" spans="1:2" ht="13" x14ac:dyDescent="0.3">
      <c r="A131" s="3">
        <v>45660</v>
      </c>
      <c r="B131" s="13">
        <v>-2.5974025974023112E-4</v>
      </c>
    </row>
    <row r="132" spans="1:2" ht="13" x14ac:dyDescent="0.3">
      <c r="A132" s="3">
        <v>45663</v>
      </c>
      <c r="B132" s="13">
        <v>2.0914523252792878E-2</v>
      </c>
    </row>
    <row r="133" spans="1:2" ht="13" x14ac:dyDescent="0.3">
      <c r="A133" s="3">
        <v>45664</v>
      </c>
      <c r="B133" s="13">
        <v>-4.7079781142638916E-3</v>
      </c>
    </row>
    <row r="134" spans="1:2" ht="13" x14ac:dyDescent="0.3">
      <c r="A134" s="3">
        <v>45665</v>
      </c>
      <c r="B134" s="13">
        <v>1.457427767834312E-2</v>
      </c>
    </row>
    <row r="135" spans="1:2" ht="13" x14ac:dyDescent="0.3">
      <c r="A135" s="3">
        <v>45666</v>
      </c>
      <c r="B135" s="13">
        <v>5.418346774193567E-3</v>
      </c>
    </row>
    <row r="136" spans="1:2" ht="13" x14ac:dyDescent="0.3">
      <c r="A136" s="3">
        <v>45667</v>
      </c>
      <c r="B136" s="13">
        <v>5.5144754981826787E-3</v>
      </c>
    </row>
    <row r="137" spans="1:2" ht="13" x14ac:dyDescent="0.3">
      <c r="A137" s="3">
        <v>45670</v>
      </c>
      <c r="B137" s="13">
        <v>-1.258880717935934E-2</v>
      </c>
    </row>
    <row r="138" spans="1:2" ht="13" x14ac:dyDescent="0.3">
      <c r="A138" s="3">
        <v>45671</v>
      </c>
      <c r="B138" s="13">
        <v>2.7770764958343821E-2</v>
      </c>
    </row>
    <row r="139" spans="1:2" ht="13" x14ac:dyDescent="0.3">
      <c r="A139" s="3">
        <v>45672</v>
      </c>
      <c r="B139" s="13">
        <v>1.1053795136330559E-3</v>
      </c>
    </row>
    <row r="140" spans="1:2" ht="13" x14ac:dyDescent="0.3">
      <c r="A140" s="3">
        <v>45673</v>
      </c>
      <c r="B140" s="13">
        <v>5.6434793276897771E-3</v>
      </c>
    </row>
    <row r="141" spans="1:2" ht="13" x14ac:dyDescent="0.3">
      <c r="A141" s="3">
        <v>45674</v>
      </c>
      <c r="B141" s="13">
        <v>1.1101622544833609E-2</v>
      </c>
    </row>
    <row r="142" spans="1:2" ht="13" x14ac:dyDescent="0.3">
      <c r="A142" s="3">
        <v>45677</v>
      </c>
      <c r="B142" s="13">
        <v>5.6708494208494928E-3</v>
      </c>
    </row>
    <row r="143" spans="1:2" ht="13" x14ac:dyDescent="0.3">
      <c r="A143" s="3">
        <v>45678</v>
      </c>
      <c r="B143" s="13">
        <v>-1.4397120575885367E-3</v>
      </c>
    </row>
    <row r="144" spans="1:2" ht="13" x14ac:dyDescent="0.3">
      <c r="A144" s="3">
        <v>45679</v>
      </c>
      <c r="B144" s="13">
        <v>-1.5379070046858116E-2</v>
      </c>
    </row>
    <row r="145" spans="1:2" ht="13" x14ac:dyDescent="0.3">
      <c r="A145" s="3">
        <v>45680</v>
      </c>
      <c r="B145" s="13">
        <v>1.9646125686394091E-2</v>
      </c>
    </row>
    <row r="146" spans="1:2" ht="13" x14ac:dyDescent="0.3">
      <c r="A146" s="3">
        <v>45681</v>
      </c>
      <c r="B146" s="13">
        <v>3.8295835327908125E-3</v>
      </c>
    </row>
    <row r="147" spans="1:2" ht="13" x14ac:dyDescent="0.3">
      <c r="A147" s="3">
        <v>45684</v>
      </c>
      <c r="B147" s="13">
        <v>-4.2918454935621823E-3</v>
      </c>
    </row>
    <row r="148" spans="1:2" ht="13" x14ac:dyDescent="0.3">
      <c r="A148" s="3">
        <v>45685</v>
      </c>
      <c r="B148" s="13">
        <v>4.3103448275861574E-3</v>
      </c>
    </row>
    <row r="149" spans="1:2" ht="13" x14ac:dyDescent="0.3">
      <c r="A149" s="3">
        <v>45686</v>
      </c>
      <c r="B149" s="13">
        <v>1.3352408202193623E-2</v>
      </c>
    </row>
    <row r="150" spans="1:2" ht="13" x14ac:dyDescent="0.3">
      <c r="A150" s="3">
        <v>45687</v>
      </c>
      <c r="B150" s="13">
        <v>-7.6470588235293532E-3</v>
      </c>
    </row>
    <row r="151" spans="1:2" ht="13" x14ac:dyDescent="0.3">
      <c r="A151" s="3">
        <v>45688</v>
      </c>
      <c r="B151" s="13">
        <v>-5.8091286307055436E-3</v>
      </c>
    </row>
    <row r="152" spans="1:2" ht="13" x14ac:dyDescent="0.3">
      <c r="A152" s="3">
        <v>45691</v>
      </c>
      <c r="B152" s="13">
        <v>-5.1275936083948559E-3</v>
      </c>
    </row>
    <row r="153" spans="1:2" ht="13" x14ac:dyDescent="0.3">
      <c r="A153" s="3">
        <v>45692</v>
      </c>
      <c r="B153" s="13">
        <v>1.9297614766870381E-2</v>
      </c>
    </row>
    <row r="154" spans="1:2" ht="13" x14ac:dyDescent="0.3">
      <c r="A154" s="3">
        <v>45693</v>
      </c>
      <c r="B154" s="13">
        <v>-6.8203198494825763E-3</v>
      </c>
    </row>
    <row r="155" spans="1:2" ht="13" x14ac:dyDescent="0.3">
      <c r="A155" s="3">
        <v>45694</v>
      </c>
      <c r="B155" s="13">
        <v>2.9836609045702189E-2</v>
      </c>
    </row>
    <row r="156" spans="1:2" ht="13" x14ac:dyDescent="0.3">
      <c r="A156" s="3">
        <v>45695</v>
      </c>
      <c r="B156" s="13">
        <v>3.4490687514372427E-4</v>
      </c>
    </row>
    <row r="157" spans="1:2" ht="13" x14ac:dyDescent="0.3">
      <c r="A157" s="3">
        <v>45698</v>
      </c>
      <c r="B157" s="13">
        <v>-2.0687277324446247E-3</v>
      </c>
    </row>
    <row r="158" spans="1:2" ht="13" x14ac:dyDescent="0.3">
      <c r="A158" s="3">
        <v>45699</v>
      </c>
      <c r="B158" s="13">
        <v>1.8541978578832153E-2</v>
      </c>
    </row>
    <row r="159" spans="1:2" ht="13" x14ac:dyDescent="0.3">
      <c r="A159" s="3">
        <v>45700</v>
      </c>
      <c r="B159" s="13">
        <v>-4.5228403437353685E-4</v>
      </c>
    </row>
    <row r="160" spans="1:2" ht="13" x14ac:dyDescent="0.3">
      <c r="A160" s="3">
        <v>45701</v>
      </c>
      <c r="B160" s="13">
        <v>-9.3891402714932331E-3</v>
      </c>
    </row>
    <row r="161" spans="1:2" ht="13" x14ac:dyDescent="0.3">
      <c r="A161" s="3">
        <v>45702</v>
      </c>
      <c r="B161" s="13">
        <v>4.3393856343496929E-3</v>
      </c>
    </row>
    <row r="162" spans="1:2" ht="13" x14ac:dyDescent="0.3">
      <c r="A162" s="3">
        <v>45705</v>
      </c>
      <c r="B162" s="13">
        <v>1.6259238203524807E-2</v>
      </c>
    </row>
    <row r="163" spans="1:2" ht="13" x14ac:dyDescent="0.3">
      <c r="A163" s="3">
        <v>45706</v>
      </c>
      <c r="B163" s="13">
        <v>1.8796151264264854E-2</v>
      </c>
    </row>
    <row r="164" spans="1:2" ht="13" x14ac:dyDescent="0.3">
      <c r="A164" s="3">
        <v>45707</v>
      </c>
      <c r="B164" s="13">
        <v>-9.22468701954751E-3</v>
      </c>
    </row>
    <row r="165" spans="1:2" ht="13" x14ac:dyDescent="0.3">
      <c r="A165" s="3">
        <v>45708</v>
      </c>
      <c r="B165" s="13">
        <v>-4.8769674129905214E-3</v>
      </c>
    </row>
    <row r="166" spans="1:2" ht="13" x14ac:dyDescent="0.3">
      <c r="A166" s="3">
        <v>45709</v>
      </c>
      <c r="B166" s="13">
        <v>7.0171530407663859E-3</v>
      </c>
    </row>
    <row r="167" spans="1:2" ht="13" x14ac:dyDescent="0.3">
      <c r="A167" s="3">
        <v>45712</v>
      </c>
      <c r="B167" s="13">
        <v>2.76518084282716E-3</v>
      </c>
    </row>
    <row r="168" spans="1:2" ht="13" x14ac:dyDescent="0.3">
      <c r="A168" s="3">
        <v>45713</v>
      </c>
      <c r="B168" s="13">
        <v>1.8199867637326179E-2</v>
      </c>
    </row>
    <row r="169" spans="1:2" ht="13" x14ac:dyDescent="0.3">
      <c r="A169" s="3">
        <v>45714</v>
      </c>
      <c r="B169" s="13">
        <v>3.3365832520853629E-2</v>
      </c>
    </row>
    <row r="170" spans="1:2" ht="13" x14ac:dyDescent="0.3">
      <c r="A170" s="3">
        <v>45715</v>
      </c>
      <c r="B170" s="13">
        <v>-3.5643149177061453E-3</v>
      </c>
    </row>
    <row r="171" spans="1:2" ht="13" x14ac:dyDescent="0.3">
      <c r="A171" s="3">
        <v>45716</v>
      </c>
      <c r="B171" s="13">
        <v>-4.1031036296687506E-3</v>
      </c>
    </row>
    <row r="172" spans="1:2" ht="13" x14ac:dyDescent="0.3">
      <c r="A172" s="3">
        <v>45719</v>
      </c>
      <c r="B172" s="13">
        <v>1.5212338897105444E-2</v>
      </c>
    </row>
    <row r="173" spans="1:2" ht="13" x14ac:dyDescent="0.3">
      <c r="A173" s="3">
        <v>45720</v>
      </c>
      <c r="B173" s="13">
        <v>-2.9448491155046774E-2</v>
      </c>
    </row>
    <row r="174" spans="1:2" ht="13" x14ac:dyDescent="0.3">
      <c r="A174" s="3">
        <v>45721</v>
      </c>
      <c r="B174" s="13">
        <v>3.6667738822772654E-2</v>
      </c>
    </row>
    <row r="175" spans="1:2" ht="13" x14ac:dyDescent="0.3">
      <c r="A175" s="3">
        <v>45722</v>
      </c>
      <c r="B175" s="13">
        <v>5.8951287620229997E-3</v>
      </c>
    </row>
    <row r="176" spans="1:2" ht="13" x14ac:dyDescent="0.3">
      <c r="A176" s="3">
        <v>45723</v>
      </c>
      <c r="B176" s="13">
        <v>6.4774830351633592E-3</v>
      </c>
    </row>
    <row r="177" spans="1:2" ht="13" x14ac:dyDescent="0.3">
      <c r="A177" s="3">
        <v>45726</v>
      </c>
      <c r="B177" s="13">
        <v>-2.1350495454081075E-2</v>
      </c>
    </row>
    <row r="178" spans="1:2" ht="13" x14ac:dyDescent="0.3">
      <c r="A178" s="3">
        <v>45727</v>
      </c>
      <c r="B178" s="13">
        <v>-2.1085594989561581E-2</v>
      </c>
    </row>
    <row r="179" spans="1:2" ht="13" x14ac:dyDescent="0.3">
      <c r="A179" s="3">
        <v>45728</v>
      </c>
      <c r="B179" s="13">
        <v>1.7061207080400952E-2</v>
      </c>
    </row>
    <row r="180" spans="1:2" ht="13" x14ac:dyDescent="0.3">
      <c r="A180" s="3">
        <v>45729</v>
      </c>
      <c r="B180" s="13">
        <v>-1.0484378276368174E-2</v>
      </c>
    </row>
    <row r="181" spans="1:2" ht="13" x14ac:dyDescent="0.3">
      <c r="A181" s="3">
        <v>45730</v>
      </c>
      <c r="B181" s="13">
        <v>1.7270608179699116E-2</v>
      </c>
    </row>
    <row r="182" spans="1:2" ht="13" x14ac:dyDescent="0.3">
      <c r="A182" s="3">
        <v>45733</v>
      </c>
      <c r="B182" s="13">
        <v>6.1451932090406487E-3</v>
      </c>
    </row>
    <row r="183" spans="1:2" ht="13" x14ac:dyDescent="0.3">
      <c r="A183" s="3">
        <v>45734</v>
      </c>
      <c r="B183" s="13">
        <v>2.2567287784679087E-2</v>
      </c>
    </row>
    <row r="184" spans="1:2" ht="13" x14ac:dyDescent="0.3">
      <c r="A184" s="3">
        <v>45735</v>
      </c>
      <c r="B184" s="13">
        <v>1.8222312208949871E-3</v>
      </c>
    </row>
    <row r="185" spans="1:2" ht="13" x14ac:dyDescent="0.3">
      <c r="A185" s="3">
        <v>45736</v>
      </c>
      <c r="B185" s="13">
        <v>-2.9102667744543273E-2</v>
      </c>
    </row>
    <row r="186" spans="1:2" ht="13" x14ac:dyDescent="0.3">
      <c r="A186" s="3">
        <v>45737</v>
      </c>
      <c r="B186" s="13">
        <v>4.8917568692754803E-3</v>
      </c>
    </row>
    <row r="187" spans="1:2" ht="13" x14ac:dyDescent="0.3">
      <c r="A187" s="3">
        <v>45740</v>
      </c>
      <c r="B187" s="13">
        <v>1.2428793371310673E-3</v>
      </c>
    </row>
    <row r="188" spans="1:2" ht="13" x14ac:dyDescent="0.3">
      <c r="A188" s="3">
        <v>45741</v>
      </c>
      <c r="B188" s="13">
        <v>2.2033722975069926E-2</v>
      </c>
    </row>
    <row r="189" spans="1:2" ht="13" x14ac:dyDescent="0.3">
      <c r="A189" s="3">
        <v>45742</v>
      </c>
      <c r="B189" s="13">
        <v>-7.6923076923077439E-3</v>
      </c>
    </row>
    <row r="190" spans="1:2" ht="13" x14ac:dyDescent="0.3">
      <c r="A190" s="3">
        <v>45743</v>
      </c>
      <c r="B190" s="13">
        <v>3.0599755201957731E-3</v>
      </c>
    </row>
    <row r="191" spans="1:2" ht="13" x14ac:dyDescent="0.3">
      <c r="A191" s="3">
        <v>45744</v>
      </c>
      <c r="B191" s="13">
        <v>-1.9320724018710544E-2</v>
      </c>
    </row>
    <row r="192" spans="1:2" ht="13" x14ac:dyDescent="0.3">
      <c r="A192" s="3">
        <v>45747</v>
      </c>
      <c r="B192" s="13">
        <v>-1.8249688925756964E-2</v>
      </c>
    </row>
    <row r="193" spans="1:2" ht="13" x14ac:dyDescent="0.3">
      <c r="A193" s="3">
        <v>45748</v>
      </c>
      <c r="B193" s="13">
        <v>1.2040557667934175E-2</v>
      </c>
    </row>
    <row r="194" spans="1:2" ht="13" x14ac:dyDescent="0.3">
      <c r="A194" s="3">
        <v>45749</v>
      </c>
      <c r="B194" s="13">
        <v>-5.2181173032777933E-4</v>
      </c>
    </row>
    <row r="195" spans="1:2" ht="13" x14ac:dyDescent="0.3">
      <c r="A195" s="3">
        <v>45750</v>
      </c>
      <c r="B195" s="13">
        <v>-6.9646026939542638E-2</v>
      </c>
    </row>
    <row r="196" spans="1:2" ht="13" x14ac:dyDescent="0.3">
      <c r="A196" s="3">
        <v>45751</v>
      </c>
      <c r="B196" s="13">
        <v>-7.3063973063973039E-2</v>
      </c>
    </row>
    <row r="197" spans="1:2" ht="13" x14ac:dyDescent="0.3">
      <c r="A197" s="3">
        <v>45754</v>
      </c>
      <c r="B197" s="13">
        <v>-5.557573556120602E-2</v>
      </c>
    </row>
    <row r="198" spans="1:2" ht="13" x14ac:dyDescent="0.3">
      <c r="A198" s="3">
        <v>45755</v>
      </c>
      <c r="B198" s="13">
        <v>2.4358974358974411E-2</v>
      </c>
    </row>
    <row r="199" spans="1:2" ht="13" x14ac:dyDescent="0.3">
      <c r="A199" s="3">
        <v>45756</v>
      </c>
      <c r="B199" s="13">
        <v>-2.2027534418022549E-2</v>
      </c>
    </row>
    <row r="200" spans="1:2" ht="13" x14ac:dyDescent="0.3">
      <c r="A200" s="3">
        <v>45757</v>
      </c>
      <c r="B200" s="13">
        <v>5.7716918351676541E-2</v>
      </c>
    </row>
    <row r="201" spans="1:2" ht="13" x14ac:dyDescent="0.3">
      <c r="A201" s="3">
        <v>45758</v>
      </c>
      <c r="B201" s="13">
        <v>-1.8148820326679453E-3</v>
      </c>
    </row>
    <row r="202" spans="1:2" ht="13" x14ac:dyDescent="0.3">
      <c r="A202" s="3">
        <v>45761</v>
      </c>
      <c r="B202" s="13">
        <v>2.6303030303030366E-2</v>
      </c>
    </row>
    <row r="203" spans="1:2" ht="13" x14ac:dyDescent="0.3">
      <c r="A203" s="3">
        <v>45762</v>
      </c>
      <c r="B203" s="13">
        <v>2.8935868666587837E-2</v>
      </c>
    </row>
    <row r="204" spans="1:2" ht="13" x14ac:dyDescent="0.3">
      <c r="A204" s="3">
        <v>45763</v>
      </c>
      <c r="B204" s="13">
        <v>9.2975206611569695E-3</v>
      </c>
    </row>
    <row r="205" spans="1:2" ht="13" x14ac:dyDescent="0.3">
      <c r="A205" s="3">
        <v>45764</v>
      </c>
      <c r="B205" s="13">
        <v>-8.6432389400658179E-3</v>
      </c>
    </row>
    <row r="206" spans="1:2" ht="13" x14ac:dyDescent="0.3">
      <c r="A206" s="3">
        <v>45765</v>
      </c>
      <c r="B206" s="13">
        <v>0</v>
      </c>
    </row>
    <row r="207" spans="1:2" ht="13" x14ac:dyDescent="0.3">
      <c r="A207" s="3">
        <v>45768</v>
      </c>
      <c r="B207" s="13">
        <v>0</v>
      </c>
    </row>
    <row r="208" spans="1:2" ht="13" x14ac:dyDescent="0.3">
      <c r="A208" s="3">
        <v>45769</v>
      </c>
      <c r="B208" s="13">
        <v>1.3880922335665785E-2</v>
      </c>
    </row>
    <row r="209" spans="1:2" ht="13" x14ac:dyDescent="0.3">
      <c r="A209" s="3">
        <v>45770</v>
      </c>
      <c r="B209" s="13">
        <v>2.7947499434261336E-2</v>
      </c>
    </row>
    <row r="210" spans="1:2" ht="13" x14ac:dyDescent="0.3">
      <c r="A210" s="3">
        <v>45771</v>
      </c>
      <c r="B210" s="13">
        <v>3.3021463951567812E-3</v>
      </c>
    </row>
    <row r="211" spans="1:2" ht="13" x14ac:dyDescent="0.3">
      <c r="A211" s="3">
        <v>45772</v>
      </c>
      <c r="B211" s="13">
        <v>2.3587493143170581E-2</v>
      </c>
    </row>
    <row r="212" spans="1:2" ht="13" x14ac:dyDescent="0.3">
      <c r="A212" s="3">
        <v>45775</v>
      </c>
      <c r="B212" s="13">
        <v>5.8949624866023271E-3</v>
      </c>
    </row>
    <row r="213" spans="1:2" ht="13" x14ac:dyDescent="0.3">
      <c r="A213" s="3">
        <v>45776</v>
      </c>
      <c r="B213" s="13">
        <v>1.3319126265316995E-2</v>
      </c>
    </row>
    <row r="214" spans="1:2" ht="13" x14ac:dyDescent="0.3">
      <c r="A214" s="3">
        <v>45777</v>
      </c>
      <c r="B214" s="13">
        <v>-1.5352260778128183E-2</v>
      </c>
    </row>
    <row r="215" spans="1:2" ht="13" x14ac:dyDescent="0.3">
      <c r="A215" s="3">
        <v>45778</v>
      </c>
      <c r="B215" s="13">
        <v>0</v>
      </c>
    </row>
    <row r="216" spans="1:2" ht="13" x14ac:dyDescent="0.3">
      <c r="A216" s="3">
        <v>45779</v>
      </c>
      <c r="B216" s="13">
        <v>1.5484835540367317E-2</v>
      </c>
    </row>
    <row r="217" spans="1:2" ht="13" x14ac:dyDescent="0.3">
      <c r="A217" s="3">
        <v>45782</v>
      </c>
      <c r="B217" s="13">
        <v>9.7802082237879867E-3</v>
      </c>
    </row>
    <row r="218" spans="1:2" ht="13" x14ac:dyDescent="0.3">
      <c r="A218" s="3">
        <v>45783</v>
      </c>
      <c r="B218" s="13">
        <v>-7.8108727348470174E-3</v>
      </c>
    </row>
    <row r="219" spans="1:2" ht="13" x14ac:dyDescent="0.3">
      <c r="A219" s="3">
        <v>45784</v>
      </c>
      <c r="B219" s="13">
        <v>-1.9943318988138923E-2</v>
      </c>
    </row>
    <row r="220" spans="1:2" ht="13" x14ac:dyDescent="0.3">
      <c r="A220" s="3">
        <v>45785</v>
      </c>
      <c r="B220" s="13">
        <v>3.084502516868376E-2</v>
      </c>
    </row>
    <row r="221" spans="1:2" ht="13" x14ac:dyDescent="0.3">
      <c r="A221" s="3">
        <v>45786</v>
      </c>
      <c r="B221" s="13">
        <v>8.7272727272726894E-3</v>
      </c>
    </row>
    <row r="222" spans="1:2" ht="13" x14ac:dyDescent="0.3">
      <c r="A222" s="3">
        <v>45789</v>
      </c>
      <c r="B222" s="13">
        <v>6.1798331445051501E-3</v>
      </c>
    </row>
    <row r="223" spans="1:2" ht="13" x14ac:dyDescent="0.3">
      <c r="A223" s="3">
        <v>45790</v>
      </c>
      <c r="B223" s="13">
        <v>3.0709386835910672E-4</v>
      </c>
    </row>
    <row r="224" spans="1:2" ht="13" x14ac:dyDescent="0.3">
      <c r="A224" s="3">
        <v>45791</v>
      </c>
      <c r="B224" s="13">
        <v>1.4019647973802748E-2</v>
      </c>
    </row>
    <row r="225" spans="1:2" ht="13" x14ac:dyDescent="0.3">
      <c r="A225" s="3">
        <v>45792</v>
      </c>
      <c r="B225" s="13">
        <v>4.1376526390148943E-3</v>
      </c>
    </row>
    <row r="226" spans="1:2" ht="13" x14ac:dyDescent="0.3">
      <c r="A226" s="3">
        <v>45793</v>
      </c>
      <c r="B226" s="13">
        <v>3.0150753768845367E-4</v>
      </c>
    </row>
    <row r="227" spans="1:2" ht="13" x14ac:dyDescent="0.3">
      <c r="A227" s="3">
        <v>45796</v>
      </c>
      <c r="B227" s="13">
        <v>-2.3209082688636581E-2</v>
      </c>
    </row>
    <row r="228" spans="1:2" ht="13" x14ac:dyDescent="0.3">
      <c r="A228" s="3">
        <v>45797</v>
      </c>
      <c r="B228" s="13">
        <v>1.275457724748E-2</v>
      </c>
    </row>
    <row r="229" spans="1:2" ht="13" x14ac:dyDescent="0.3">
      <c r="A229" s="3">
        <v>45798</v>
      </c>
      <c r="B229" s="13">
        <v>5.6875888685759867E-3</v>
      </c>
    </row>
    <row r="230" spans="1:2" ht="13" x14ac:dyDescent="0.3">
      <c r="A230" s="3">
        <v>45799</v>
      </c>
      <c r="B230" s="13">
        <v>-5.4534437487374771E-3</v>
      </c>
    </row>
    <row r="231" spans="1:2" ht="13" x14ac:dyDescent="0.3">
      <c r="A231" s="3">
        <v>45800</v>
      </c>
      <c r="B231" s="13">
        <v>-3.4930950446791342E-2</v>
      </c>
    </row>
    <row r="232" spans="1:2" ht="13" x14ac:dyDescent="0.3">
      <c r="A232" s="3">
        <v>45803</v>
      </c>
      <c r="B232" s="13">
        <v>1.7150673400673427E-2</v>
      </c>
    </row>
    <row r="233" spans="1:2" ht="13" x14ac:dyDescent="0.3">
      <c r="A233" s="3">
        <v>45804</v>
      </c>
      <c r="B233" s="13">
        <v>2.3792283024722961E-3</v>
      </c>
    </row>
    <row r="234" spans="1:2" ht="13" x14ac:dyDescent="0.3">
      <c r="A234" s="3">
        <v>45805</v>
      </c>
      <c r="B234" s="13">
        <v>-4.1279669762637355E-4</v>
      </c>
    </row>
    <row r="235" spans="1:2" ht="13" x14ac:dyDescent="0.3">
      <c r="A235" s="3">
        <v>45806</v>
      </c>
      <c r="B235" s="13">
        <v>1.6518686764402245E-3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45810</v>
      </c>
      <c r="B237" s="13">
        <v>-1.832993890020436E-3</v>
      </c>
    </row>
    <row r="238" spans="1:2" ht="13" x14ac:dyDescent="0.3">
      <c r="A238" s="3">
        <v>45811</v>
      </c>
      <c r="B238" s="13">
        <v>-1.9383799224648162E-3</v>
      </c>
    </row>
    <row r="239" spans="1:2" ht="13" x14ac:dyDescent="0.3">
      <c r="A239" s="3">
        <v>45812</v>
      </c>
      <c r="B239" s="13">
        <v>-4.7020341408565243E-3</v>
      </c>
    </row>
    <row r="240" spans="1:2" ht="13" x14ac:dyDescent="0.3">
      <c r="A240" s="3">
        <v>45813</v>
      </c>
      <c r="B240" s="13">
        <v>1.6329464927595839E-2</v>
      </c>
    </row>
    <row r="241" spans="1:2" ht="13" x14ac:dyDescent="0.3">
      <c r="A241" s="3">
        <v>45814</v>
      </c>
      <c r="B241" s="13">
        <v>1.4551333872271458E-2</v>
      </c>
    </row>
    <row r="242" spans="1:2" ht="13" x14ac:dyDescent="0.3">
      <c r="A242" s="3">
        <v>45817</v>
      </c>
      <c r="B242" s="13">
        <v>-1.7928286852588553E-3</v>
      </c>
    </row>
    <row r="243" spans="1:2" ht="13" x14ac:dyDescent="0.3">
      <c r="A243" s="3">
        <v>45818</v>
      </c>
      <c r="B243" s="13">
        <v>-2.6042706046697367E-2</v>
      </c>
    </row>
    <row r="244" spans="1:2" ht="13" x14ac:dyDescent="0.3">
      <c r="A244" s="3">
        <v>45819</v>
      </c>
      <c r="B244" s="13">
        <v>1.8440733531401171E-3</v>
      </c>
    </row>
    <row r="245" spans="1:2" ht="13" x14ac:dyDescent="0.3">
      <c r="A245" s="3">
        <v>45820</v>
      </c>
      <c r="B245" s="13">
        <v>-6.0333367419980856E-3</v>
      </c>
    </row>
    <row r="246" spans="1:2" ht="13" x14ac:dyDescent="0.3">
      <c r="A246" s="3">
        <v>45821</v>
      </c>
      <c r="B246" s="13">
        <v>-8.1275720164609693E-3</v>
      </c>
    </row>
    <row r="247" spans="1:2" ht="13" x14ac:dyDescent="0.3">
      <c r="A247" s="3">
        <v>45824</v>
      </c>
      <c r="B247" s="13">
        <v>2.3545275386370742E-2</v>
      </c>
    </row>
    <row r="248" spans="1:2" ht="13" x14ac:dyDescent="0.3">
      <c r="A248" s="3">
        <v>45825</v>
      </c>
      <c r="B248" s="13">
        <v>-2.6955816781516012E-2</v>
      </c>
    </row>
    <row r="249" spans="1:2" ht="13" x14ac:dyDescent="0.3">
      <c r="A249" s="3">
        <v>45826</v>
      </c>
      <c r="B249" s="13">
        <v>4.3740887315142484E-3</v>
      </c>
    </row>
    <row r="250" spans="1:2" ht="13" x14ac:dyDescent="0.3">
      <c r="A250" s="3">
        <v>45827</v>
      </c>
      <c r="B250" s="13">
        <v>-1.4931563666528425E-2</v>
      </c>
    </row>
    <row r="251" spans="1:2" ht="13" x14ac:dyDescent="0.3">
      <c r="A251" s="3">
        <v>45828</v>
      </c>
      <c r="B251" s="13">
        <v>1.3052631578947427E-2</v>
      </c>
    </row>
    <row r="252" spans="1:2" ht="13" x14ac:dyDescent="0.3">
      <c r="A252" s="3">
        <v>45831</v>
      </c>
      <c r="B252" s="13">
        <v>-1.1949293433083978E-2</v>
      </c>
    </row>
    <row r="253" spans="1:2" ht="13" x14ac:dyDescent="0.3">
      <c r="A253" s="3">
        <v>45832</v>
      </c>
      <c r="B253" s="13">
        <v>2.3556630560521631E-2</v>
      </c>
    </row>
    <row r="254" spans="1:2" ht="13" x14ac:dyDescent="0.3">
      <c r="A254" s="3">
        <v>45833</v>
      </c>
      <c r="B254" s="13">
        <v>-7.089283879585003E-3</v>
      </c>
    </row>
    <row r="255" spans="1:2" ht="13" x14ac:dyDescent="0.3">
      <c r="A255" s="3">
        <v>45834</v>
      </c>
      <c r="B255" s="13">
        <v>-4.449503311258202E-3</v>
      </c>
    </row>
    <row r="256" spans="1:2" ht="13" x14ac:dyDescent="0.3">
      <c r="A256" s="3">
        <v>45835</v>
      </c>
      <c r="B256" s="13">
        <v>1.4031805425631408E-2</v>
      </c>
    </row>
    <row r="257" spans="1:2" ht="13" x14ac:dyDescent="0.3">
      <c r="A257" s="3">
        <v>45838</v>
      </c>
      <c r="B257" s="13">
        <v>2.7675276752766754E-3</v>
      </c>
    </row>
    <row r="258" spans="1:2" ht="13" x14ac:dyDescent="0.3">
      <c r="A258" s="3">
        <v>45839</v>
      </c>
      <c r="B258" s="13">
        <v>-9.5062864152100565E-3</v>
      </c>
    </row>
    <row r="259" spans="1:2" ht="13" x14ac:dyDescent="0.3">
      <c r="A259" s="3">
        <v>45840</v>
      </c>
      <c r="B259" s="13">
        <v>8.8751289989680397E-3</v>
      </c>
    </row>
    <row r="260" spans="1:2" ht="13" x14ac:dyDescent="0.3">
      <c r="A260" s="3">
        <v>45841</v>
      </c>
      <c r="B260" s="13">
        <v>6.239770867430436E-3</v>
      </c>
    </row>
    <row r="261" spans="1:2" ht="13" x14ac:dyDescent="0.3">
      <c r="A261" s="3">
        <v>45842</v>
      </c>
      <c r="B261" s="13">
        <v>-1.026735793432948E-2</v>
      </c>
    </row>
    <row r="262" spans="1:2" ht="13" x14ac:dyDescent="0.3">
      <c r="A262" s="3">
        <v>45845</v>
      </c>
      <c r="B262" s="13">
        <v>1.4482333607230896E-2</v>
      </c>
    </row>
    <row r="263" spans="1:2" ht="13" x14ac:dyDescent="0.3">
      <c r="A263" s="3">
        <v>45846</v>
      </c>
      <c r="B263" s="13">
        <v>-1.0124531740419379E-4</v>
      </c>
    </row>
    <row r="264" spans="1:2" ht="13" x14ac:dyDescent="0.3">
      <c r="A264" s="3">
        <v>45847</v>
      </c>
      <c r="B264" s="13">
        <v>2.6326447954637486E-2</v>
      </c>
    </row>
    <row r="265" spans="1:2" ht="13" x14ac:dyDescent="0.3">
      <c r="A265" s="3">
        <v>45848</v>
      </c>
      <c r="B265" s="13">
        <v>-1.5686661404893342E-2</v>
      </c>
    </row>
    <row r="266" spans="1:2" ht="13" x14ac:dyDescent="0.3">
      <c r="A266" s="3">
        <v>45849</v>
      </c>
      <c r="B266" s="13">
        <v>-1.3731582640072211E-2</v>
      </c>
    </row>
    <row r="267" spans="1:2" ht="13" x14ac:dyDescent="0.3">
      <c r="A267" s="3">
        <v>45852</v>
      </c>
      <c r="B267" s="13">
        <v>2.0325203252032089E-3</v>
      </c>
    </row>
    <row r="268" spans="1:2" ht="13" x14ac:dyDescent="0.3">
      <c r="A268" s="3">
        <v>45853</v>
      </c>
      <c r="B268" s="13">
        <v>-1.0953346855983648E-2</v>
      </c>
    </row>
    <row r="269" spans="1:2" ht="13" x14ac:dyDescent="0.3">
      <c r="A269" s="3">
        <v>45854</v>
      </c>
      <c r="B269" s="13">
        <v>1.8457752255946374E-3</v>
      </c>
    </row>
    <row r="270" spans="1:2" ht="13" x14ac:dyDescent="0.3">
      <c r="A270" s="3">
        <v>45855</v>
      </c>
      <c r="B270" s="13">
        <v>8.2906857727739307E-3</v>
      </c>
    </row>
    <row r="271" spans="1:2" ht="13" x14ac:dyDescent="0.3">
      <c r="A271" s="3">
        <v>45856</v>
      </c>
      <c r="B271" s="13">
        <v>1.1166379047811625E-3</v>
      </c>
    </row>
    <row r="272" spans="1:2" ht="13" x14ac:dyDescent="0.3">
      <c r="A272" s="3">
        <v>45859</v>
      </c>
      <c r="B272" s="13">
        <v>-1.6223889677550206E-3</v>
      </c>
    </row>
    <row r="273" spans="1:2" ht="13" x14ac:dyDescent="0.3">
      <c r="A273" s="3">
        <v>45860</v>
      </c>
      <c r="B273" s="13">
        <v>-2.0312817387778469E-4</v>
      </c>
    </row>
    <row r="274" spans="1:2" ht="13" x14ac:dyDescent="0.3">
      <c r="A274" s="3">
        <v>45861</v>
      </c>
      <c r="B274" s="13">
        <v>1.9504266558309648E-2</v>
      </c>
    </row>
    <row r="275" spans="1:2" ht="13" x14ac:dyDescent="0.3">
      <c r="A275" s="3">
        <v>45862</v>
      </c>
      <c r="B275" s="13">
        <v>9.565563969709057E-3</v>
      </c>
    </row>
    <row r="276" spans="1:2" ht="13" x14ac:dyDescent="0.3">
      <c r="A276" s="3">
        <v>45863</v>
      </c>
      <c r="B276" s="13">
        <v>-1.3817607579944084E-3</v>
      </c>
    </row>
    <row r="277" spans="1:2" ht="13" x14ac:dyDescent="0.3">
      <c r="A277" s="3">
        <v>45866</v>
      </c>
      <c r="B277" s="13">
        <v>5.139355603874244E-3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45868</v>
      </c>
      <c r="B279" s="13">
        <v>4.3863024240092294E-2</v>
      </c>
    </row>
    <row r="280" spans="1:2" ht="13" x14ac:dyDescent="0.3">
      <c r="A280" s="3">
        <v>45869</v>
      </c>
      <c r="B280" s="13">
        <v>-2.4143015112421715E-2</v>
      </c>
    </row>
    <row r="281" spans="1:2" ht="13" x14ac:dyDescent="0.3">
      <c r="A281" s="3">
        <v>45870</v>
      </c>
      <c r="B281" s="13">
        <v>-5.5712936732766748E-2</v>
      </c>
    </row>
    <row r="282" spans="1:2" ht="13" x14ac:dyDescent="0.3">
      <c r="A282" s="3">
        <v>45873</v>
      </c>
      <c r="B282" s="13">
        <v>3.2399999999999984E-2</v>
      </c>
    </row>
    <row r="283" spans="1:2" ht="13" x14ac:dyDescent="0.3">
      <c r="A283" s="3">
        <v>45874</v>
      </c>
      <c r="B283" s="13">
        <v>-5.8117008911275185E-3</v>
      </c>
    </row>
    <row r="284" spans="1:2" ht="13" x14ac:dyDescent="0.3">
      <c r="A284" s="3">
        <v>45875</v>
      </c>
      <c r="B284" s="13">
        <v>7.9890880748247021E-3</v>
      </c>
    </row>
    <row r="285" spans="1:2" ht="13" x14ac:dyDescent="0.3">
      <c r="A285" s="3">
        <v>45876</v>
      </c>
      <c r="B285" s="13">
        <v>1.6431471099941999E-2</v>
      </c>
    </row>
    <row r="286" spans="1:2" ht="13" x14ac:dyDescent="0.3">
      <c r="A286" s="3">
        <v>45877</v>
      </c>
      <c r="B286" s="13">
        <v>1.4834537847090204E-2</v>
      </c>
    </row>
    <row r="287" spans="1:2" ht="13" x14ac:dyDescent="0.3">
      <c r="A287" s="3">
        <v>45880</v>
      </c>
      <c r="B287" s="13">
        <v>-2.061469265367339E-3</v>
      </c>
    </row>
    <row r="288" spans="1:2" ht="13" x14ac:dyDescent="0.3">
      <c r="A288" s="3">
        <v>45881</v>
      </c>
      <c r="B288" s="13">
        <v>3.3802816901408062E-3</v>
      </c>
    </row>
    <row r="289" spans="1:2" ht="13" x14ac:dyDescent="0.3">
      <c r="A289" s="3">
        <v>45882</v>
      </c>
      <c r="B289" s="13">
        <v>1.6282987085906746E-2</v>
      </c>
    </row>
    <row r="290" spans="1:2" ht="13" x14ac:dyDescent="0.3">
      <c r="A290" s="3">
        <v>45883</v>
      </c>
      <c r="B290" s="13">
        <v>1.4548802946593118E-2</v>
      </c>
    </row>
    <row r="291" spans="1:2" ht="13" x14ac:dyDescent="0.3">
      <c r="A291" s="3">
        <v>45884</v>
      </c>
      <c r="B291" s="13">
        <v>0</v>
      </c>
    </row>
    <row r="292" spans="1:2" ht="13" x14ac:dyDescent="0.3">
      <c r="A292" s="3">
        <v>45887</v>
      </c>
      <c r="B292" s="13">
        <v>-3.6304229442730915E-3</v>
      </c>
    </row>
    <row r="293" spans="1:2" ht="13" x14ac:dyDescent="0.3">
      <c r="A293" s="3">
        <v>45888</v>
      </c>
      <c r="B293" s="13">
        <v>2.1133175441792777E-2</v>
      </c>
    </row>
    <row r="294" spans="1:2" ht="13" x14ac:dyDescent="0.3">
      <c r="A294" s="3">
        <v>45889</v>
      </c>
      <c r="B294" s="13">
        <v>-5.7091882247992908E-3</v>
      </c>
    </row>
    <row r="295" spans="1:2" ht="13" x14ac:dyDescent="0.3">
      <c r="A295" s="3">
        <v>45890</v>
      </c>
      <c r="B295" s="13">
        <v>6.4597164902206322E-3</v>
      </c>
    </row>
    <row r="296" spans="1:2" ht="13" x14ac:dyDescent="0.3">
      <c r="A296" s="3">
        <v>45891</v>
      </c>
      <c r="B296" s="13">
        <v>5.8834016758781181E-3</v>
      </c>
    </row>
    <row r="297" spans="1:2" ht="13" x14ac:dyDescent="0.3">
      <c r="A297" s="3">
        <v>45894</v>
      </c>
      <c r="B297" s="13">
        <v>-1.2406947890819852E-3</v>
      </c>
    </row>
    <row r="298" spans="1:2" ht="13" x14ac:dyDescent="0.3">
      <c r="A298" s="3">
        <v>45895</v>
      </c>
      <c r="B298" s="13">
        <v>-1.8988464951197909E-2</v>
      </c>
    </row>
    <row r="299" spans="1:2" ht="13" x14ac:dyDescent="0.3">
      <c r="A299" s="3">
        <v>45896</v>
      </c>
      <c r="B299" s="13">
        <v>-2.5325615050651173E-2</v>
      </c>
    </row>
    <row r="300" spans="1:2" ht="13" x14ac:dyDescent="0.3">
      <c r="A300" s="3">
        <v>45897</v>
      </c>
      <c r="B300" s="13">
        <v>3.8975501113585574E-3</v>
      </c>
    </row>
    <row r="301" spans="1:2" ht="13" x14ac:dyDescent="0.3">
      <c r="A301" s="3">
        <v>45898</v>
      </c>
      <c r="B301" s="13">
        <v>-6.2858199297466831E-3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80B9-0681-4C37-960F-E4FA853B7047}">
  <sheetPr>
    <tabColor rgb="FFFFFF00"/>
  </sheetPr>
  <dimension ref="A1:F301"/>
  <sheetViews>
    <sheetView zoomScale="170" zoomScaleNormal="170" workbookViewId="0"/>
  </sheetViews>
  <sheetFormatPr defaultRowHeight="12.5" x14ac:dyDescent="0.25"/>
  <cols>
    <col min="1" max="1" width="10.54296875" style="72" bestFit="1" customWidth="1"/>
    <col min="2" max="2" width="9.453125" style="72" bestFit="1" customWidth="1"/>
    <col min="3" max="3" width="13" style="72" bestFit="1" customWidth="1"/>
    <col min="4" max="4" width="16.7265625" style="72" customWidth="1"/>
    <col min="5" max="5" width="14" style="72" bestFit="1" customWidth="1"/>
    <col min="6" max="6" width="14.1796875" style="72" bestFit="1" customWidth="1"/>
    <col min="7" max="16384" width="8.7265625" style="72"/>
  </cols>
  <sheetData>
    <row r="1" spans="1:6" ht="13" x14ac:dyDescent="0.3">
      <c r="A1" s="2" t="s">
        <v>0</v>
      </c>
      <c r="B1" s="2" t="s">
        <v>385</v>
      </c>
      <c r="D1" s="197" t="s">
        <v>17</v>
      </c>
      <c r="E1" s="198">
        <f>'Capital Allocation'!C11</f>
        <v>43412.157106222963</v>
      </c>
    </row>
    <row r="2" spans="1:6" ht="11.5" customHeight="1" x14ac:dyDescent="0.3">
      <c r="A2" s="3">
        <v>45481</v>
      </c>
      <c r="B2" s="13">
        <v>4.648542048175725E-3</v>
      </c>
      <c r="D2" s="197" t="s">
        <v>18</v>
      </c>
      <c r="E2" s="198"/>
      <c r="F2" s="199"/>
    </row>
    <row r="3" spans="1:6" ht="11.5" customHeight="1" x14ac:dyDescent="0.3">
      <c r="A3" s="3">
        <v>45482</v>
      </c>
      <c r="B3" s="13">
        <v>-3.6455412226584129E-3</v>
      </c>
      <c r="C3" s="210" t="s">
        <v>475</v>
      </c>
      <c r="D3" s="201" t="s">
        <v>19</v>
      </c>
      <c r="E3" s="202">
        <f>E2*ABS(B5)</f>
        <v>0</v>
      </c>
    </row>
    <row r="4" spans="1:6" ht="11.5" customHeight="1" x14ac:dyDescent="0.3">
      <c r="A4" s="3">
        <v>45483</v>
      </c>
      <c r="B4" s="13">
        <v>6.0512243174782087E-3</v>
      </c>
    </row>
    <row r="5" spans="1:6" ht="11.5" customHeight="1" x14ac:dyDescent="0.3">
      <c r="A5" s="3">
        <v>45484</v>
      </c>
      <c r="B5" s="13">
        <v>4.6160302140159969E-3</v>
      </c>
      <c r="C5" s="203"/>
      <c r="D5" s="197" t="s">
        <v>17</v>
      </c>
      <c r="E5" s="198">
        <f>E1</f>
        <v>43412.157106222963</v>
      </c>
    </row>
    <row r="6" spans="1:6" ht="11.5" customHeight="1" x14ac:dyDescent="0.3">
      <c r="A6" s="3">
        <v>45485</v>
      </c>
      <c r="B6" s="13">
        <v>7.9365079365078667E-3</v>
      </c>
      <c r="D6" s="197" t="s">
        <v>18</v>
      </c>
      <c r="E6" s="198"/>
      <c r="F6" s="199"/>
    </row>
    <row r="7" spans="1:6" ht="11.5" customHeight="1" x14ac:dyDescent="0.3">
      <c r="A7" s="3">
        <v>45488</v>
      </c>
      <c r="B7" s="13">
        <v>-3.1772344246442448E-3</v>
      </c>
      <c r="C7" s="200" t="s">
        <v>476</v>
      </c>
      <c r="D7" s="201" t="s">
        <v>20</v>
      </c>
      <c r="E7" s="202">
        <f>E6*ABS(B8)</f>
        <v>0</v>
      </c>
    </row>
    <row r="8" spans="1:6" ht="11.5" customHeight="1" x14ac:dyDescent="0.3">
      <c r="A8" s="3">
        <v>45489</v>
      </c>
      <c r="B8" s="13">
        <v>4.1574279379157772E-3</v>
      </c>
      <c r="C8" s="204"/>
    </row>
    <row r="9" spans="1:6" ht="11.5" customHeight="1" x14ac:dyDescent="0.3">
      <c r="A9" s="3">
        <v>45490</v>
      </c>
      <c r="B9" s="13">
        <v>6.9003588186585451E-3</v>
      </c>
      <c r="D9" s="197" t="s">
        <v>17</v>
      </c>
      <c r="E9" s="198">
        <f>E5</f>
        <v>43412.157106222963</v>
      </c>
    </row>
    <row r="10" spans="1:6" ht="11.5" customHeight="1" x14ac:dyDescent="0.3">
      <c r="A10" s="3">
        <v>45491</v>
      </c>
      <c r="B10" s="13">
        <v>5.3453947368420638E-3</v>
      </c>
      <c r="D10" s="197" t="s">
        <v>18</v>
      </c>
      <c r="E10" s="198"/>
      <c r="F10" s="199"/>
    </row>
    <row r="11" spans="1:6" ht="11.5" customHeight="1" x14ac:dyDescent="0.3">
      <c r="A11" s="3">
        <v>45492</v>
      </c>
      <c r="B11" s="13">
        <v>-6.1349693251533648E-3</v>
      </c>
      <c r="C11" s="211" t="s">
        <v>477</v>
      </c>
      <c r="D11" s="201" t="s">
        <v>21</v>
      </c>
      <c r="E11" s="202">
        <f>E10*ABS(B17)</f>
        <v>0</v>
      </c>
    </row>
    <row r="12" spans="1:6" ht="11.5" customHeight="1" x14ac:dyDescent="0.3">
      <c r="A12" s="3">
        <v>45495</v>
      </c>
      <c r="B12" s="13">
        <v>1.9204389574759902E-2</v>
      </c>
    </row>
    <row r="13" spans="1:6" ht="11.5" customHeight="1" x14ac:dyDescent="0.3">
      <c r="A13" s="3">
        <v>45496</v>
      </c>
      <c r="B13" s="13">
        <v>7.8061911170929634E-3</v>
      </c>
    </row>
    <row r="14" spans="1:6" ht="11.5" customHeight="1" x14ac:dyDescent="0.3">
      <c r="A14" s="3">
        <v>45497</v>
      </c>
      <c r="B14" s="13">
        <v>-5.0747863247863588E-3</v>
      </c>
    </row>
    <row r="15" spans="1:6" ht="11.5" customHeight="1" x14ac:dyDescent="0.3">
      <c r="A15" s="3">
        <v>45498</v>
      </c>
      <c r="B15" s="13">
        <v>-6.8456375838926381E-3</v>
      </c>
    </row>
    <row r="16" spans="1:6" ht="11.5" customHeight="1" x14ac:dyDescent="0.3">
      <c r="A16" s="3">
        <v>45499</v>
      </c>
      <c r="B16" s="13">
        <v>1.3515339910798469E-3</v>
      </c>
    </row>
    <row r="17" spans="1:3" ht="11.5" customHeight="1" x14ac:dyDescent="0.3">
      <c r="A17" s="3">
        <v>45502</v>
      </c>
      <c r="B17" s="13">
        <v>-9.9878526116884657E-3</v>
      </c>
      <c r="C17" s="204"/>
    </row>
    <row r="18" spans="1:3" ht="13" x14ac:dyDescent="0.3">
      <c r="A18" s="3">
        <v>45503</v>
      </c>
      <c r="B18" s="13">
        <v>3.5446489434219464E-2</v>
      </c>
    </row>
    <row r="19" spans="1:3" ht="13" x14ac:dyDescent="0.3">
      <c r="A19" s="3">
        <v>45504</v>
      </c>
      <c r="B19" s="13">
        <v>-1.2376563528637185E-2</v>
      </c>
    </row>
    <row r="20" spans="1:3" ht="13" x14ac:dyDescent="0.3">
      <c r="A20" s="3">
        <v>45505</v>
      </c>
      <c r="B20" s="13">
        <v>-3.919477403012938E-2</v>
      </c>
    </row>
    <row r="21" spans="1:3" ht="13" x14ac:dyDescent="0.3">
      <c r="A21" s="3">
        <v>45506</v>
      </c>
      <c r="B21" s="13">
        <v>-4.4123768558346002E-2</v>
      </c>
    </row>
    <row r="22" spans="1:3" ht="13" x14ac:dyDescent="0.3">
      <c r="A22" s="3">
        <v>45509</v>
      </c>
      <c r="B22" s="13">
        <v>-9.725649586297019E-3</v>
      </c>
    </row>
    <row r="23" spans="1:3" ht="13" x14ac:dyDescent="0.3">
      <c r="A23" s="3">
        <v>45510</v>
      </c>
      <c r="B23" s="13">
        <v>-1.4365288771621205E-2</v>
      </c>
    </row>
    <row r="24" spans="1:3" ht="13" x14ac:dyDescent="0.3">
      <c r="A24" s="3">
        <v>45511</v>
      </c>
      <c r="B24" s="13">
        <v>2.7662105889351567E-2</v>
      </c>
    </row>
    <row r="25" spans="1:3" ht="13" x14ac:dyDescent="0.3">
      <c r="A25" s="3">
        <v>45512</v>
      </c>
      <c r="B25" s="13">
        <v>-3.328509406657102E-3</v>
      </c>
    </row>
    <row r="26" spans="1:3" ht="13" x14ac:dyDescent="0.3">
      <c r="A26" s="3">
        <v>45513</v>
      </c>
      <c r="B26" s="13">
        <v>2.4684187599826267E-3</v>
      </c>
    </row>
    <row r="27" spans="1:3" ht="13" x14ac:dyDescent="0.3">
      <c r="A27" s="3">
        <v>45516</v>
      </c>
      <c r="B27" s="13">
        <v>5.359212050984925E-3</v>
      </c>
    </row>
    <row r="28" spans="1:3" ht="13" x14ac:dyDescent="0.3">
      <c r="A28" s="3">
        <v>45517</v>
      </c>
      <c r="B28" s="13">
        <v>-1.7288575133265476E-3</v>
      </c>
    </row>
    <row r="29" spans="1:3" ht="13" x14ac:dyDescent="0.3">
      <c r="A29" s="3">
        <v>45518</v>
      </c>
      <c r="B29" s="13">
        <v>7.0717275220088735E-3</v>
      </c>
    </row>
    <row r="30" spans="1:3" ht="13" x14ac:dyDescent="0.3">
      <c r="A30" s="3">
        <v>45519</v>
      </c>
      <c r="B30" s="13">
        <v>0</v>
      </c>
    </row>
    <row r="31" spans="1:3" ht="13" x14ac:dyDescent="0.3">
      <c r="A31" s="3">
        <v>45520</v>
      </c>
      <c r="B31" s="13">
        <v>3.0954428202923503E-2</v>
      </c>
    </row>
    <row r="32" spans="1:3" ht="13" x14ac:dyDescent="0.3">
      <c r="A32" s="3">
        <v>45523</v>
      </c>
      <c r="B32" s="13">
        <v>4.7261606894634153E-3</v>
      </c>
    </row>
    <row r="33" spans="1:2" ht="13" x14ac:dyDescent="0.3">
      <c r="A33" s="3">
        <v>45524</v>
      </c>
      <c r="B33" s="13">
        <v>-5.3956834532373687E-3</v>
      </c>
    </row>
    <row r="34" spans="1:2" ht="13" x14ac:dyDescent="0.3">
      <c r="A34" s="3">
        <v>45525</v>
      </c>
      <c r="B34" s="13">
        <v>5.9813604117401791E-3</v>
      </c>
    </row>
    <row r="35" spans="1:2" ht="13" x14ac:dyDescent="0.3">
      <c r="A35" s="3">
        <v>45526</v>
      </c>
      <c r="B35" s="13">
        <v>1.65929203539817E-3</v>
      </c>
    </row>
    <row r="36" spans="1:2" ht="13" x14ac:dyDescent="0.3">
      <c r="A36" s="3">
        <v>45527</v>
      </c>
      <c r="B36" s="13">
        <v>1.5323025952512516E-2</v>
      </c>
    </row>
    <row r="37" spans="1:2" ht="13" x14ac:dyDescent="0.3">
      <c r="A37" s="3">
        <v>45530</v>
      </c>
      <c r="B37" s="13">
        <v>-3.9428959891231541E-3</v>
      </c>
    </row>
    <row r="38" spans="1:2" ht="13" x14ac:dyDescent="0.3">
      <c r="A38" s="3">
        <v>45531</v>
      </c>
      <c r="B38" s="13">
        <v>1.0101010101010201E-2</v>
      </c>
    </row>
    <row r="39" spans="1:2" ht="13" x14ac:dyDescent="0.3">
      <c r="A39" s="3">
        <v>45532</v>
      </c>
      <c r="B39" s="13">
        <v>4.054054054053007E-4</v>
      </c>
    </row>
    <row r="40" spans="1:2" ht="13" x14ac:dyDescent="0.3">
      <c r="A40" s="3">
        <v>45533</v>
      </c>
      <c r="B40" s="13">
        <v>7.2943401323788022E-3</v>
      </c>
    </row>
    <row r="41" spans="1:2" ht="13" x14ac:dyDescent="0.3">
      <c r="A41" s="3">
        <v>45534</v>
      </c>
      <c r="B41" s="13">
        <v>9.6553573823253414E-3</v>
      </c>
    </row>
    <row r="42" spans="1:2" ht="13" x14ac:dyDescent="0.3">
      <c r="A42" s="3">
        <v>45537</v>
      </c>
      <c r="B42" s="13">
        <v>2.3907557444547475E-3</v>
      </c>
    </row>
    <row r="43" spans="1:2" ht="13" x14ac:dyDescent="0.3">
      <c r="A43" s="3">
        <v>45538</v>
      </c>
      <c r="B43" s="13">
        <v>-1.643036968331783E-2</v>
      </c>
    </row>
    <row r="44" spans="1:2" ht="13" x14ac:dyDescent="0.3">
      <c r="A44" s="3">
        <v>45539</v>
      </c>
      <c r="B44" s="13">
        <v>6.7358210965915311E-4</v>
      </c>
    </row>
    <row r="45" spans="1:2" ht="13" x14ac:dyDescent="0.3">
      <c r="A45" s="3">
        <v>45540</v>
      </c>
      <c r="B45" s="13">
        <v>9.9623047926763394E-3</v>
      </c>
    </row>
    <row r="46" spans="1:2" ht="13" x14ac:dyDescent="0.3">
      <c r="A46" s="3">
        <v>45541</v>
      </c>
      <c r="B46" s="13">
        <v>-2.2527326046387578E-2</v>
      </c>
    </row>
    <row r="47" spans="1:2" ht="13" x14ac:dyDescent="0.3">
      <c r="A47" s="3">
        <v>45544</v>
      </c>
      <c r="B47" s="13">
        <v>1.6364380199099974E-2</v>
      </c>
    </row>
    <row r="48" spans="1:2" ht="13" x14ac:dyDescent="0.3">
      <c r="A48" s="3">
        <v>45545</v>
      </c>
      <c r="B48" s="13">
        <v>-1.0063061854286888E-2</v>
      </c>
    </row>
    <row r="49" spans="1:2" ht="13" x14ac:dyDescent="0.3">
      <c r="A49" s="3">
        <v>45546</v>
      </c>
      <c r="B49" s="13">
        <v>1.7619951206288831E-3</v>
      </c>
    </row>
    <row r="50" spans="1:2" ht="13" x14ac:dyDescent="0.3">
      <c r="A50" s="3">
        <v>45547</v>
      </c>
      <c r="B50" s="13">
        <v>1.0418076038425105E-2</v>
      </c>
    </row>
    <row r="51" spans="1:2" ht="13" x14ac:dyDescent="0.3">
      <c r="A51" s="3">
        <v>45548</v>
      </c>
      <c r="B51" s="13">
        <v>5.6239957150508594E-3</v>
      </c>
    </row>
    <row r="52" spans="1:2" ht="13" x14ac:dyDescent="0.3">
      <c r="A52" s="3">
        <v>45551</v>
      </c>
      <c r="B52" s="13">
        <v>-4.2609853528628536E-3</v>
      </c>
    </row>
    <row r="53" spans="1:2" ht="13" x14ac:dyDescent="0.3">
      <c r="A53" s="3">
        <v>45552</v>
      </c>
      <c r="B53" s="13">
        <v>6.9537309441027673E-3</v>
      </c>
    </row>
    <row r="54" spans="1:2" ht="13" x14ac:dyDescent="0.3">
      <c r="A54" s="3">
        <v>45553</v>
      </c>
      <c r="B54" s="13">
        <v>7.9681274900389627E-4</v>
      </c>
    </row>
    <row r="55" spans="1:2" ht="13" x14ac:dyDescent="0.3">
      <c r="A55" s="3">
        <v>45554</v>
      </c>
      <c r="B55" s="13">
        <v>9.023354564755906E-3</v>
      </c>
    </row>
    <row r="56" spans="1:2" ht="13" x14ac:dyDescent="0.3">
      <c r="A56" s="3">
        <v>45555</v>
      </c>
      <c r="B56" s="13">
        <v>6.0494476591268099E-3</v>
      </c>
    </row>
    <row r="57" spans="1:2" ht="13" x14ac:dyDescent="0.3">
      <c r="A57" s="3">
        <v>45558</v>
      </c>
      <c r="B57" s="13">
        <v>-1.8823529411764722E-2</v>
      </c>
    </row>
    <row r="58" spans="1:2" ht="13" x14ac:dyDescent="0.3">
      <c r="A58" s="3">
        <v>45559</v>
      </c>
      <c r="B58" s="13">
        <v>6.5281108446575385E-3</v>
      </c>
    </row>
    <row r="59" spans="1:2" ht="13" x14ac:dyDescent="0.3">
      <c r="A59" s="3">
        <v>45560</v>
      </c>
      <c r="B59" s="13">
        <v>0</v>
      </c>
    </row>
    <row r="60" spans="1:2" ht="13" x14ac:dyDescent="0.3">
      <c r="A60" s="3">
        <v>45561</v>
      </c>
      <c r="B60" s="13">
        <v>2.6075446724023836E-2</v>
      </c>
    </row>
    <row r="61" spans="1:2" ht="13" x14ac:dyDescent="0.3">
      <c r="A61" s="3">
        <v>45562</v>
      </c>
      <c r="B61" s="13">
        <v>-1.4189886480908309E-3</v>
      </c>
    </row>
    <row r="62" spans="1:2" ht="13" x14ac:dyDescent="0.3">
      <c r="A62" s="3">
        <v>45565</v>
      </c>
      <c r="B62" s="13">
        <v>-8.5260302286526077E-3</v>
      </c>
    </row>
    <row r="63" spans="1:2" ht="13" x14ac:dyDescent="0.3">
      <c r="A63" s="3">
        <v>45566</v>
      </c>
      <c r="B63" s="13">
        <v>-2.6579804560260552E-2</v>
      </c>
    </row>
    <row r="64" spans="1:2" ht="13" x14ac:dyDescent="0.3">
      <c r="A64" s="3">
        <v>45567</v>
      </c>
      <c r="B64" s="13">
        <v>-5.2201847142283094E-3</v>
      </c>
    </row>
    <row r="65" spans="1:2" ht="13" x14ac:dyDescent="0.3">
      <c r="A65" s="3">
        <v>45568</v>
      </c>
      <c r="B65" s="13">
        <v>-8.0731969860065259E-3</v>
      </c>
    </row>
    <row r="66" spans="1:2" ht="13" x14ac:dyDescent="0.3">
      <c r="A66" s="3">
        <v>45569</v>
      </c>
      <c r="B66" s="13">
        <v>2.1025501899077623E-2</v>
      </c>
    </row>
    <row r="67" spans="1:2" ht="13" x14ac:dyDescent="0.3">
      <c r="A67" s="3">
        <v>45572</v>
      </c>
      <c r="B67" s="13">
        <v>1.0495549355652948E-2</v>
      </c>
    </row>
    <row r="68" spans="1:2" ht="13" x14ac:dyDescent="0.3">
      <c r="A68" s="3">
        <v>45573</v>
      </c>
      <c r="B68" s="13">
        <v>-4.4701551406783864E-3</v>
      </c>
    </row>
    <row r="69" spans="1:2" ht="13" x14ac:dyDescent="0.3">
      <c r="A69" s="3">
        <v>45574</v>
      </c>
      <c r="B69" s="13">
        <v>5.8108821975699412E-3</v>
      </c>
    </row>
    <row r="70" spans="1:2" ht="13" x14ac:dyDescent="0.3">
      <c r="A70" s="3">
        <v>45575</v>
      </c>
      <c r="B70" s="13">
        <v>1.1029411764705951E-2</v>
      </c>
    </row>
    <row r="71" spans="1:2" ht="13" x14ac:dyDescent="0.3">
      <c r="A71" s="3">
        <v>45576</v>
      </c>
      <c r="B71" s="13">
        <v>1.0649350649350629E-2</v>
      </c>
    </row>
    <row r="72" spans="1:2" ht="13" x14ac:dyDescent="0.3">
      <c r="A72" s="3">
        <v>45579</v>
      </c>
      <c r="B72" s="13">
        <v>8.095605242868122E-3</v>
      </c>
    </row>
    <row r="73" spans="1:2" ht="13" x14ac:dyDescent="0.3">
      <c r="A73" s="3">
        <v>45580</v>
      </c>
      <c r="B73" s="13">
        <v>2.0395156150414297E-3</v>
      </c>
    </row>
    <row r="74" spans="1:2" ht="13" x14ac:dyDescent="0.3">
      <c r="A74" s="3">
        <v>45581</v>
      </c>
      <c r="B74" s="13">
        <v>-2.6714158504007007E-3</v>
      </c>
    </row>
    <row r="75" spans="1:2" ht="13" x14ac:dyDescent="0.3">
      <c r="A75" s="3">
        <v>45582</v>
      </c>
      <c r="B75" s="13">
        <v>1.2882653061224488E-2</v>
      </c>
    </row>
    <row r="76" spans="1:2" ht="13" x14ac:dyDescent="0.3">
      <c r="A76" s="3">
        <v>45583</v>
      </c>
      <c r="B76" s="13">
        <v>7.4297947361793432E-3</v>
      </c>
    </row>
    <row r="77" spans="1:2" ht="13" x14ac:dyDescent="0.3">
      <c r="A77" s="3">
        <v>45586</v>
      </c>
      <c r="B77" s="13">
        <v>-8.8749999999999662E-3</v>
      </c>
    </row>
    <row r="78" spans="1:2" ht="13" x14ac:dyDescent="0.3">
      <c r="A78" s="3">
        <v>45587</v>
      </c>
      <c r="B78" s="13">
        <v>-8.4499936940345775E-3</v>
      </c>
    </row>
    <row r="79" spans="1:2" ht="13" x14ac:dyDescent="0.3">
      <c r="A79" s="3">
        <v>45588</v>
      </c>
      <c r="B79" s="13">
        <v>-1.1956245230221357E-2</v>
      </c>
    </row>
    <row r="80" spans="1:2" ht="13" x14ac:dyDescent="0.3">
      <c r="A80" s="3">
        <v>45589</v>
      </c>
      <c r="B80" s="13">
        <v>-1.1585993820802591E-3</v>
      </c>
    </row>
    <row r="81" spans="1:2" ht="13" x14ac:dyDescent="0.3">
      <c r="A81" s="3">
        <v>45590</v>
      </c>
      <c r="B81" s="13">
        <v>-9.0217811573663632E-4</v>
      </c>
    </row>
    <row r="82" spans="1:2" ht="13" x14ac:dyDescent="0.3">
      <c r="A82" s="3">
        <v>45593</v>
      </c>
      <c r="B82" s="13">
        <v>1.3028895768833848E-2</v>
      </c>
    </row>
    <row r="83" spans="1:2" ht="13" x14ac:dyDescent="0.3">
      <c r="A83" s="3">
        <v>45594</v>
      </c>
      <c r="B83" s="13">
        <v>1.1842607920539918E-2</v>
      </c>
    </row>
    <row r="84" spans="1:2" ht="13" x14ac:dyDescent="0.3">
      <c r="A84" s="3">
        <v>45595</v>
      </c>
      <c r="B84" s="13">
        <v>-7.1734205889755218E-3</v>
      </c>
    </row>
    <row r="85" spans="1:2" ht="13" x14ac:dyDescent="0.3">
      <c r="A85" s="3">
        <v>45596</v>
      </c>
      <c r="B85" s="13">
        <v>-1.9013816706807667E-3</v>
      </c>
    </row>
    <row r="86" spans="1:2" ht="13" x14ac:dyDescent="0.3">
      <c r="A86" s="3">
        <v>45597</v>
      </c>
      <c r="B86" s="13">
        <v>2.4511049022098108E-2</v>
      </c>
    </row>
    <row r="87" spans="1:2" ht="13" x14ac:dyDescent="0.3">
      <c r="A87" s="3">
        <v>45600</v>
      </c>
      <c r="B87" s="13">
        <v>8.6773273831660201E-3</v>
      </c>
    </row>
    <row r="88" spans="1:2" ht="13" x14ac:dyDescent="0.3">
      <c r="A88" s="3">
        <v>45601</v>
      </c>
      <c r="B88" s="13">
        <v>7.7424112080617955E-3</v>
      </c>
    </row>
    <row r="89" spans="1:2" ht="13" x14ac:dyDescent="0.3">
      <c r="A89" s="3">
        <v>45602</v>
      </c>
      <c r="B89" s="13">
        <v>-3.1219512195121875E-2</v>
      </c>
    </row>
    <row r="90" spans="1:2" ht="13" x14ac:dyDescent="0.3">
      <c r="A90" s="3">
        <v>45603</v>
      </c>
      <c r="B90" s="13">
        <v>-2.9456193353474318E-2</v>
      </c>
    </row>
    <row r="91" spans="1:2" ht="13" x14ac:dyDescent="0.3">
      <c r="A91" s="3">
        <v>45604</v>
      </c>
      <c r="B91" s="13">
        <v>-5.058365758754825E-3</v>
      </c>
    </row>
    <row r="92" spans="1:2" ht="13" x14ac:dyDescent="0.3">
      <c r="A92" s="3">
        <v>45607</v>
      </c>
      <c r="B92" s="13">
        <v>1.6555859731456103E-2</v>
      </c>
    </row>
    <row r="93" spans="1:2" ht="13" x14ac:dyDescent="0.3">
      <c r="A93" s="3">
        <v>45608</v>
      </c>
      <c r="B93" s="13">
        <v>-2.4493459861502927E-2</v>
      </c>
    </row>
    <row r="94" spans="1:2" ht="13" x14ac:dyDescent="0.3">
      <c r="A94" s="3">
        <v>45609</v>
      </c>
      <c r="B94" s="13">
        <v>5.1268568423819775E-3</v>
      </c>
    </row>
    <row r="95" spans="1:2" ht="13" x14ac:dyDescent="0.3">
      <c r="A95" s="3">
        <v>45610</v>
      </c>
      <c r="B95" s="13">
        <v>2.14491237248234E-2</v>
      </c>
    </row>
    <row r="96" spans="1:2" ht="13" x14ac:dyDescent="0.3">
      <c r="A96" s="3">
        <v>45611</v>
      </c>
      <c r="B96" s="13">
        <v>-1.2804097311139293E-3</v>
      </c>
    </row>
    <row r="97" spans="1:2" ht="13" x14ac:dyDescent="0.3">
      <c r="A97" s="3">
        <v>45614</v>
      </c>
      <c r="B97" s="13">
        <v>-3.6923076923076954E-2</v>
      </c>
    </row>
    <row r="98" spans="1:2" ht="13" x14ac:dyDescent="0.3">
      <c r="A98" s="3">
        <v>45615</v>
      </c>
      <c r="B98" s="13">
        <v>-1.1048988285409917E-2</v>
      </c>
    </row>
    <row r="99" spans="1:2" ht="13" x14ac:dyDescent="0.3">
      <c r="A99" s="3">
        <v>45616</v>
      </c>
      <c r="B99" s="13">
        <v>-4.8458742764841125E-3</v>
      </c>
    </row>
    <row r="100" spans="1:2" ht="13" x14ac:dyDescent="0.3">
      <c r="A100" s="3">
        <v>45617</v>
      </c>
      <c r="B100" s="13">
        <v>-7.8452590288110146E-3</v>
      </c>
    </row>
    <row r="101" spans="1:2" ht="13" x14ac:dyDescent="0.3">
      <c r="A101" s="3">
        <v>45618</v>
      </c>
      <c r="B101" s="13">
        <v>-9.2706203135650474E-3</v>
      </c>
    </row>
    <row r="102" spans="1:2" ht="13" x14ac:dyDescent="0.3">
      <c r="A102" s="3">
        <v>45621</v>
      </c>
      <c r="B102" s="13">
        <v>-6.7428099628457925E-3</v>
      </c>
    </row>
    <row r="103" spans="1:2" ht="13" x14ac:dyDescent="0.3">
      <c r="A103" s="3">
        <v>45622</v>
      </c>
      <c r="B103" s="13">
        <v>-7.3427542255472345E-3</v>
      </c>
    </row>
    <row r="104" spans="1:2" ht="13" x14ac:dyDescent="0.3">
      <c r="A104" s="3">
        <v>45623</v>
      </c>
      <c r="B104" s="13">
        <v>-1.3956734124214636E-3</v>
      </c>
    </row>
    <row r="105" spans="1:2" ht="13" x14ac:dyDescent="0.3">
      <c r="A105" s="3">
        <v>45624</v>
      </c>
      <c r="B105" s="13">
        <v>6.9881201956673404E-3</v>
      </c>
    </row>
    <row r="106" spans="1:2" ht="13" x14ac:dyDescent="0.3">
      <c r="A106" s="3">
        <v>45625</v>
      </c>
      <c r="B106" s="13">
        <v>6.8008327550311571E-3</v>
      </c>
    </row>
    <row r="107" spans="1:2" ht="13" x14ac:dyDescent="0.3">
      <c r="A107" s="3">
        <v>45628</v>
      </c>
      <c r="B107" s="13">
        <v>1.3785497656466331E-3</v>
      </c>
    </row>
    <row r="108" spans="1:2" ht="13" x14ac:dyDescent="0.3">
      <c r="A108" s="3">
        <v>45629</v>
      </c>
      <c r="B108" s="13">
        <v>1.3628854625550687E-2</v>
      </c>
    </row>
    <row r="109" spans="1:2" ht="13" x14ac:dyDescent="0.3">
      <c r="A109" s="3">
        <v>45630</v>
      </c>
      <c r="B109" s="13">
        <v>1.3581420616596448E-2</v>
      </c>
    </row>
    <row r="110" spans="1:2" ht="13" x14ac:dyDescent="0.3">
      <c r="A110" s="3">
        <v>45631</v>
      </c>
      <c r="B110" s="13">
        <v>2.2645048907945813E-2</v>
      </c>
    </row>
    <row r="111" spans="1:2" ht="13" x14ac:dyDescent="0.3">
      <c r="A111" s="3">
        <v>45632</v>
      </c>
      <c r="B111" s="13">
        <v>6.0272536687631375E-3</v>
      </c>
    </row>
    <row r="112" spans="1:2" ht="13" x14ac:dyDescent="0.3">
      <c r="A112" s="3">
        <v>45635</v>
      </c>
      <c r="B112" s="13">
        <v>0</v>
      </c>
    </row>
    <row r="113" spans="1:2" ht="13" x14ac:dyDescent="0.3">
      <c r="A113" s="3">
        <v>45636</v>
      </c>
      <c r="B113" s="13">
        <v>-5.0794477728574759E-3</v>
      </c>
    </row>
    <row r="114" spans="1:2" ht="13" x14ac:dyDescent="0.3">
      <c r="A114" s="3">
        <v>45637</v>
      </c>
      <c r="B114" s="13">
        <v>9.4253174499280088E-3</v>
      </c>
    </row>
    <row r="115" spans="1:2" ht="13" x14ac:dyDescent="0.3">
      <c r="A115" s="3">
        <v>45638</v>
      </c>
      <c r="B115" s="13">
        <v>1.2838801711840138E-2</v>
      </c>
    </row>
    <row r="116" spans="1:2" ht="13" x14ac:dyDescent="0.3">
      <c r="A116" s="3">
        <v>45639</v>
      </c>
      <c r="B116" s="13">
        <v>5.6338028169014703E-3</v>
      </c>
    </row>
    <row r="117" spans="1:2" ht="13" x14ac:dyDescent="0.3">
      <c r="A117" s="3">
        <v>45642</v>
      </c>
      <c r="B117" s="13">
        <v>4.2016806722688406E-3</v>
      </c>
    </row>
    <row r="118" spans="1:2" ht="13" x14ac:dyDescent="0.3">
      <c r="A118" s="3">
        <v>45643</v>
      </c>
      <c r="B118" s="13">
        <v>-1.9525801952580187E-2</v>
      </c>
    </row>
    <row r="119" spans="1:2" ht="13" x14ac:dyDescent="0.3">
      <c r="A119" s="3">
        <v>45644</v>
      </c>
      <c r="B119" s="13">
        <v>8.6641665589034227E-3</v>
      </c>
    </row>
    <row r="120" spans="1:2" ht="13" x14ac:dyDescent="0.3">
      <c r="A120" s="3">
        <v>45645</v>
      </c>
      <c r="B120" s="13">
        <v>-1.2051282051281977E-2</v>
      </c>
    </row>
    <row r="121" spans="1:2" ht="13" x14ac:dyDescent="0.3">
      <c r="A121" s="3">
        <v>45646</v>
      </c>
      <c r="B121" s="13">
        <v>-4.9312224240851618E-3</v>
      </c>
    </row>
    <row r="122" spans="1:2" ht="13" x14ac:dyDescent="0.3">
      <c r="A122" s="3">
        <v>45649</v>
      </c>
      <c r="B122" s="13">
        <v>-3.6515388628065295E-3</v>
      </c>
    </row>
    <row r="123" spans="1:2" ht="13" x14ac:dyDescent="0.3">
      <c r="A123" s="3">
        <v>45650</v>
      </c>
      <c r="B123" s="13">
        <v>0</v>
      </c>
    </row>
    <row r="124" spans="1:2" ht="13" x14ac:dyDescent="0.3">
      <c r="A124" s="3">
        <v>45651</v>
      </c>
      <c r="B124" s="13">
        <v>0</v>
      </c>
    </row>
    <row r="125" spans="1:2" ht="13" x14ac:dyDescent="0.3">
      <c r="A125" s="3">
        <v>45652</v>
      </c>
      <c r="B125" s="13">
        <v>0</v>
      </c>
    </row>
    <row r="126" spans="1:2" ht="13" x14ac:dyDescent="0.3">
      <c r="A126" s="3">
        <v>45653</v>
      </c>
      <c r="B126" s="13">
        <v>1.1780104712041982E-2</v>
      </c>
    </row>
    <row r="127" spans="1:2" ht="13" x14ac:dyDescent="0.3">
      <c r="A127" s="3">
        <v>45656</v>
      </c>
      <c r="B127" s="13">
        <v>-5.1746442432088586E-4</v>
      </c>
    </row>
    <row r="128" spans="1:2" ht="13" x14ac:dyDescent="0.3">
      <c r="A128" s="3">
        <v>45657</v>
      </c>
      <c r="B128" s="13">
        <v>0</v>
      </c>
    </row>
    <row r="129" spans="1:2" ht="13" x14ac:dyDescent="0.3">
      <c r="A129" s="3">
        <v>45658</v>
      </c>
      <c r="B129" s="13">
        <v>0</v>
      </c>
    </row>
    <row r="130" spans="1:2" ht="13" x14ac:dyDescent="0.3">
      <c r="A130" s="3">
        <v>45659</v>
      </c>
      <c r="B130" s="13">
        <v>-3.3652601604969973E-3</v>
      </c>
    </row>
    <row r="131" spans="1:2" ht="13" x14ac:dyDescent="0.3">
      <c r="A131" s="3">
        <v>45660</v>
      </c>
      <c r="B131" s="13">
        <v>-2.5974025974023112E-4</v>
      </c>
    </row>
    <row r="132" spans="1:2" ht="13" x14ac:dyDescent="0.3">
      <c r="A132" s="3">
        <v>45663</v>
      </c>
      <c r="B132" s="13">
        <v>2.0914523252792878E-2</v>
      </c>
    </row>
    <row r="133" spans="1:2" ht="13" x14ac:dyDescent="0.3">
      <c r="A133" s="3">
        <v>45664</v>
      </c>
      <c r="B133" s="13">
        <v>-4.7079781142638916E-3</v>
      </c>
    </row>
    <row r="134" spans="1:2" ht="13" x14ac:dyDescent="0.3">
      <c r="A134" s="3">
        <v>45665</v>
      </c>
      <c r="B134" s="13">
        <v>1.457427767834312E-2</v>
      </c>
    </row>
    <row r="135" spans="1:2" ht="13" x14ac:dyDescent="0.3">
      <c r="A135" s="3">
        <v>45666</v>
      </c>
      <c r="B135" s="13">
        <v>5.418346774193567E-3</v>
      </c>
    </row>
    <row r="136" spans="1:2" ht="13" x14ac:dyDescent="0.3">
      <c r="A136" s="3">
        <v>45667</v>
      </c>
      <c r="B136" s="13">
        <v>5.5144754981826787E-3</v>
      </c>
    </row>
    <row r="137" spans="1:2" ht="13" x14ac:dyDescent="0.3">
      <c r="A137" s="3">
        <v>45670</v>
      </c>
      <c r="B137" s="13">
        <v>-1.258880717935934E-2</v>
      </c>
    </row>
    <row r="138" spans="1:2" ht="13" x14ac:dyDescent="0.3">
      <c r="A138" s="3">
        <v>45671</v>
      </c>
      <c r="B138" s="13">
        <v>2.7770764958343821E-2</v>
      </c>
    </row>
    <row r="139" spans="1:2" ht="13" x14ac:dyDescent="0.3">
      <c r="A139" s="3">
        <v>45672</v>
      </c>
      <c r="B139" s="13">
        <v>1.1053795136330559E-3</v>
      </c>
    </row>
    <row r="140" spans="1:2" ht="13" x14ac:dyDescent="0.3">
      <c r="A140" s="3">
        <v>45673</v>
      </c>
      <c r="B140" s="13">
        <v>5.6434793276897771E-3</v>
      </c>
    </row>
    <row r="141" spans="1:2" ht="13" x14ac:dyDescent="0.3">
      <c r="A141" s="3">
        <v>45674</v>
      </c>
      <c r="B141" s="13">
        <v>1.1101622544833609E-2</v>
      </c>
    </row>
    <row r="142" spans="1:2" ht="13" x14ac:dyDescent="0.3">
      <c r="A142" s="3">
        <v>45677</v>
      </c>
      <c r="B142" s="13">
        <v>5.6708494208494928E-3</v>
      </c>
    </row>
    <row r="143" spans="1:2" ht="13" x14ac:dyDescent="0.3">
      <c r="A143" s="3">
        <v>45678</v>
      </c>
      <c r="B143" s="13">
        <v>-1.4397120575885367E-3</v>
      </c>
    </row>
    <row r="144" spans="1:2" ht="13" x14ac:dyDescent="0.3">
      <c r="A144" s="3">
        <v>45679</v>
      </c>
      <c r="B144" s="13">
        <v>-1.5379070046858116E-2</v>
      </c>
    </row>
    <row r="145" spans="1:2" ht="13" x14ac:dyDescent="0.3">
      <c r="A145" s="3">
        <v>45680</v>
      </c>
      <c r="B145" s="13">
        <v>1.9646125686394091E-2</v>
      </c>
    </row>
    <row r="146" spans="1:2" ht="13" x14ac:dyDescent="0.3">
      <c r="A146" s="3">
        <v>45681</v>
      </c>
      <c r="B146" s="13">
        <v>3.8295835327908125E-3</v>
      </c>
    </row>
    <row r="147" spans="1:2" ht="13" x14ac:dyDescent="0.3">
      <c r="A147" s="3">
        <v>45684</v>
      </c>
      <c r="B147" s="13">
        <v>-4.2918454935621823E-3</v>
      </c>
    </row>
    <row r="148" spans="1:2" ht="13" x14ac:dyDescent="0.3">
      <c r="A148" s="3">
        <v>45685</v>
      </c>
      <c r="B148" s="13">
        <v>4.3103448275861574E-3</v>
      </c>
    </row>
    <row r="149" spans="1:2" ht="13" x14ac:dyDescent="0.3">
      <c r="A149" s="3">
        <v>45686</v>
      </c>
      <c r="B149" s="13">
        <v>1.3352408202193623E-2</v>
      </c>
    </row>
    <row r="150" spans="1:2" ht="13" x14ac:dyDescent="0.3">
      <c r="A150" s="3">
        <v>45687</v>
      </c>
      <c r="B150" s="13">
        <v>-7.6470588235293532E-3</v>
      </c>
    </row>
    <row r="151" spans="1:2" ht="13" x14ac:dyDescent="0.3">
      <c r="A151" s="3">
        <v>45688</v>
      </c>
      <c r="B151" s="13">
        <v>-5.8091286307055436E-3</v>
      </c>
    </row>
    <row r="152" spans="1:2" ht="13" x14ac:dyDescent="0.3">
      <c r="A152" s="3">
        <v>45691</v>
      </c>
      <c r="B152" s="13">
        <v>-5.1275936083948559E-3</v>
      </c>
    </row>
    <row r="153" spans="1:2" ht="13" x14ac:dyDescent="0.3">
      <c r="A153" s="3">
        <v>45692</v>
      </c>
      <c r="B153" s="13">
        <v>1.9297614766870381E-2</v>
      </c>
    </row>
    <row r="154" spans="1:2" ht="13" x14ac:dyDescent="0.3">
      <c r="A154" s="3">
        <v>45693</v>
      </c>
      <c r="B154" s="13">
        <v>-6.8203198494825763E-3</v>
      </c>
    </row>
    <row r="155" spans="1:2" ht="13" x14ac:dyDescent="0.3">
      <c r="A155" s="3">
        <v>45694</v>
      </c>
      <c r="B155" s="13">
        <v>2.9836609045702189E-2</v>
      </c>
    </row>
    <row r="156" spans="1:2" ht="13" x14ac:dyDescent="0.3">
      <c r="A156" s="3">
        <v>45695</v>
      </c>
      <c r="B156" s="13">
        <v>3.4490687514372427E-4</v>
      </c>
    </row>
    <row r="157" spans="1:2" ht="13" x14ac:dyDescent="0.3">
      <c r="A157" s="3">
        <v>45698</v>
      </c>
      <c r="B157" s="13">
        <v>-2.0687277324446247E-3</v>
      </c>
    </row>
    <row r="158" spans="1:2" ht="13" x14ac:dyDescent="0.3">
      <c r="A158" s="3">
        <v>45699</v>
      </c>
      <c r="B158" s="13">
        <v>1.8541978578832153E-2</v>
      </c>
    </row>
    <row r="159" spans="1:2" ht="13" x14ac:dyDescent="0.3">
      <c r="A159" s="3">
        <v>45700</v>
      </c>
      <c r="B159" s="13">
        <v>-4.5228403437353685E-4</v>
      </c>
    </row>
    <row r="160" spans="1:2" ht="13" x14ac:dyDescent="0.3">
      <c r="A160" s="3">
        <v>45701</v>
      </c>
      <c r="B160" s="13">
        <v>-9.3891402714932331E-3</v>
      </c>
    </row>
    <row r="161" spans="1:2" ht="13" x14ac:dyDescent="0.3">
      <c r="A161" s="3">
        <v>45702</v>
      </c>
      <c r="B161" s="13">
        <v>4.3393856343496929E-3</v>
      </c>
    </row>
    <row r="162" spans="1:2" ht="13" x14ac:dyDescent="0.3">
      <c r="A162" s="3">
        <v>45705</v>
      </c>
      <c r="B162" s="13">
        <v>1.6259238203524807E-2</v>
      </c>
    </row>
    <row r="163" spans="1:2" ht="13" x14ac:dyDescent="0.3">
      <c r="A163" s="3">
        <v>45706</v>
      </c>
      <c r="B163" s="13">
        <v>1.8796151264264854E-2</v>
      </c>
    </row>
    <row r="164" spans="1:2" ht="13" x14ac:dyDescent="0.3">
      <c r="A164" s="3">
        <v>45707</v>
      </c>
      <c r="B164" s="13">
        <v>-9.22468701954751E-3</v>
      </c>
    </row>
    <row r="165" spans="1:2" ht="13" x14ac:dyDescent="0.3">
      <c r="A165" s="3">
        <v>45708</v>
      </c>
      <c r="B165" s="13">
        <v>-4.8769674129905214E-3</v>
      </c>
    </row>
    <row r="166" spans="1:2" ht="13" x14ac:dyDescent="0.3">
      <c r="A166" s="3">
        <v>45709</v>
      </c>
      <c r="B166" s="13">
        <v>7.0171530407663859E-3</v>
      </c>
    </row>
    <row r="167" spans="1:2" ht="13" x14ac:dyDescent="0.3">
      <c r="A167" s="3">
        <v>45712</v>
      </c>
      <c r="B167" s="13">
        <v>2.76518084282716E-3</v>
      </c>
    </row>
    <row r="168" spans="1:2" ht="13" x14ac:dyDescent="0.3">
      <c r="A168" s="3">
        <v>45713</v>
      </c>
      <c r="B168" s="13">
        <v>1.8199867637326179E-2</v>
      </c>
    </row>
    <row r="169" spans="1:2" ht="13" x14ac:dyDescent="0.3">
      <c r="A169" s="3">
        <v>45714</v>
      </c>
      <c r="B169" s="13">
        <v>3.3365832520853629E-2</v>
      </c>
    </row>
    <row r="170" spans="1:2" ht="13" x14ac:dyDescent="0.3">
      <c r="A170" s="3">
        <v>45715</v>
      </c>
      <c r="B170" s="13">
        <v>-3.5643149177061453E-3</v>
      </c>
    </row>
    <row r="171" spans="1:2" ht="13" x14ac:dyDescent="0.3">
      <c r="A171" s="3">
        <v>45716</v>
      </c>
      <c r="B171" s="13">
        <v>-4.1031036296687506E-3</v>
      </c>
    </row>
    <row r="172" spans="1:2" ht="13" x14ac:dyDescent="0.3">
      <c r="A172" s="3">
        <v>45719</v>
      </c>
      <c r="B172" s="13">
        <v>1.5212338897105444E-2</v>
      </c>
    </row>
    <row r="173" spans="1:2" ht="13" x14ac:dyDescent="0.3">
      <c r="A173" s="3">
        <v>45720</v>
      </c>
      <c r="B173" s="13">
        <v>-2.9448491155046774E-2</v>
      </c>
    </row>
    <row r="174" spans="1:2" ht="13" x14ac:dyDescent="0.3">
      <c r="A174" s="3">
        <v>45721</v>
      </c>
      <c r="B174" s="13">
        <v>3.6667738822772654E-2</v>
      </c>
    </row>
    <row r="175" spans="1:2" ht="13" x14ac:dyDescent="0.3">
      <c r="A175" s="3">
        <v>45722</v>
      </c>
      <c r="B175" s="13">
        <v>5.8951287620229997E-3</v>
      </c>
    </row>
    <row r="176" spans="1:2" ht="13" x14ac:dyDescent="0.3">
      <c r="A176" s="3">
        <v>45723</v>
      </c>
      <c r="B176" s="13">
        <v>6.4774830351633592E-3</v>
      </c>
    </row>
    <row r="177" spans="1:2" ht="13" x14ac:dyDescent="0.3">
      <c r="A177" s="3">
        <v>45726</v>
      </c>
      <c r="B177" s="13">
        <v>-2.1350495454081075E-2</v>
      </c>
    </row>
    <row r="178" spans="1:2" ht="13" x14ac:dyDescent="0.3">
      <c r="A178" s="3">
        <v>45727</v>
      </c>
      <c r="B178" s="13">
        <v>-2.1085594989561581E-2</v>
      </c>
    </row>
    <row r="179" spans="1:2" ht="13" x14ac:dyDescent="0.3">
      <c r="A179" s="3">
        <v>45728</v>
      </c>
      <c r="B179" s="13">
        <v>1.7061207080400952E-2</v>
      </c>
    </row>
    <row r="180" spans="1:2" ht="13" x14ac:dyDescent="0.3">
      <c r="A180" s="3">
        <v>45729</v>
      </c>
      <c r="B180" s="13">
        <v>-1.0484378276368174E-2</v>
      </c>
    </row>
    <row r="181" spans="1:2" ht="13" x14ac:dyDescent="0.3">
      <c r="A181" s="3">
        <v>45730</v>
      </c>
      <c r="B181" s="13">
        <v>1.7270608179699116E-2</v>
      </c>
    </row>
    <row r="182" spans="1:2" ht="13" x14ac:dyDescent="0.3">
      <c r="A182" s="3">
        <v>45733</v>
      </c>
      <c r="B182" s="13">
        <v>6.1451932090406487E-3</v>
      </c>
    </row>
    <row r="183" spans="1:2" ht="13" x14ac:dyDescent="0.3">
      <c r="A183" s="3">
        <v>45734</v>
      </c>
      <c r="B183" s="13">
        <v>2.2567287784679087E-2</v>
      </c>
    </row>
    <row r="184" spans="1:2" ht="13" x14ac:dyDescent="0.3">
      <c r="A184" s="3">
        <v>45735</v>
      </c>
      <c r="B184" s="13">
        <v>1.8222312208949871E-3</v>
      </c>
    </row>
    <row r="185" spans="1:2" ht="13" x14ac:dyDescent="0.3">
      <c r="A185" s="3">
        <v>45736</v>
      </c>
      <c r="B185" s="13">
        <v>-2.9102667744543273E-2</v>
      </c>
    </row>
    <row r="186" spans="1:2" ht="13" x14ac:dyDescent="0.3">
      <c r="A186" s="3">
        <v>45737</v>
      </c>
      <c r="B186" s="13">
        <v>4.8917568692754803E-3</v>
      </c>
    </row>
    <row r="187" spans="1:2" ht="13" x14ac:dyDescent="0.3">
      <c r="A187" s="3">
        <v>45740</v>
      </c>
      <c r="B187" s="13">
        <v>1.2428793371310673E-3</v>
      </c>
    </row>
    <row r="188" spans="1:2" ht="13" x14ac:dyDescent="0.3">
      <c r="A188" s="3">
        <v>45741</v>
      </c>
      <c r="B188" s="13">
        <v>2.2033722975069926E-2</v>
      </c>
    </row>
    <row r="189" spans="1:2" ht="13" x14ac:dyDescent="0.3">
      <c r="A189" s="3">
        <v>45742</v>
      </c>
      <c r="B189" s="13">
        <v>-7.6923076923077439E-3</v>
      </c>
    </row>
    <row r="190" spans="1:2" ht="13" x14ac:dyDescent="0.3">
      <c r="A190" s="3">
        <v>45743</v>
      </c>
      <c r="B190" s="13">
        <v>3.0599755201957731E-3</v>
      </c>
    </row>
    <row r="191" spans="1:2" ht="13" x14ac:dyDescent="0.3">
      <c r="A191" s="3">
        <v>45744</v>
      </c>
      <c r="B191" s="13">
        <v>-1.9320724018710544E-2</v>
      </c>
    </row>
    <row r="192" spans="1:2" ht="13" x14ac:dyDescent="0.3">
      <c r="A192" s="3">
        <v>45747</v>
      </c>
      <c r="B192" s="13">
        <v>-1.8249688925756964E-2</v>
      </c>
    </row>
    <row r="193" spans="1:2" ht="13" x14ac:dyDescent="0.3">
      <c r="A193" s="3">
        <v>45748</v>
      </c>
      <c r="B193" s="13">
        <v>1.2040557667934175E-2</v>
      </c>
    </row>
    <row r="194" spans="1:2" ht="13" x14ac:dyDescent="0.3">
      <c r="A194" s="3">
        <v>45749</v>
      </c>
      <c r="B194" s="13">
        <v>-5.2181173032777933E-4</v>
      </c>
    </row>
    <row r="195" spans="1:2" ht="13" x14ac:dyDescent="0.3">
      <c r="A195" s="3">
        <v>45750</v>
      </c>
      <c r="B195" s="13">
        <v>-6.9646026939542638E-2</v>
      </c>
    </row>
    <row r="196" spans="1:2" ht="13" x14ac:dyDescent="0.3">
      <c r="A196" s="3">
        <v>45751</v>
      </c>
      <c r="B196" s="13">
        <v>-7.3063973063973039E-2</v>
      </c>
    </row>
    <row r="197" spans="1:2" ht="13" x14ac:dyDescent="0.3">
      <c r="A197" s="3">
        <v>45754</v>
      </c>
      <c r="B197" s="13">
        <v>-5.557573556120602E-2</v>
      </c>
    </row>
    <row r="198" spans="1:2" ht="13" x14ac:dyDescent="0.3">
      <c r="A198" s="3">
        <v>45755</v>
      </c>
      <c r="B198" s="13">
        <v>2.4358974358974411E-2</v>
      </c>
    </row>
    <row r="199" spans="1:2" ht="13" x14ac:dyDescent="0.3">
      <c r="A199" s="3">
        <v>45756</v>
      </c>
      <c r="B199" s="13">
        <v>-2.2027534418022549E-2</v>
      </c>
    </row>
    <row r="200" spans="1:2" ht="13" x14ac:dyDescent="0.3">
      <c r="A200" s="3">
        <v>45757</v>
      </c>
      <c r="B200" s="13">
        <v>5.7716918351676541E-2</v>
      </c>
    </row>
    <row r="201" spans="1:2" ht="13" x14ac:dyDescent="0.3">
      <c r="A201" s="3">
        <v>45758</v>
      </c>
      <c r="B201" s="13">
        <v>-1.8148820326679453E-3</v>
      </c>
    </row>
    <row r="202" spans="1:2" ht="13" x14ac:dyDescent="0.3">
      <c r="A202" s="3">
        <v>45761</v>
      </c>
      <c r="B202" s="13">
        <v>2.6303030303030366E-2</v>
      </c>
    </row>
    <row r="203" spans="1:2" ht="13" x14ac:dyDescent="0.3">
      <c r="A203" s="3">
        <v>45762</v>
      </c>
      <c r="B203" s="13">
        <v>2.8935868666587837E-2</v>
      </c>
    </row>
    <row r="204" spans="1:2" ht="13" x14ac:dyDescent="0.3">
      <c r="A204" s="3">
        <v>45763</v>
      </c>
      <c r="B204" s="13">
        <v>9.2975206611569695E-3</v>
      </c>
    </row>
    <row r="205" spans="1:2" ht="13" x14ac:dyDescent="0.3">
      <c r="A205" s="3">
        <v>45764</v>
      </c>
      <c r="B205" s="13">
        <v>-8.6432389400658179E-3</v>
      </c>
    </row>
    <row r="206" spans="1:2" ht="13" x14ac:dyDescent="0.3">
      <c r="A206" s="3">
        <v>45765</v>
      </c>
      <c r="B206" s="13">
        <v>0</v>
      </c>
    </row>
    <row r="207" spans="1:2" ht="13" x14ac:dyDescent="0.3">
      <c r="A207" s="3">
        <v>45768</v>
      </c>
      <c r="B207" s="13">
        <v>0</v>
      </c>
    </row>
    <row r="208" spans="1:2" ht="13" x14ac:dyDescent="0.3">
      <c r="A208" s="3">
        <v>45769</v>
      </c>
      <c r="B208" s="13">
        <v>1.3880922335665785E-2</v>
      </c>
    </row>
    <row r="209" spans="1:2" ht="13" x14ac:dyDescent="0.3">
      <c r="A209" s="3">
        <v>45770</v>
      </c>
      <c r="B209" s="13">
        <v>2.7947499434261336E-2</v>
      </c>
    </row>
    <row r="210" spans="1:2" ht="13" x14ac:dyDescent="0.3">
      <c r="A210" s="3">
        <v>45771</v>
      </c>
      <c r="B210" s="13">
        <v>3.3021463951567812E-3</v>
      </c>
    </row>
    <row r="211" spans="1:2" ht="13" x14ac:dyDescent="0.3">
      <c r="A211" s="3">
        <v>45772</v>
      </c>
      <c r="B211" s="13">
        <v>2.3587493143170581E-2</v>
      </c>
    </row>
    <row r="212" spans="1:2" ht="13" x14ac:dyDescent="0.3">
      <c r="A212" s="3">
        <v>45775</v>
      </c>
      <c r="B212" s="13">
        <v>5.8949624866023271E-3</v>
      </c>
    </row>
    <row r="213" spans="1:2" ht="13" x14ac:dyDescent="0.3">
      <c r="A213" s="3">
        <v>45776</v>
      </c>
      <c r="B213" s="13">
        <v>1.3319126265316995E-2</v>
      </c>
    </row>
    <row r="214" spans="1:2" ht="13" x14ac:dyDescent="0.3">
      <c r="A214" s="3">
        <v>45777</v>
      </c>
      <c r="B214" s="13">
        <v>-1.5352260778128183E-2</v>
      </c>
    </row>
    <row r="215" spans="1:2" ht="13" x14ac:dyDescent="0.3">
      <c r="A215" s="3">
        <v>45778</v>
      </c>
      <c r="B215" s="13">
        <v>0</v>
      </c>
    </row>
    <row r="216" spans="1:2" ht="13" x14ac:dyDescent="0.3">
      <c r="A216" s="3">
        <v>45779</v>
      </c>
      <c r="B216" s="13">
        <v>1.5484835540367317E-2</v>
      </c>
    </row>
    <row r="217" spans="1:2" ht="13" x14ac:dyDescent="0.3">
      <c r="A217" s="3">
        <v>45782</v>
      </c>
      <c r="B217" s="13">
        <v>9.7802082237879867E-3</v>
      </c>
    </row>
    <row r="218" spans="1:2" ht="13" x14ac:dyDescent="0.3">
      <c r="A218" s="3">
        <v>45783</v>
      </c>
      <c r="B218" s="13">
        <v>-7.8108727348470174E-3</v>
      </c>
    </row>
    <row r="219" spans="1:2" ht="13" x14ac:dyDescent="0.3">
      <c r="A219" s="3">
        <v>45784</v>
      </c>
      <c r="B219" s="13">
        <v>-1.9943318988138923E-2</v>
      </c>
    </row>
    <row r="220" spans="1:2" ht="13" x14ac:dyDescent="0.3">
      <c r="A220" s="3">
        <v>45785</v>
      </c>
      <c r="B220" s="13">
        <v>3.084502516868376E-2</v>
      </c>
    </row>
    <row r="221" spans="1:2" ht="13" x14ac:dyDescent="0.3">
      <c r="A221" s="3">
        <v>45786</v>
      </c>
      <c r="B221" s="13">
        <v>8.7272727272726894E-3</v>
      </c>
    </row>
    <row r="222" spans="1:2" ht="13" x14ac:dyDescent="0.3">
      <c r="A222" s="3">
        <v>45789</v>
      </c>
      <c r="B222" s="13">
        <v>6.1798331445051501E-3</v>
      </c>
    </row>
    <row r="223" spans="1:2" ht="13" x14ac:dyDescent="0.3">
      <c r="A223" s="3">
        <v>45790</v>
      </c>
      <c r="B223" s="13">
        <v>3.0709386835910672E-4</v>
      </c>
    </row>
    <row r="224" spans="1:2" ht="13" x14ac:dyDescent="0.3">
      <c r="A224" s="3">
        <v>45791</v>
      </c>
      <c r="B224" s="13">
        <v>1.4019647973802748E-2</v>
      </c>
    </row>
    <row r="225" spans="1:2" ht="13" x14ac:dyDescent="0.3">
      <c r="A225" s="3">
        <v>45792</v>
      </c>
      <c r="B225" s="13">
        <v>4.1376526390148943E-3</v>
      </c>
    </row>
    <row r="226" spans="1:2" ht="13" x14ac:dyDescent="0.3">
      <c r="A226" s="3">
        <v>45793</v>
      </c>
      <c r="B226" s="13">
        <v>3.0150753768845367E-4</v>
      </c>
    </row>
    <row r="227" spans="1:2" ht="13" x14ac:dyDescent="0.3">
      <c r="A227" s="3">
        <v>45796</v>
      </c>
      <c r="B227" s="13">
        <v>-2.3209082688636581E-2</v>
      </c>
    </row>
    <row r="228" spans="1:2" ht="13" x14ac:dyDescent="0.3">
      <c r="A228" s="3">
        <v>45797</v>
      </c>
      <c r="B228" s="13">
        <v>1.275457724748E-2</v>
      </c>
    </row>
    <row r="229" spans="1:2" ht="13" x14ac:dyDescent="0.3">
      <c r="A229" s="3">
        <v>45798</v>
      </c>
      <c r="B229" s="13">
        <v>5.6875888685759867E-3</v>
      </c>
    </row>
    <row r="230" spans="1:2" ht="13" x14ac:dyDescent="0.3">
      <c r="A230" s="3">
        <v>45799</v>
      </c>
      <c r="B230" s="13">
        <v>-5.4534437487374771E-3</v>
      </c>
    </row>
    <row r="231" spans="1:2" ht="13" x14ac:dyDescent="0.3">
      <c r="A231" s="3">
        <v>45800</v>
      </c>
      <c r="B231" s="13">
        <v>-3.4930950446791342E-2</v>
      </c>
    </row>
    <row r="232" spans="1:2" ht="13" x14ac:dyDescent="0.3">
      <c r="A232" s="3">
        <v>45803</v>
      </c>
      <c r="B232" s="13">
        <v>1.7150673400673427E-2</v>
      </c>
    </row>
    <row r="233" spans="1:2" ht="13" x14ac:dyDescent="0.3">
      <c r="A233" s="3">
        <v>45804</v>
      </c>
      <c r="B233" s="13">
        <v>2.3792283024722961E-3</v>
      </c>
    </row>
    <row r="234" spans="1:2" ht="13" x14ac:dyDescent="0.3">
      <c r="A234" s="3">
        <v>45805</v>
      </c>
      <c r="B234" s="13">
        <v>-4.1279669762637355E-4</v>
      </c>
    </row>
    <row r="235" spans="1:2" ht="13" x14ac:dyDescent="0.3">
      <c r="A235" s="3">
        <v>45806</v>
      </c>
      <c r="B235" s="13">
        <v>1.6518686764402245E-3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45810</v>
      </c>
      <c r="B237" s="13">
        <v>-1.832993890020436E-3</v>
      </c>
    </row>
    <row r="238" spans="1:2" ht="13" x14ac:dyDescent="0.3">
      <c r="A238" s="3">
        <v>45811</v>
      </c>
      <c r="B238" s="13">
        <v>-1.9383799224648162E-3</v>
      </c>
    </row>
    <row r="239" spans="1:2" ht="13" x14ac:dyDescent="0.3">
      <c r="A239" s="3">
        <v>45812</v>
      </c>
      <c r="B239" s="13">
        <v>-4.7020341408565243E-3</v>
      </c>
    </row>
    <row r="240" spans="1:2" ht="13" x14ac:dyDescent="0.3">
      <c r="A240" s="3">
        <v>45813</v>
      </c>
      <c r="B240" s="13">
        <v>1.6329464927595839E-2</v>
      </c>
    </row>
    <row r="241" spans="1:2" ht="13" x14ac:dyDescent="0.3">
      <c r="A241" s="3">
        <v>45814</v>
      </c>
      <c r="B241" s="13">
        <v>1.4551333872271458E-2</v>
      </c>
    </row>
    <row r="242" spans="1:2" ht="13" x14ac:dyDescent="0.3">
      <c r="A242" s="3">
        <v>45817</v>
      </c>
      <c r="B242" s="13">
        <v>-1.7928286852588553E-3</v>
      </c>
    </row>
    <row r="243" spans="1:2" ht="13" x14ac:dyDescent="0.3">
      <c r="A243" s="3">
        <v>45818</v>
      </c>
      <c r="B243" s="13">
        <v>-2.6042706046697367E-2</v>
      </c>
    </row>
    <row r="244" spans="1:2" ht="13" x14ac:dyDescent="0.3">
      <c r="A244" s="3">
        <v>45819</v>
      </c>
      <c r="B244" s="13">
        <v>1.8440733531401171E-3</v>
      </c>
    </row>
    <row r="245" spans="1:2" ht="13" x14ac:dyDescent="0.3">
      <c r="A245" s="3">
        <v>45820</v>
      </c>
      <c r="B245" s="13">
        <v>-6.0333367419980856E-3</v>
      </c>
    </row>
    <row r="246" spans="1:2" ht="13" x14ac:dyDescent="0.3">
      <c r="A246" s="3">
        <v>45821</v>
      </c>
      <c r="B246" s="13">
        <v>-8.1275720164609693E-3</v>
      </c>
    </row>
    <row r="247" spans="1:2" ht="13" x14ac:dyDescent="0.3">
      <c r="A247" s="3">
        <v>45824</v>
      </c>
      <c r="B247" s="13">
        <v>2.3545275386370742E-2</v>
      </c>
    </row>
    <row r="248" spans="1:2" ht="13" x14ac:dyDescent="0.3">
      <c r="A248" s="3">
        <v>45825</v>
      </c>
      <c r="B248" s="13">
        <v>-2.6955816781516012E-2</v>
      </c>
    </row>
    <row r="249" spans="1:2" ht="13" x14ac:dyDescent="0.3">
      <c r="A249" s="3">
        <v>45826</v>
      </c>
      <c r="B249" s="13">
        <v>4.3740887315142484E-3</v>
      </c>
    </row>
    <row r="250" spans="1:2" ht="13" x14ac:dyDescent="0.3">
      <c r="A250" s="3">
        <v>45827</v>
      </c>
      <c r="B250" s="13">
        <v>-1.4931563666528425E-2</v>
      </c>
    </row>
    <row r="251" spans="1:2" ht="13" x14ac:dyDescent="0.3">
      <c r="A251" s="3">
        <v>45828</v>
      </c>
      <c r="B251" s="13">
        <v>1.3052631578947427E-2</v>
      </c>
    </row>
    <row r="252" spans="1:2" ht="13" x14ac:dyDescent="0.3">
      <c r="A252" s="3">
        <v>45831</v>
      </c>
      <c r="B252" s="13">
        <v>-1.1949293433083978E-2</v>
      </c>
    </row>
    <row r="253" spans="1:2" ht="13" x14ac:dyDescent="0.3">
      <c r="A253" s="3">
        <v>45832</v>
      </c>
      <c r="B253" s="13">
        <v>2.3556630560521631E-2</v>
      </c>
    </row>
    <row r="254" spans="1:2" ht="13" x14ac:dyDescent="0.3">
      <c r="A254" s="3">
        <v>45833</v>
      </c>
      <c r="B254" s="13">
        <v>-7.089283879585003E-3</v>
      </c>
    </row>
    <row r="255" spans="1:2" ht="13" x14ac:dyDescent="0.3">
      <c r="A255" s="3">
        <v>45834</v>
      </c>
      <c r="B255" s="13">
        <v>-4.449503311258202E-3</v>
      </c>
    </row>
    <row r="256" spans="1:2" ht="13" x14ac:dyDescent="0.3">
      <c r="A256" s="3">
        <v>45835</v>
      </c>
      <c r="B256" s="13">
        <v>1.4031805425631408E-2</v>
      </c>
    </row>
    <row r="257" spans="1:2" ht="13" x14ac:dyDescent="0.3">
      <c r="A257" s="3">
        <v>45838</v>
      </c>
      <c r="B257" s="13">
        <v>2.7675276752766754E-3</v>
      </c>
    </row>
    <row r="258" spans="1:2" ht="13" x14ac:dyDescent="0.3">
      <c r="A258" s="3">
        <v>45839</v>
      </c>
      <c r="B258" s="13">
        <v>-9.5062864152100565E-3</v>
      </c>
    </row>
    <row r="259" spans="1:2" ht="13" x14ac:dyDescent="0.3">
      <c r="A259" s="3">
        <v>45840</v>
      </c>
      <c r="B259" s="13">
        <v>8.8751289989680397E-3</v>
      </c>
    </row>
    <row r="260" spans="1:2" ht="13" x14ac:dyDescent="0.3">
      <c r="A260" s="3">
        <v>45841</v>
      </c>
      <c r="B260" s="13">
        <v>6.239770867430436E-3</v>
      </c>
    </row>
    <row r="261" spans="1:2" ht="13" x14ac:dyDescent="0.3">
      <c r="A261" s="3">
        <v>45842</v>
      </c>
      <c r="B261" s="13">
        <v>-1.026735793432948E-2</v>
      </c>
    </row>
    <row r="262" spans="1:2" ht="13" x14ac:dyDescent="0.3">
      <c r="A262" s="3">
        <v>45845</v>
      </c>
      <c r="B262" s="13">
        <v>1.4482333607230896E-2</v>
      </c>
    </row>
    <row r="263" spans="1:2" ht="13" x14ac:dyDescent="0.3">
      <c r="A263" s="3">
        <v>45846</v>
      </c>
      <c r="B263" s="13">
        <v>-1.0124531740419379E-4</v>
      </c>
    </row>
    <row r="264" spans="1:2" ht="13" x14ac:dyDescent="0.3">
      <c r="A264" s="3">
        <v>45847</v>
      </c>
      <c r="B264" s="13">
        <v>2.6326447954637486E-2</v>
      </c>
    </row>
    <row r="265" spans="1:2" ht="13" x14ac:dyDescent="0.3">
      <c r="A265" s="3">
        <v>45848</v>
      </c>
      <c r="B265" s="13">
        <v>-1.5686661404893342E-2</v>
      </c>
    </row>
    <row r="266" spans="1:2" ht="13" x14ac:dyDescent="0.3">
      <c r="A266" s="3">
        <v>45849</v>
      </c>
      <c r="B266" s="13">
        <v>-1.3731582640072211E-2</v>
      </c>
    </row>
    <row r="267" spans="1:2" ht="13" x14ac:dyDescent="0.3">
      <c r="A267" s="3">
        <v>45852</v>
      </c>
      <c r="B267" s="13">
        <v>2.0325203252032089E-3</v>
      </c>
    </row>
    <row r="268" spans="1:2" ht="13" x14ac:dyDescent="0.3">
      <c r="A268" s="3">
        <v>45853</v>
      </c>
      <c r="B268" s="13">
        <v>-1.0953346855983648E-2</v>
      </c>
    </row>
    <row r="269" spans="1:2" ht="13" x14ac:dyDescent="0.3">
      <c r="A269" s="3">
        <v>45854</v>
      </c>
      <c r="B269" s="13">
        <v>1.8457752255946374E-3</v>
      </c>
    </row>
    <row r="270" spans="1:2" ht="13" x14ac:dyDescent="0.3">
      <c r="A270" s="3">
        <v>45855</v>
      </c>
      <c r="B270" s="13">
        <v>8.2906857727739307E-3</v>
      </c>
    </row>
    <row r="271" spans="1:2" ht="13" x14ac:dyDescent="0.3">
      <c r="A271" s="3">
        <v>45856</v>
      </c>
      <c r="B271" s="13">
        <v>1.1166379047811625E-3</v>
      </c>
    </row>
    <row r="272" spans="1:2" ht="13" x14ac:dyDescent="0.3">
      <c r="A272" s="3">
        <v>45859</v>
      </c>
      <c r="B272" s="13">
        <v>-1.6223889677550206E-3</v>
      </c>
    </row>
    <row r="273" spans="1:2" ht="13" x14ac:dyDescent="0.3">
      <c r="A273" s="3">
        <v>45860</v>
      </c>
      <c r="B273" s="13">
        <v>-2.0312817387778469E-4</v>
      </c>
    </row>
    <row r="274" spans="1:2" ht="13" x14ac:dyDescent="0.3">
      <c r="A274" s="3">
        <v>45861</v>
      </c>
      <c r="B274" s="13">
        <v>1.9504266558309648E-2</v>
      </c>
    </row>
    <row r="275" spans="1:2" ht="13" x14ac:dyDescent="0.3">
      <c r="A275" s="3">
        <v>45862</v>
      </c>
      <c r="B275" s="13">
        <v>9.565563969709057E-3</v>
      </c>
    </row>
    <row r="276" spans="1:2" ht="13" x14ac:dyDescent="0.3">
      <c r="A276" s="3">
        <v>45863</v>
      </c>
      <c r="B276" s="13">
        <v>-1.3817607579944084E-3</v>
      </c>
    </row>
    <row r="277" spans="1:2" ht="13" x14ac:dyDescent="0.3">
      <c r="A277" s="3">
        <v>45866</v>
      </c>
      <c r="B277" s="13">
        <v>5.139355603874244E-3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45868</v>
      </c>
      <c r="B279" s="13">
        <v>4.3863024240092294E-2</v>
      </c>
    </row>
    <row r="280" spans="1:2" ht="13" x14ac:dyDescent="0.3">
      <c r="A280" s="3">
        <v>45869</v>
      </c>
      <c r="B280" s="13">
        <v>-2.4143015112421715E-2</v>
      </c>
    </row>
    <row r="281" spans="1:2" ht="13" x14ac:dyDescent="0.3">
      <c r="A281" s="3">
        <v>45870</v>
      </c>
      <c r="B281" s="13">
        <v>-5.5712936732766748E-2</v>
      </c>
    </row>
    <row r="282" spans="1:2" ht="13" x14ac:dyDescent="0.3">
      <c r="A282" s="3">
        <v>45873</v>
      </c>
      <c r="B282" s="13">
        <v>3.2399999999999984E-2</v>
      </c>
    </row>
    <row r="283" spans="1:2" ht="13" x14ac:dyDescent="0.3">
      <c r="A283" s="3">
        <v>45874</v>
      </c>
      <c r="B283" s="13">
        <v>-5.8117008911275185E-3</v>
      </c>
    </row>
    <row r="284" spans="1:2" ht="13" x14ac:dyDescent="0.3">
      <c r="A284" s="3">
        <v>45875</v>
      </c>
      <c r="B284" s="13">
        <v>7.9890880748247021E-3</v>
      </c>
    </row>
    <row r="285" spans="1:2" ht="13" x14ac:dyDescent="0.3">
      <c r="A285" s="3">
        <v>45876</v>
      </c>
      <c r="B285" s="13">
        <v>1.6431471099941999E-2</v>
      </c>
    </row>
    <row r="286" spans="1:2" ht="13" x14ac:dyDescent="0.3">
      <c r="A286" s="3">
        <v>45877</v>
      </c>
      <c r="B286" s="13">
        <v>1.4834537847090204E-2</v>
      </c>
    </row>
    <row r="287" spans="1:2" ht="13" x14ac:dyDescent="0.3">
      <c r="A287" s="3">
        <v>45880</v>
      </c>
      <c r="B287" s="13">
        <v>-2.061469265367339E-3</v>
      </c>
    </row>
    <row r="288" spans="1:2" ht="13" x14ac:dyDescent="0.3">
      <c r="A288" s="3">
        <v>45881</v>
      </c>
      <c r="B288" s="13">
        <v>3.3802816901408062E-3</v>
      </c>
    </row>
    <row r="289" spans="1:2" ht="13" x14ac:dyDescent="0.3">
      <c r="A289" s="3">
        <v>45882</v>
      </c>
      <c r="B289" s="13">
        <v>1.6282987085906746E-2</v>
      </c>
    </row>
    <row r="290" spans="1:2" ht="13" x14ac:dyDescent="0.3">
      <c r="A290" s="3">
        <v>45883</v>
      </c>
      <c r="B290" s="13">
        <v>1.4548802946593118E-2</v>
      </c>
    </row>
    <row r="291" spans="1:2" ht="13" x14ac:dyDescent="0.3">
      <c r="A291" s="3">
        <v>45884</v>
      </c>
      <c r="B291" s="13">
        <v>0</v>
      </c>
    </row>
    <row r="292" spans="1:2" ht="13" x14ac:dyDescent="0.3">
      <c r="A292" s="3">
        <v>45887</v>
      </c>
      <c r="B292" s="13">
        <v>-3.6304229442730915E-3</v>
      </c>
    </row>
    <row r="293" spans="1:2" ht="13" x14ac:dyDescent="0.3">
      <c r="A293" s="3">
        <v>45888</v>
      </c>
      <c r="B293" s="13">
        <v>2.1133175441792777E-2</v>
      </c>
    </row>
    <row r="294" spans="1:2" ht="13" x14ac:dyDescent="0.3">
      <c r="A294" s="3">
        <v>45889</v>
      </c>
      <c r="B294" s="13">
        <v>-5.7091882247992908E-3</v>
      </c>
    </row>
    <row r="295" spans="1:2" ht="13" x14ac:dyDescent="0.3">
      <c r="A295" s="3">
        <v>45890</v>
      </c>
      <c r="B295" s="13">
        <v>6.4597164902206322E-3</v>
      </c>
    </row>
    <row r="296" spans="1:2" ht="13" x14ac:dyDescent="0.3">
      <c r="A296" s="3">
        <v>45891</v>
      </c>
      <c r="B296" s="13">
        <v>5.8834016758781181E-3</v>
      </c>
    </row>
    <row r="297" spans="1:2" ht="13" x14ac:dyDescent="0.3">
      <c r="A297" s="3">
        <v>45894</v>
      </c>
      <c r="B297" s="13">
        <v>-1.2406947890819852E-3</v>
      </c>
    </row>
    <row r="298" spans="1:2" ht="13" x14ac:dyDescent="0.3">
      <c r="A298" s="3">
        <v>45895</v>
      </c>
      <c r="B298" s="13">
        <v>-1.8988464951197909E-2</v>
      </c>
    </row>
    <row r="299" spans="1:2" ht="13" x14ac:dyDescent="0.3">
      <c r="A299" s="3">
        <v>45896</v>
      </c>
      <c r="B299" s="13">
        <v>-2.5325615050651173E-2</v>
      </c>
    </row>
    <row r="300" spans="1:2" ht="13" x14ac:dyDescent="0.3">
      <c r="A300" s="3">
        <v>45897</v>
      </c>
      <c r="B300" s="13">
        <v>3.8975501113585574E-3</v>
      </c>
    </row>
    <row r="301" spans="1:2" ht="13" x14ac:dyDescent="0.3">
      <c r="A301" s="3">
        <v>45898</v>
      </c>
      <c r="B301" s="13">
        <v>-6.2858199297466831E-3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0EA7-C824-4940-8DAD-5BDCDE0FEC34}">
  <dimension ref="A1:F18"/>
  <sheetViews>
    <sheetView zoomScale="150" zoomScaleNormal="150" workbookViewId="0"/>
  </sheetViews>
  <sheetFormatPr defaultColWidth="9.1796875" defaultRowHeight="12.5" x14ac:dyDescent="0.25"/>
  <cols>
    <col min="1" max="1" width="13.1796875" style="54" customWidth="1"/>
    <col min="2" max="2" width="30.26953125" style="54" customWidth="1"/>
    <col min="3" max="3" width="23.1796875" style="54" customWidth="1"/>
    <col min="4" max="4" width="17.1796875" style="54" bestFit="1" customWidth="1"/>
    <col min="5" max="5" width="12.54296875" style="54" bestFit="1" customWidth="1"/>
    <col min="6" max="6" width="19.453125" style="54" bestFit="1" customWidth="1"/>
    <col min="7" max="16384" width="9.1796875" style="54"/>
  </cols>
  <sheetData>
    <row r="1" spans="1:6" ht="13" x14ac:dyDescent="0.3">
      <c r="A1" s="52" t="s">
        <v>33</v>
      </c>
      <c r="B1" s="53" t="s">
        <v>34</v>
      </c>
    </row>
    <row r="2" spans="1:6" x14ac:dyDescent="0.25">
      <c r="A2" s="55" t="s">
        <v>35</v>
      </c>
      <c r="B2" s="56">
        <v>1.0000000000000001E-5</v>
      </c>
      <c r="C2" s="54" t="s">
        <v>36</v>
      </c>
    </row>
    <row r="3" spans="1:6" ht="13" x14ac:dyDescent="0.3">
      <c r="A3" s="55" t="s">
        <v>37</v>
      </c>
      <c r="B3" s="57">
        <v>2.0000000000000001E-4</v>
      </c>
      <c r="D3" s="58" t="s">
        <v>22</v>
      </c>
      <c r="E3" s="58" t="s">
        <v>38</v>
      </c>
      <c r="F3" s="58" t="s">
        <v>24</v>
      </c>
    </row>
    <row r="4" spans="1:6" ht="15.5" x14ac:dyDescent="0.35">
      <c r="A4" s="55" t="s">
        <v>39</v>
      </c>
      <c r="B4" s="57">
        <v>2.9999999999999997E-4</v>
      </c>
      <c r="D4" s="59" t="s">
        <v>46</v>
      </c>
      <c r="E4" s="60">
        <f>IF(D4="","",SUMIF(A2:A18,D4,B2:B18))</f>
        <v>1.6999999999999999E-3</v>
      </c>
      <c r="F4" s="61">
        <f>IF(E4="","",1-E4)</f>
        <v>0.99829999999999997</v>
      </c>
    </row>
    <row r="5" spans="1:6" x14ac:dyDescent="0.25">
      <c r="A5" s="55" t="s">
        <v>41</v>
      </c>
      <c r="B5" s="56">
        <v>3.5E-4</v>
      </c>
    </row>
    <row r="6" spans="1:6" x14ac:dyDescent="0.25">
      <c r="A6" s="55" t="s">
        <v>42</v>
      </c>
      <c r="B6" s="57">
        <v>5.0000000000000001E-4</v>
      </c>
    </row>
    <row r="7" spans="1:6" x14ac:dyDescent="0.25">
      <c r="A7" s="55" t="s">
        <v>43</v>
      </c>
      <c r="B7" s="57">
        <v>5.9999999999999995E-4</v>
      </c>
    </row>
    <row r="8" spans="1:6" x14ac:dyDescent="0.25">
      <c r="A8" s="55" t="s">
        <v>44</v>
      </c>
      <c r="B8" s="57">
        <v>8.9999999999999998E-4</v>
      </c>
    </row>
    <row r="9" spans="1:6" x14ac:dyDescent="0.25">
      <c r="A9" s="55" t="s">
        <v>45</v>
      </c>
      <c r="B9" s="57">
        <v>1.1999999999999999E-3</v>
      </c>
      <c r="D9" s="65"/>
    </row>
    <row r="10" spans="1:6" x14ac:dyDescent="0.25">
      <c r="A10" s="55" t="s">
        <v>46</v>
      </c>
      <c r="B10" s="57">
        <v>1.6999999999999999E-3</v>
      </c>
    </row>
    <row r="11" spans="1:6" x14ac:dyDescent="0.25">
      <c r="A11" s="55" t="s">
        <v>40</v>
      </c>
      <c r="B11" s="57">
        <v>5.3E-3</v>
      </c>
    </row>
    <row r="12" spans="1:6" x14ac:dyDescent="0.25">
      <c r="A12" s="55" t="s">
        <v>47</v>
      </c>
      <c r="B12" s="57">
        <v>6.0000000000000001E-3</v>
      </c>
    </row>
    <row r="13" spans="1:6" x14ac:dyDescent="0.25">
      <c r="A13" s="55" t="s">
        <v>48</v>
      </c>
      <c r="B13" s="57">
        <v>1.2E-2</v>
      </c>
    </row>
    <row r="14" spans="1:6" x14ac:dyDescent="0.25">
      <c r="A14" s="55" t="s">
        <v>49</v>
      </c>
      <c r="B14" s="57">
        <v>1.9E-2</v>
      </c>
    </row>
    <row r="15" spans="1:6" x14ac:dyDescent="0.25">
      <c r="A15" s="55" t="s">
        <v>50</v>
      </c>
      <c r="B15" s="57">
        <v>3.1E-2</v>
      </c>
    </row>
    <row r="16" spans="1:6" x14ac:dyDescent="0.25">
      <c r="A16" s="55" t="s">
        <v>51</v>
      </c>
      <c r="B16" s="57">
        <v>5.0999999999999997E-2</v>
      </c>
    </row>
    <row r="17" spans="1:2" x14ac:dyDescent="0.25">
      <c r="A17" s="55" t="s">
        <v>52</v>
      </c>
      <c r="B17" s="57">
        <v>0.10100000000000001</v>
      </c>
    </row>
    <row r="18" spans="1:2" x14ac:dyDescent="0.25">
      <c r="A18" s="55" t="s">
        <v>53</v>
      </c>
      <c r="B18" s="57">
        <v>0.21099999999999999</v>
      </c>
    </row>
  </sheetData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6AF0-AB7C-40FA-B7EB-EC1A43EC779F}">
  <dimension ref="A1:I301"/>
  <sheetViews>
    <sheetView zoomScale="164" zoomScaleNormal="164" workbookViewId="0"/>
  </sheetViews>
  <sheetFormatPr defaultRowHeight="12.5" x14ac:dyDescent="0.25"/>
  <cols>
    <col min="1" max="1" width="10.54296875" bestFit="1" customWidth="1"/>
    <col min="2" max="2" width="9.453125" bestFit="1" customWidth="1"/>
    <col min="3" max="4" width="11.26953125" customWidth="1"/>
    <col min="5" max="5" width="3.453125" customWidth="1"/>
    <col min="6" max="6" width="16.7265625" customWidth="1"/>
    <col min="7" max="7" width="14" bestFit="1" customWidth="1"/>
    <col min="8" max="9" width="13" bestFit="1" customWidth="1"/>
  </cols>
  <sheetData>
    <row r="1" spans="1:9" ht="13" x14ac:dyDescent="0.3">
      <c r="A1" s="2" t="s">
        <v>0</v>
      </c>
      <c r="B1" s="2" t="s">
        <v>385</v>
      </c>
      <c r="C1" s="2" t="s">
        <v>389</v>
      </c>
      <c r="D1" s="125" t="s">
        <v>390</v>
      </c>
      <c r="F1" s="20" t="s">
        <v>17</v>
      </c>
      <c r="G1" s="21">
        <f>'Capital Allocation'!C11</f>
        <v>43412.157106222963</v>
      </c>
      <c r="H1" s="125" t="s">
        <v>385</v>
      </c>
      <c r="I1" s="125" t="s">
        <v>389</v>
      </c>
    </row>
    <row r="2" spans="1:9" ht="13" x14ac:dyDescent="0.3">
      <c r="A2" s="3">
        <v>45481</v>
      </c>
      <c r="B2" s="13">
        <v>4.648542048175725E-3</v>
      </c>
      <c r="C2" s="13">
        <v>1.7730496453900962E-3</v>
      </c>
      <c r="D2" s="127"/>
      <c r="F2" s="20" t="s">
        <v>18</v>
      </c>
      <c r="G2" s="21">
        <f>H2+I2</f>
        <v>1000000</v>
      </c>
      <c r="H2" s="126">
        <v>600000</v>
      </c>
      <c r="I2" s="126">
        <v>400000</v>
      </c>
    </row>
    <row r="3" spans="1:9" ht="13" x14ac:dyDescent="0.3">
      <c r="A3" s="3">
        <v>45482</v>
      </c>
      <c r="B3" s="13">
        <v>-3.6455412226584129E-3</v>
      </c>
      <c r="C3" s="13">
        <v>-1.7699115044247787E-2</v>
      </c>
      <c r="D3" s="127"/>
      <c r="E3" s="62"/>
      <c r="F3" s="22" t="s">
        <v>19</v>
      </c>
      <c r="G3" s="23"/>
      <c r="H3" s="128">
        <f>H2/$G$2</f>
        <v>0.6</v>
      </c>
      <c r="I3" s="128">
        <f>I2/$G$2</f>
        <v>0.4</v>
      </c>
    </row>
    <row r="4" spans="1:9" ht="13" x14ac:dyDescent="0.3">
      <c r="A4" s="3">
        <v>45483</v>
      </c>
      <c r="B4" s="13">
        <v>6.0512243174782087E-3</v>
      </c>
      <c r="C4" s="13">
        <v>2.1621621621621671E-2</v>
      </c>
      <c r="D4" s="127"/>
    </row>
    <row r="5" spans="1:9" ht="13" x14ac:dyDescent="0.3">
      <c r="A5" s="3">
        <v>45484</v>
      </c>
      <c r="B5" s="13">
        <v>4.6160302140159969E-3</v>
      </c>
      <c r="C5" s="13">
        <v>2.6455026455026202E-3</v>
      </c>
      <c r="D5" s="127"/>
      <c r="E5" s="24"/>
      <c r="F5" s="24"/>
      <c r="G5" s="24"/>
    </row>
    <row r="6" spans="1:9" ht="13" x14ac:dyDescent="0.3">
      <c r="A6" s="3">
        <v>45485</v>
      </c>
      <c r="B6" s="13">
        <v>7.9365079365078667E-3</v>
      </c>
      <c r="C6" s="13">
        <v>2.638522427440608E-3</v>
      </c>
      <c r="D6" s="127"/>
      <c r="F6" s="24"/>
      <c r="G6" s="24"/>
    </row>
    <row r="7" spans="1:9" ht="13" x14ac:dyDescent="0.3">
      <c r="A7" s="3">
        <v>45488</v>
      </c>
      <c r="B7" s="13">
        <v>-3.1772344246442448E-3</v>
      </c>
      <c r="C7" s="13">
        <v>9.6491228070174941E-3</v>
      </c>
      <c r="D7" s="127"/>
      <c r="F7" s="24"/>
      <c r="G7" s="24"/>
    </row>
    <row r="8" spans="1:9" ht="13" x14ac:dyDescent="0.3">
      <c r="A8" s="3">
        <v>45489</v>
      </c>
      <c r="B8" s="13">
        <v>4.1574279379157772E-3</v>
      </c>
      <c r="C8" s="13">
        <v>-1.3032145960034753E-2</v>
      </c>
      <c r="D8" s="127"/>
      <c r="E8" s="24"/>
      <c r="F8" s="24"/>
      <c r="G8" s="24"/>
    </row>
    <row r="9" spans="1:9" ht="13" x14ac:dyDescent="0.3">
      <c r="A9" s="3">
        <v>45490</v>
      </c>
      <c r="B9" s="13">
        <v>6.9003588186585451E-3</v>
      </c>
      <c r="C9" s="13">
        <v>-6.1619718309858153E-3</v>
      </c>
      <c r="D9" s="127"/>
      <c r="F9" s="24"/>
      <c r="G9" s="24"/>
    </row>
    <row r="10" spans="1:9" ht="13" x14ac:dyDescent="0.3">
      <c r="A10" s="3">
        <v>45491</v>
      </c>
      <c r="B10" s="13">
        <v>5.3453947368420638E-3</v>
      </c>
      <c r="C10" s="13">
        <v>1.151461470327721E-2</v>
      </c>
      <c r="D10" s="127"/>
      <c r="F10" s="24"/>
      <c r="G10" s="24"/>
    </row>
    <row r="11" spans="1:9" ht="13" x14ac:dyDescent="0.3">
      <c r="A11" s="3">
        <v>45492</v>
      </c>
      <c r="B11" s="13">
        <v>-6.1349693251533648E-3</v>
      </c>
      <c r="C11" s="13">
        <v>-2.5394045534150662E-2</v>
      </c>
      <c r="D11" s="127"/>
      <c r="F11" s="24"/>
      <c r="G11" s="24"/>
    </row>
    <row r="12" spans="1:9" ht="13" x14ac:dyDescent="0.3">
      <c r="A12" s="3">
        <v>45495</v>
      </c>
      <c r="B12" s="13">
        <v>1.9204389574759902E-2</v>
      </c>
      <c r="C12" s="13">
        <v>8.9847259658580418E-3</v>
      </c>
      <c r="D12" s="127"/>
    </row>
    <row r="13" spans="1:9" ht="13" x14ac:dyDescent="0.3">
      <c r="A13" s="3">
        <v>45496</v>
      </c>
      <c r="B13" s="13">
        <v>7.8061911170929634E-3</v>
      </c>
      <c r="C13" s="13">
        <v>-1.6028495102404249E-2</v>
      </c>
      <c r="D13" s="127"/>
    </row>
    <row r="14" spans="1:9" ht="13" x14ac:dyDescent="0.3">
      <c r="A14" s="3">
        <v>45497</v>
      </c>
      <c r="B14" s="13">
        <v>-5.0747863247863588E-3</v>
      </c>
      <c r="C14" s="13">
        <v>9.049773755655594E-4</v>
      </c>
      <c r="D14" s="127"/>
    </row>
    <row r="15" spans="1:9" ht="13" x14ac:dyDescent="0.3">
      <c r="A15" s="3">
        <v>45498</v>
      </c>
      <c r="B15" s="13">
        <v>-6.8456375838926381E-3</v>
      </c>
      <c r="C15" s="13">
        <v>4.5207956600361665E-3</v>
      </c>
      <c r="D15" s="127"/>
    </row>
    <row r="16" spans="1:9" ht="13" x14ac:dyDescent="0.3">
      <c r="A16" s="3">
        <v>45499</v>
      </c>
      <c r="B16" s="13">
        <v>1.3515339910798469E-3</v>
      </c>
      <c r="C16" s="13">
        <v>-4.5004500450045006E-3</v>
      </c>
      <c r="D16" s="127"/>
    </row>
    <row r="17" spans="1:5" ht="13" x14ac:dyDescent="0.3">
      <c r="A17" s="3">
        <v>45502</v>
      </c>
      <c r="B17" s="13">
        <v>-9.9878526116884657E-3</v>
      </c>
      <c r="C17" s="13">
        <v>-5.4249547920433485E-3</v>
      </c>
      <c r="D17" s="127"/>
      <c r="E17" s="24"/>
    </row>
    <row r="18" spans="1:5" ht="13" x14ac:dyDescent="0.3">
      <c r="A18" s="3">
        <v>45503</v>
      </c>
      <c r="B18" s="13">
        <v>3.5446489434219464E-2</v>
      </c>
      <c r="C18" s="13">
        <v>-9.0909090909085737E-4</v>
      </c>
      <c r="D18" s="127"/>
    </row>
    <row r="19" spans="1:5" ht="13" x14ac:dyDescent="0.3">
      <c r="A19" s="3">
        <v>45504</v>
      </c>
      <c r="B19" s="13">
        <v>-1.2376563528637185E-2</v>
      </c>
      <c r="C19" s="13">
        <v>-8.1892629663330805E-3</v>
      </c>
      <c r="D19" s="127"/>
    </row>
    <row r="20" spans="1:5" ht="13" x14ac:dyDescent="0.3">
      <c r="A20" s="3">
        <v>45505</v>
      </c>
      <c r="B20" s="13">
        <v>-3.919477403012938E-2</v>
      </c>
      <c r="C20" s="13">
        <v>-2.8440366972477014E-2</v>
      </c>
      <c r="D20" s="127"/>
    </row>
    <row r="21" spans="1:5" ht="13" x14ac:dyDescent="0.3">
      <c r="A21" s="3">
        <v>45506</v>
      </c>
      <c r="B21" s="13">
        <v>-4.4123768558346002E-2</v>
      </c>
      <c r="C21" s="13">
        <v>-1.5108593012275812E-2</v>
      </c>
      <c r="D21" s="127"/>
    </row>
    <row r="22" spans="1:5" ht="13" x14ac:dyDescent="0.3">
      <c r="A22" s="3">
        <v>45509</v>
      </c>
      <c r="B22" s="13">
        <v>-9.725649586297019E-3</v>
      </c>
      <c r="C22" s="13">
        <v>-2.7804410354745845E-2</v>
      </c>
      <c r="D22" s="127"/>
    </row>
    <row r="23" spans="1:5" ht="13" x14ac:dyDescent="0.3">
      <c r="A23" s="3">
        <v>45510</v>
      </c>
      <c r="B23" s="13">
        <v>-1.4365288771621205E-2</v>
      </c>
      <c r="C23" s="13">
        <v>-8.8757396449704699E-3</v>
      </c>
      <c r="D23" s="127"/>
    </row>
    <row r="24" spans="1:5" ht="13" x14ac:dyDescent="0.3">
      <c r="A24" s="3">
        <v>45511</v>
      </c>
      <c r="B24" s="13">
        <v>2.7662105889351567E-2</v>
      </c>
      <c r="C24" s="13">
        <v>2.5870646766169098E-2</v>
      </c>
      <c r="D24" s="127"/>
    </row>
    <row r="25" spans="1:5" ht="13" x14ac:dyDescent="0.3">
      <c r="A25" s="3">
        <v>45512</v>
      </c>
      <c r="B25" s="13">
        <v>-3.328509406657102E-3</v>
      </c>
      <c r="C25" s="13">
        <v>-5.8195926285159487E-3</v>
      </c>
      <c r="D25" s="127"/>
    </row>
    <row r="26" spans="1:5" ht="13" x14ac:dyDescent="0.3">
      <c r="A26" s="3">
        <v>45513</v>
      </c>
      <c r="B26" s="13">
        <v>2.4684187599826267E-3</v>
      </c>
      <c r="C26" s="13">
        <v>-7.80487804878046E-3</v>
      </c>
      <c r="D26" s="127"/>
    </row>
    <row r="27" spans="1:5" ht="13" x14ac:dyDescent="0.3">
      <c r="A27" s="3">
        <v>45516</v>
      </c>
      <c r="B27" s="13">
        <v>5.359212050984925E-3</v>
      </c>
      <c r="C27" s="13">
        <v>-9.8328416912487702E-3</v>
      </c>
      <c r="D27" s="127"/>
    </row>
    <row r="28" spans="1:5" ht="13" x14ac:dyDescent="0.3">
      <c r="A28" s="3">
        <v>45517</v>
      </c>
      <c r="B28" s="13">
        <v>-1.7288575133265476E-3</v>
      </c>
      <c r="C28" s="13">
        <v>-8.4409136047667171E-3</v>
      </c>
      <c r="D28" s="127"/>
    </row>
    <row r="29" spans="1:5" ht="13" x14ac:dyDescent="0.3">
      <c r="A29" s="3">
        <v>45518</v>
      </c>
      <c r="B29" s="13">
        <v>7.0717275220088735E-3</v>
      </c>
      <c r="C29" s="13">
        <v>-1.0015022533800702E-2</v>
      </c>
      <c r="D29" s="127"/>
    </row>
    <row r="30" spans="1:5" ht="13" x14ac:dyDescent="0.3">
      <c r="A30" s="3">
        <v>45519</v>
      </c>
      <c r="B30" s="13">
        <v>0</v>
      </c>
      <c r="C30" s="13">
        <v>2.073849266565515E-2</v>
      </c>
      <c r="D30" s="127"/>
    </row>
    <row r="31" spans="1:5" ht="13" x14ac:dyDescent="0.3">
      <c r="A31" s="3">
        <v>45520</v>
      </c>
      <c r="B31" s="13">
        <v>3.0954428202923503E-2</v>
      </c>
      <c r="C31" s="13">
        <v>3.9643211100098257E-3</v>
      </c>
      <c r="D31" s="127"/>
    </row>
    <row r="32" spans="1:5" ht="13" x14ac:dyDescent="0.3">
      <c r="A32" s="3">
        <v>45523</v>
      </c>
      <c r="B32" s="13">
        <v>4.7261606894634153E-3</v>
      </c>
      <c r="C32" s="13">
        <v>2.9615004935834157E-2</v>
      </c>
      <c r="D32" s="127"/>
    </row>
    <row r="33" spans="1:4" ht="13" x14ac:dyDescent="0.3">
      <c r="A33" s="3">
        <v>45524</v>
      </c>
      <c r="B33" s="13">
        <v>-5.3956834532373687E-3</v>
      </c>
      <c r="C33" s="13">
        <v>-1.2464046021092974E-2</v>
      </c>
      <c r="D33" s="127"/>
    </row>
    <row r="34" spans="1:4" ht="13" x14ac:dyDescent="0.3">
      <c r="A34" s="3">
        <v>45525</v>
      </c>
      <c r="B34" s="13">
        <v>5.9813604117401791E-3</v>
      </c>
      <c r="C34" s="13">
        <v>2.0388349514563052E-2</v>
      </c>
      <c r="D34" s="127"/>
    </row>
    <row r="35" spans="1:4" ht="13" x14ac:dyDescent="0.3">
      <c r="A35" s="3">
        <v>45526</v>
      </c>
      <c r="B35" s="13">
        <v>1.65929203539817E-3</v>
      </c>
      <c r="C35" s="13">
        <v>-1.2369172216936225E-2</v>
      </c>
      <c r="D35" s="127"/>
    </row>
    <row r="36" spans="1:4" ht="13" x14ac:dyDescent="0.3">
      <c r="A36" s="3">
        <v>45527</v>
      </c>
      <c r="B36" s="13">
        <v>1.5323025952512516E-2</v>
      </c>
      <c r="C36" s="13">
        <v>1.4450867052023121E-2</v>
      </c>
      <c r="D36" s="127"/>
    </row>
    <row r="37" spans="1:4" ht="13" x14ac:dyDescent="0.3">
      <c r="A37" s="3">
        <v>45530</v>
      </c>
      <c r="B37" s="13">
        <v>-3.9428959891231541E-3</v>
      </c>
      <c r="C37" s="13">
        <v>2.8490028490028223E-3</v>
      </c>
      <c r="D37" s="127"/>
    </row>
    <row r="38" spans="1:4" ht="13" x14ac:dyDescent="0.3">
      <c r="A38" s="3">
        <v>45531</v>
      </c>
      <c r="B38" s="13">
        <v>1.0101010101010201E-2</v>
      </c>
      <c r="C38" s="13">
        <v>-6.6287878787877714E-3</v>
      </c>
      <c r="D38" s="127"/>
    </row>
    <row r="39" spans="1:4" ht="13" x14ac:dyDescent="0.3">
      <c r="A39" s="3">
        <v>45532</v>
      </c>
      <c r="B39" s="13">
        <v>4.054054054053007E-4</v>
      </c>
      <c r="C39" s="13">
        <v>-1.6205910390848455E-2</v>
      </c>
      <c r="D39" s="127"/>
    </row>
    <row r="40" spans="1:4" ht="13" x14ac:dyDescent="0.3">
      <c r="A40" s="3">
        <v>45533</v>
      </c>
      <c r="B40" s="13">
        <v>7.2943401323788022E-3</v>
      </c>
      <c r="C40" s="13">
        <v>0</v>
      </c>
      <c r="D40" s="127"/>
    </row>
    <row r="41" spans="1:4" ht="13" x14ac:dyDescent="0.3">
      <c r="A41" s="3">
        <v>45534</v>
      </c>
      <c r="B41" s="13">
        <v>9.6553573823253414E-3</v>
      </c>
      <c r="C41" s="13">
        <v>-1.6472868217054289E-2</v>
      </c>
      <c r="D41" s="127"/>
    </row>
    <row r="42" spans="1:4" ht="13" x14ac:dyDescent="0.3">
      <c r="A42" s="3">
        <v>45537</v>
      </c>
      <c r="B42" s="13">
        <v>2.3907557444547475E-3</v>
      </c>
      <c r="C42" s="13">
        <v>1.3793103448275917E-2</v>
      </c>
      <c r="D42" s="127"/>
    </row>
    <row r="43" spans="1:4" ht="13" x14ac:dyDescent="0.3">
      <c r="A43" s="3">
        <v>45538</v>
      </c>
      <c r="B43" s="13">
        <v>-1.643036968331783E-2</v>
      </c>
      <c r="C43" s="13">
        <v>0</v>
      </c>
      <c r="D43" s="127"/>
    </row>
    <row r="44" spans="1:4" ht="13" x14ac:dyDescent="0.3">
      <c r="A44" s="3">
        <v>45539</v>
      </c>
      <c r="B44" s="13">
        <v>6.7358210965915311E-4</v>
      </c>
      <c r="C44" s="13">
        <v>-2.2351797862002053E-2</v>
      </c>
      <c r="D44" s="127"/>
    </row>
    <row r="45" spans="1:4" ht="13" x14ac:dyDescent="0.3">
      <c r="A45" s="3">
        <v>45540</v>
      </c>
      <c r="B45" s="13">
        <v>9.9623047926763394E-3</v>
      </c>
      <c r="C45" s="13">
        <v>1.7892644135188981E-2</v>
      </c>
      <c r="D45" s="127"/>
    </row>
    <row r="46" spans="1:4" ht="13" x14ac:dyDescent="0.3">
      <c r="A46" s="3">
        <v>45541</v>
      </c>
      <c r="B46" s="13">
        <v>-2.2527326046387578E-2</v>
      </c>
      <c r="C46" s="13">
        <v>-5.2246093750000083E-2</v>
      </c>
      <c r="D46" s="127"/>
    </row>
    <row r="47" spans="1:4" ht="13" x14ac:dyDescent="0.3">
      <c r="A47" s="3">
        <v>45544</v>
      </c>
      <c r="B47" s="13">
        <v>1.6364380199099974E-2</v>
      </c>
      <c r="C47" s="13">
        <v>2.0607934054611317E-3</v>
      </c>
      <c r="D47" s="127"/>
    </row>
    <row r="48" spans="1:4" ht="13" x14ac:dyDescent="0.3">
      <c r="A48" s="3">
        <v>45545</v>
      </c>
      <c r="B48" s="13">
        <v>-1.0063061854286888E-2</v>
      </c>
      <c r="C48" s="13">
        <v>-4.2673521850899801E-2</v>
      </c>
      <c r="D48" s="127"/>
    </row>
    <row r="49" spans="1:4" ht="13" x14ac:dyDescent="0.3">
      <c r="A49" s="3">
        <v>45546</v>
      </c>
      <c r="B49" s="13">
        <v>1.7619951206288831E-3</v>
      </c>
      <c r="C49" s="13">
        <v>1.8259935553168669E-2</v>
      </c>
      <c r="D49" s="127"/>
    </row>
    <row r="50" spans="1:4" ht="13" x14ac:dyDescent="0.3">
      <c r="A50" s="3">
        <v>45547</v>
      </c>
      <c r="B50" s="13">
        <v>1.0418076038425105E-2</v>
      </c>
      <c r="C50" s="13">
        <v>8.9662447257384866E-3</v>
      </c>
      <c r="D50" s="127"/>
    </row>
    <row r="51" spans="1:4" ht="13" x14ac:dyDescent="0.3">
      <c r="A51" s="3">
        <v>45548</v>
      </c>
      <c r="B51" s="13">
        <v>5.6239957150508594E-3</v>
      </c>
      <c r="C51" s="13">
        <v>3.5546262415054798E-2</v>
      </c>
      <c r="D51" s="127"/>
    </row>
    <row r="52" spans="1:4" ht="13" x14ac:dyDescent="0.3">
      <c r="A52" s="3">
        <v>45551</v>
      </c>
      <c r="B52" s="13">
        <v>-4.2609853528628536E-3</v>
      </c>
      <c r="C52" s="13">
        <v>-1.5648662291771805E-2</v>
      </c>
      <c r="D52" s="127"/>
    </row>
    <row r="53" spans="1:4" ht="13" x14ac:dyDescent="0.3">
      <c r="A53" s="3">
        <v>45552</v>
      </c>
      <c r="B53" s="13">
        <v>6.9537309441027673E-3</v>
      </c>
      <c r="C53" s="13">
        <v>1.4871794871794901E-2</v>
      </c>
      <c r="D53" s="127"/>
    </row>
    <row r="54" spans="1:4" ht="13" x14ac:dyDescent="0.3">
      <c r="A54" s="3">
        <v>45553</v>
      </c>
      <c r="B54" s="13">
        <v>7.9681274900389627E-4</v>
      </c>
      <c r="C54" s="13">
        <v>-5.053057099545225E-3</v>
      </c>
      <c r="D54" s="127"/>
    </row>
    <row r="55" spans="1:4" ht="13" x14ac:dyDescent="0.3">
      <c r="A55" s="3">
        <v>45554</v>
      </c>
      <c r="B55" s="13">
        <v>9.023354564755906E-3</v>
      </c>
      <c r="C55" s="13">
        <v>1.6759776536312762E-2</v>
      </c>
      <c r="D55" s="127"/>
    </row>
    <row r="56" spans="1:4" ht="13" x14ac:dyDescent="0.3">
      <c r="A56" s="3">
        <v>45555</v>
      </c>
      <c r="B56" s="13">
        <v>6.0494476591268099E-3</v>
      </c>
      <c r="C56" s="13">
        <v>-3.0469530469530444E-2</v>
      </c>
      <c r="D56" s="127"/>
    </row>
    <row r="57" spans="1:4" ht="13" x14ac:dyDescent="0.3">
      <c r="A57" s="3">
        <v>45558</v>
      </c>
      <c r="B57" s="13">
        <v>-1.8823529411764722E-2</v>
      </c>
      <c r="C57" s="13">
        <v>8.7583719732097741E-3</v>
      </c>
      <c r="D57" s="127"/>
    </row>
    <row r="58" spans="1:4" ht="13" x14ac:dyDescent="0.3">
      <c r="A58" s="3">
        <v>45559</v>
      </c>
      <c r="B58" s="13">
        <v>6.5281108446575385E-3</v>
      </c>
      <c r="C58" s="13">
        <v>2.2471910112359432E-2</v>
      </c>
      <c r="D58" s="127"/>
    </row>
    <row r="59" spans="1:4" ht="13" x14ac:dyDescent="0.3">
      <c r="A59" s="3">
        <v>45560</v>
      </c>
      <c r="B59" s="13">
        <v>0</v>
      </c>
      <c r="C59" s="13">
        <v>-4.4955044955043823E-3</v>
      </c>
      <c r="D59" s="127"/>
    </row>
    <row r="60" spans="1:4" ht="13" x14ac:dyDescent="0.3">
      <c r="A60" s="3">
        <v>45561</v>
      </c>
      <c r="B60" s="13">
        <v>2.6075446724023836E-2</v>
      </c>
      <c r="C60" s="13">
        <v>2.0572002007024557E-2</v>
      </c>
      <c r="D60" s="127"/>
    </row>
    <row r="61" spans="1:4" ht="13" x14ac:dyDescent="0.3">
      <c r="A61" s="3">
        <v>45562</v>
      </c>
      <c r="B61" s="13">
        <v>-1.4189886480908309E-3</v>
      </c>
      <c r="C61" s="13">
        <v>-5.8997050147493466E-3</v>
      </c>
      <c r="D61" s="127"/>
    </row>
    <row r="62" spans="1:4" ht="13" x14ac:dyDescent="0.3">
      <c r="A62" s="3">
        <v>45565</v>
      </c>
      <c r="B62" s="13">
        <v>-8.5260302286526077E-3</v>
      </c>
      <c r="C62" s="13">
        <v>-7.9129574678535822E-3</v>
      </c>
      <c r="D62" s="127"/>
    </row>
    <row r="63" spans="1:4" ht="13" x14ac:dyDescent="0.3">
      <c r="A63" s="3">
        <v>45566</v>
      </c>
      <c r="B63" s="13">
        <v>-2.6579804560260552E-2</v>
      </c>
      <c r="C63" s="13">
        <v>-9.9700897308075773E-3</v>
      </c>
      <c r="D63" s="127"/>
    </row>
    <row r="64" spans="1:4" ht="13" x14ac:dyDescent="0.3">
      <c r="A64" s="3">
        <v>45567</v>
      </c>
      <c r="B64" s="13">
        <v>-5.2201847142283094E-3</v>
      </c>
      <c r="C64" s="13">
        <v>-1.3595166163141936E-2</v>
      </c>
      <c r="D64" s="127"/>
    </row>
    <row r="65" spans="1:4" ht="13" x14ac:dyDescent="0.3">
      <c r="A65" s="3">
        <v>45568</v>
      </c>
      <c r="B65" s="13">
        <v>-8.0731969860065259E-3</v>
      </c>
      <c r="C65" s="13">
        <v>-1.5313935681470138E-2</v>
      </c>
      <c r="D65" s="127"/>
    </row>
    <row r="66" spans="1:4" ht="13" x14ac:dyDescent="0.3">
      <c r="A66" s="3">
        <v>45569</v>
      </c>
      <c r="B66" s="13">
        <v>2.1025501899077623E-2</v>
      </c>
      <c r="C66" s="13">
        <v>2.4364955935717927E-2</v>
      </c>
      <c r="D66" s="127"/>
    </row>
    <row r="67" spans="1:4" ht="13" x14ac:dyDescent="0.3">
      <c r="A67" s="3">
        <v>45572</v>
      </c>
      <c r="B67" s="13">
        <v>1.0495549355652948E-2</v>
      </c>
      <c r="C67" s="13">
        <v>-1.0121457489877968E-3</v>
      </c>
      <c r="D67" s="127"/>
    </row>
    <row r="68" spans="1:4" ht="13" x14ac:dyDescent="0.3">
      <c r="A68" s="3">
        <v>45573</v>
      </c>
      <c r="B68" s="13">
        <v>-4.4701551406783864E-3</v>
      </c>
      <c r="C68" s="13">
        <v>-1.6717325227963584E-2</v>
      </c>
      <c r="D68" s="127"/>
    </row>
    <row r="69" spans="1:4" ht="13" x14ac:dyDescent="0.3">
      <c r="A69" s="3">
        <v>45574</v>
      </c>
      <c r="B69" s="13">
        <v>5.8108821975699412E-3</v>
      </c>
      <c r="C69" s="13">
        <v>1.6486347243688908E-2</v>
      </c>
      <c r="D69" s="127"/>
    </row>
    <row r="70" spans="1:4" ht="13" x14ac:dyDescent="0.3">
      <c r="A70" s="3">
        <v>45575</v>
      </c>
      <c r="B70" s="13">
        <v>1.1029411764705951E-2</v>
      </c>
      <c r="C70" s="13">
        <v>-4.0547389761784658E-3</v>
      </c>
      <c r="D70" s="127"/>
    </row>
    <row r="71" spans="1:4" ht="13" x14ac:dyDescent="0.3">
      <c r="A71" s="3">
        <v>45576</v>
      </c>
      <c r="B71" s="13">
        <v>1.0649350649350629E-2</v>
      </c>
      <c r="C71" s="13">
        <v>-9.6692111959287824E-3</v>
      </c>
      <c r="D71" s="127"/>
    </row>
    <row r="72" spans="1:4" ht="13" x14ac:dyDescent="0.3">
      <c r="A72" s="3">
        <v>45579</v>
      </c>
      <c r="B72" s="13">
        <v>8.095605242868122E-3</v>
      </c>
      <c r="C72" s="13">
        <v>-4.1109969167522249E-3</v>
      </c>
      <c r="D72" s="127"/>
    </row>
    <row r="73" spans="1:4" ht="13" x14ac:dyDescent="0.3">
      <c r="A73" s="3">
        <v>45580</v>
      </c>
      <c r="B73" s="13">
        <v>2.0395156150414297E-3</v>
      </c>
      <c r="C73" s="13">
        <v>-1.1867905056759604E-2</v>
      </c>
      <c r="D73" s="127"/>
    </row>
    <row r="74" spans="1:4" ht="13" x14ac:dyDescent="0.3">
      <c r="A74" s="3">
        <v>45581</v>
      </c>
      <c r="B74" s="13">
        <v>-2.6714158504007007E-3</v>
      </c>
      <c r="C74" s="13">
        <v>-5.2219321148825066E-3</v>
      </c>
      <c r="D74" s="127"/>
    </row>
    <row r="75" spans="1:4" ht="13" x14ac:dyDescent="0.3">
      <c r="A75" s="3">
        <v>45582</v>
      </c>
      <c r="B75" s="13">
        <v>1.2882653061224488E-2</v>
      </c>
      <c r="C75" s="13">
        <v>-4.1994750656168577E-3</v>
      </c>
      <c r="D75" s="127"/>
    </row>
    <row r="76" spans="1:4" ht="13" x14ac:dyDescent="0.3">
      <c r="A76" s="3">
        <v>45583</v>
      </c>
      <c r="B76" s="13">
        <v>7.4297947361793432E-3</v>
      </c>
      <c r="C76" s="13">
        <v>1.1597258829731245E-2</v>
      </c>
      <c r="D76" s="127"/>
    </row>
    <row r="77" spans="1:4" ht="13" x14ac:dyDescent="0.3">
      <c r="A77" s="3">
        <v>45586</v>
      </c>
      <c r="B77" s="13">
        <v>-8.8749999999999662E-3</v>
      </c>
      <c r="C77" s="13">
        <v>-5.7321521625846496E-3</v>
      </c>
      <c r="D77" s="127"/>
    </row>
    <row r="78" spans="1:4" ht="13" x14ac:dyDescent="0.3">
      <c r="A78" s="3">
        <v>45587</v>
      </c>
      <c r="B78" s="13">
        <v>-8.4499936940345775E-3</v>
      </c>
      <c r="C78" s="13">
        <v>5.2410901467502262E-4</v>
      </c>
      <c r="D78" s="127"/>
    </row>
    <row r="79" spans="1:4" ht="13" x14ac:dyDescent="0.3">
      <c r="A79" s="3">
        <v>45588</v>
      </c>
      <c r="B79" s="13">
        <v>-1.1956245230221357E-2</v>
      </c>
      <c r="C79" s="13">
        <v>6.2860136196961165E-3</v>
      </c>
      <c r="D79" s="127"/>
    </row>
    <row r="80" spans="1:4" ht="13" x14ac:dyDescent="0.3">
      <c r="A80" s="3">
        <v>45589</v>
      </c>
      <c r="B80" s="13">
        <v>-1.1585993820802591E-3</v>
      </c>
      <c r="C80" s="13">
        <v>1.7699115044247819E-2</v>
      </c>
      <c r="D80" s="127"/>
    </row>
    <row r="81" spans="1:4" ht="13" x14ac:dyDescent="0.3">
      <c r="A81" s="3">
        <v>45590</v>
      </c>
      <c r="B81" s="13">
        <v>-9.0217811573663632E-4</v>
      </c>
      <c r="C81" s="13">
        <v>-4.0920716112532547E-3</v>
      </c>
      <c r="D81" s="127"/>
    </row>
    <row r="82" spans="1:4" ht="13" x14ac:dyDescent="0.3">
      <c r="A82" s="3">
        <v>45593</v>
      </c>
      <c r="B82" s="13">
        <v>1.3028895768833848E-2</v>
      </c>
      <c r="C82" s="13">
        <v>-1.1813045711350709E-2</v>
      </c>
      <c r="D82" s="127"/>
    </row>
    <row r="83" spans="1:4" ht="13" x14ac:dyDescent="0.3">
      <c r="A83" s="3">
        <v>45594</v>
      </c>
      <c r="B83" s="13">
        <v>1.1842607920539918E-2</v>
      </c>
      <c r="C83" s="13">
        <v>-3.2744282744282802E-2</v>
      </c>
      <c r="D83" s="127"/>
    </row>
    <row r="84" spans="1:4" ht="13" x14ac:dyDescent="0.3">
      <c r="A84" s="3">
        <v>45595</v>
      </c>
      <c r="B84" s="13">
        <v>-7.1734205889755218E-3</v>
      </c>
      <c r="C84" s="13">
        <v>5.9108006448145853E-3</v>
      </c>
      <c r="D84" s="127"/>
    </row>
    <row r="85" spans="1:4" ht="13" x14ac:dyDescent="0.3">
      <c r="A85" s="3">
        <v>45596</v>
      </c>
      <c r="B85" s="13">
        <v>-1.9013816706807667E-3</v>
      </c>
      <c r="C85" s="13">
        <v>-1.6559829059829029E-2</v>
      </c>
      <c r="D85" s="127"/>
    </row>
    <row r="86" spans="1:4" ht="13" x14ac:dyDescent="0.3">
      <c r="A86" s="3">
        <v>45597</v>
      </c>
      <c r="B86" s="13">
        <v>2.4511049022098108E-2</v>
      </c>
      <c r="C86" s="13">
        <v>-5.9750135795762866E-3</v>
      </c>
      <c r="D86" s="127"/>
    </row>
    <row r="87" spans="1:4" ht="13" x14ac:dyDescent="0.3">
      <c r="A87" s="3">
        <v>45600</v>
      </c>
      <c r="B87" s="13">
        <v>8.6773273831660201E-3</v>
      </c>
      <c r="C87" s="13">
        <v>1.092896174863326E-3</v>
      </c>
      <c r="D87" s="127"/>
    </row>
    <row r="88" spans="1:4" ht="13" x14ac:dyDescent="0.3">
      <c r="A88" s="3">
        <v>45601</v>
      </c>
      <c r="B88" s="13">
        <v>7.7424112080617955E-3</v>
      </c>
      <c r="C88" s="13">
        <v>-6.004366812227044E-3</v>
      </c>
      <c r="D88" s="127"/>
    </row>
    <row r="89" spans="1:4" ht="13" x14ac:dyDescent="0.3">
      <c r="A89" s="3">
        <v>45602</v>
      </c>
      <c r="B89" s="13">
        <v>-3.1219512195121875E-2</v>
      </c>
      <c r="C89" s="13">
        <v>-5.3816584294343675E-2</v>
      </c>
      <c r="D89" s="127"/>
    </row>
    <row r="90" spans="1:4" ht="13" x14ac:dyDescent="0.3">
      <c r="A90" s="3">
        <v>45603</v>
      </c>
      <c r="B90" s="13">
        <v>-2.9456193353474318E-2</v>
      </c>
      <c r="C90" s="13">
        <v>4.8752176436447921E-2</v>
      </c>
      <c r="D90" s="127"/>
    </row>
    <row r="91" spans="1:4" ht="13" x14ac:dyDescent="0.3">
      <c r="A91" s="3">
        <v>45604</v>
      </c>
      <c r="B91" s="13">
        <v>-5.058365758754825E-3</v>
      </c>
      <c r="C91" s="13">
        <v>-2.9883785279468607E-2</v>
      </c>
      <c r="D91" s="127"/>
    </row>
    <row r="92" spans="1:4" ht="13" x14ac:dyDescent="0.3">
      <c r="A92" s="3">
        <v>45607</v>
      </c>
      <c r="B92" s="13">
        <v>1.6555859731456103E-2</v>
      </c>
      <c r="C92" s="13">
        <v>-1.1409013120366061E-3</v>
      </c>
      <c r="D92" s="127"/>
    </row>
    <row r="93" spans="1:4" ht="13" x14ac:dyDescent="0.3">
      <c r="A93" s="3">
        <v>45608</v>
      </c>
      <c r="B93" s="13">
        <v>-2.4493459861502927E-2</v>
      </c>
      <c r="C93" s="13">
        <v>-1.1422044545973081E-3</v>
      </c>
      <c r="D93" s="127"/>
    </row>
    <row r="94" spans="1:4" ht="13" x14ac:dyDescent="0.3">
      <c r="A94" s="3">
        <v>45609</v>
      </c>
      <c r="B94" s="13">
        <v>5.1268568423819775E-3</v>
      </c>
      <c r="C94" s="13">
        <v>-2.2870211549456832E-2</v>
      </c>
      <c r="D94" s="127"/>
    </row>
    <row r="95" spans="1:4" ht="13" x14ac:dyDescent="0.3">
      <c r="A95" s="3">
        <v>45610</v>
      </c>
      <c r="B95" s="13">
        <v>2.14491237248234E-2</v>
      </c>
      <c r="C95" s="13">
        <v>1.0532475131655838E-2</v>
      </c>
      <c r="D95" s="127"/>
    </row>
    <row r="96" spans="1:4" ht="13" x14ac:dyDescent="0.3">
      <c r="A96" s="3">
        <v>45611</v>
      </c>
      <c r="B96" s="13">
        <v>-1.2804097311139293E-3</v>
      </c>
      <c r="C96" s="13">
        <v>6.3694267515924888E-3</v>
      </c>
      <c r="D96" s="127"/>
    </row>
    <row r="97" spans="1:4" ht="13" x14ac:dyDescent="0.3">
      <c r="A97" s="3">
        <v>45614</v>
      </c>
      <c r="B97" s="13">
        <v>-3.6923076923076954E-2</v>
      </c>
      <c r="C97" s="13">
        <v>-1.7261219792866016E-3</v>
      </c>
      <c r="D97" s="127"/>
    </row>
    <row r="98" spans="1:4" ht="13" x14ac:dyDescent="0.3">
      <c r="A98" s="3">
        <v>45615</v>
      </c>
      <c r="B98" s="13">
        <v>-1.1048988285409917E-2</v>
      </c>
      <c r="C98" s="13">
        <v>-1.7291066282420751E-2</v>
      </c>
      <c r="D98" s="127"/>
    </row>
    <row r="99" spans="1:4" ht="13" x14ac:dyDescent="0.3">
      <c r="A99" s="3">
        <v>45616</v>
      </c>
      <c r="B99" s="13">
        <v>-4.8458742764841125E-3</v>
      </c>
      <c r="C99" s="13">
        <v>-8.7976539589442824E-3</v>
      </c>
      <c r="D99" s="127"/>
    </row>
    <row r="100" spans="1:4" ht="13" x14ac:dyDescent="0.3">
      <c r="A100" s="3">
        <v>45617</v>
      </c>
      <c r="B100" s="13">
        <v>-7.8452590288110146E-3</v>
      </c>
      <c r="C100" s="13">
        <v>-1.6568047337278173E-2</v>
      </c>
      <c r="D100" s="127"/>
    </row>
    <row r="101" spans="1:4" ht="13" x14ac:dyDescent="0.3">
      <c r="A101" s="3">
        <v>45618</v>
      </c>
      <c r="B101" s="13">
        <v>-9.2706203135650474E-3</v>
      </c>
      <c r="C101" s="13">
        <v>1.9253910950661958E-2</v>
      </c>
      <c r="D101" s="127"/>
    </row>
    <row r="102" spans="1:4" ht="13" x14ac:dyDescent="0.3">
      <c r="A102" s="3">
        <v>45621</v>
      </c>
      <c r="B102" s="13">
        <v>-6.7428099628457925E-3</v>
      </c>
      <c r="C102" s="13">
        <v>1.4757969303423848E-2</v>
      </c>
      <c r="D102" s="127"/>
    </row>
    <row r="103" spans="1:4" ht="13" x14ac:dyDescent="0.3">
      <c r="A103" s="3">
        <v>45622</v>
      </c>
      <c r="B103" s="13">
        <v>-7.3427542255472345E-3</v>
      </c>
      <c r="C103" s="13">
        <v>-3.0250145433391606E-2</v>
      </c>
      <c r="D103" s="127"/>
    </row>
    <row r="104" spans="1:4" ht="13" x14ac:dyDescent="0.3">
      <c r="A104" s="3">
        <v>45623</v>
      </c>
      <c r="B104" s="13">
        <v>-1.3956734124214636E-3</v>
      </c>
      <c r="C104" s="13">
        <v>-1.6196760647870359E-2</v>
      </c>
      <c r="D104" s="127"/>
    </row>
    <row r="105" spans="1:4" ht="13" x14ac:dyDescent="0.3">
      <c r="A105" s="3">
        <v>45624</v>
      </c>
      <c r="B105" s="13">
        <v>6.9881201956673404E-3</v>
      </c>
      <c r="C105" s="13">
        <v>1.8902439024390209E-2</v>
      </c>
      <c r="D105" s="127"/>
    </row>
    <row r="106" spans="1:4" ht="13" x14ac:dyDescent="0.3">
      <c r="A106" s="3">
        <v>45625</v>
      </c>
      <c r="B106" s="13">
        <v>6.8008327550311571E-3</v>
      </c>
      <c r="C106" s="13">
        <v>-5.9844404548174751E-3</v>
      </c>
      <c r="D106" s="127"/>
    </row>
    <row r="107" spans="1:4" ht="13" x14ac:dyDescent="0.3">
      <c r="A107" s="3">
        <v>45628</v>
      </c>
      <c r="B107" s="13">
        <v>1.3785497656466331E-3</v>
      </c>
      <c r="C107" s="13">
        <v>7.2245635159543476E-3</v>
      </c>
      <c r="D107" s="127"/>
    </row>
    <row r="108" spans="1:4" ht="13" x14ac:dyDescent="0.3">
      <c r="A108" s="3">
        <v>45629</v>
      </c>
      <c r="B108" s="13">
        <v>1.3628854625550687E-2</v>
      </c>
      <c r="C108" s="13">
        <v>-8.9659294680215183E-3</v>
      </c>
      <c r="D108" s="127"/>
    </row>
    <row r="109" spans="1:4" ht="13" x14ac:dyDescent="0.3">
      <c r="A109" s="3">
        <v>45630</v>
      </c>
      <c r="B109" s="13">
        <v>1.3581420616596448E-2</v>
      </c>
      <c r="C109" s="13">
        <v>2.6537997587454627E-2</v>
      </c>
      <c r="D109" s="127"/>
    </row>
    <row r="110" spans="1:4" ht="13" x14ac:dyDescent="0.3">
      <c r="A110" s="3">
        <v>45631</v>
      </c>
      <c r="B110" s="13">
        <v>2.2645048907945813E-2</v>
      </c>
      <c r="C110" s="13">
        <v>4.1128084606346484E-3</v>
      </c>
      <c r="D110" s="127"/>
    </row>
    <row r="111" spans="1:4" ht="13" x14ac:dyDescent="0.3">
      <c r="A111" s="3">
        <v>45632</v>
      </c>
      <c r="B111" s="13">
        <v>6.0272536687631375E-3</v>
      </c>
      <c r="C111" s="13">
        <v>1.1702750146284377E-2</v>
      </c>
      <c r="D111" s="127"/>
    </row>
    <row r="112" spans="1:4" ht="13" x14ac:dyDescent="0.3">
      <c r="A112" s="3">
        <v>45635</v>
      </c>
      <c r="B112" s="13">
        <v>0</v>
      </c>
      <c r="C112" s="13">
        <v>1.156737998843262E-2</v>
      </c>
      <c r="D112" s="127"/>
    </row>
    <row r="113" spans="1:4" ht="13" x14ac:dyDescent="0.3">
      <c r="A113" s="3">
        <v>45636</v>
      </c>
      <c r="B113" s="13">
        <v>-5.0794477728574759E-3</v>
      </c>
      <c r="C113" s="13">
        <v>1.315037164093758E-2</v>
      </c>
      <c r="D113" s="127"/>
    </row>
    <row r="114" spans="1:4" ht="13" x14ac:dyDescent="0.3">
      <c r="A114" s="3">
        <v>45637</v>
      </c>
      <c r="B114" s="13">
        <v>9.4253174499280088E-3</v>
      </c>
      <c r="C114" s="13">
        <v>9.029345372460626E-3</v>
      </c>
      <c r="D114" s="127"/>
    </row>
    <row r="115" spans="1:4" ht="13" x14ac:dyDescent="0.3">
      <c r="A115" s="3">
        <v>45638</v>
      </c>
      <c r="B115" s="13">
        <v>1.2838801711840138E-2</v>
      </c>
      <c r="C115" s="13">
        <v>1.3982102908277404E-2</v>
      </c>
      <c r="D115" s="127"/>
    </row>
    <row r="116" spans="1:4" ht="13" x14ac:dyDescent="0.3">
      <c r="A116" s="3">
        <v>45639</v>
      </c>
      <c r="B116" s="13">
        <v>5.6338028169014703E-3</v>
      </c>
      <c r="C116" s="13">
        <v>-1.5444015444015505E-2</v>
      </c>
      <c r="D116" s="127"/>
    </row>
    <row r="117" spans="1:4" ht="13" x14ac:dyDescent="0.3">
      <c r="A117" s="3">
        <v>45642</v>
      </c>
      <c r="B117" s="13">
        <v>4.2016806722688406E-3</v>
      </c>
      <c r="C117" s="13">
        <v>-5.6022408963585435E-3</v>
      </c>
      <c r="D117" s="127"/>
    </row>
    <row r="118" spans="1:4" ht="13" x14ac:dyDescent="0.3">
      <c r="A118" s="3">
        <v>45643</v>
      </c>
      <c r="B118" s="13">
        <v>-1.9525801952580187E-2</v>
      </c>
      <c r="C118" s="13">
        <v>-4.5070422535211912E-3</v>
      </c>
      <c r="D118" s="127"/>
    </row>
    <row r="119" spans="1:4" ht="13" x14ac:dyDescent="0.3">
      <c r="A119" s="3">
        <v>45644</v>
      </c>
      <c r="B119" s="13">
        <v>8.6641665589034227E-3</v>
      </c>
      <c r="C119" s="13">
        <v>1.2450481041313056E-2</v>
      </c>
      <c r="D119" s="127"/>
    </row>
    <row r="120" spans="1:4" ht="13" x14ac:dyDescent="0.3">
      <c r="A120" s="3">
        <v>45645</v>
      </c>
      <c r="B120" s="13">
        <v>-1.2051282051281977E-2</v>
      </c>
      <c r="C120" s="13">
        <v>-4.4717719396311422E-3</v>
      </c>
      <c r="D120" s="127"/>
    </row>
    <row r="121" spans="1:4" ht="13" x14ac:dyDescent="0.3">
      <c r="A121" s="3">
        <v>45646</v>
      </c>
      <c r="B121" s="13">
        <v>-4.9312224240851618E-3</v>
      </c>
      <c r="C121" s="13">
        <v>3.2565974171813651E-2</v>
      </c>
      <c r="D121" s="127"/>
    </row>
    <row r="122" spans="1:4" ht="13" x14ac:dyDescent="0.3">
      <c r="A122" s="3">
        <v>45649</v>
      </c>
      <c r="B122" s="13">
        <v>-3.6515388628065295E-3</v>
      </c>
      <c r="C122" s="13">
        <v>-3.3713974986405749E-2</v>
      </c>
      <c r="D122" s="127"/>
    </row>
    <row r="123" spans="1:4" ht="13" x14ac:dyDescent="0.3">
      <c r="A123" s="3">
        <v>45650</v>
      </c>
      <c r="B123" s="13">
        <v>0</v>
      </c>
      <c r="C123" s="13">
        <v>0</v>
      </c>
      <c r="D123" s="127"/>
    </row>
    <row r="124" spans="1:4" ht="13" x14ac:dyDescent="0.3">
      <c r="A124" s="3">
        <v>45651</v>
      </c>
      <c r="B124" s="13">
        <v>0</v>
      </c>
      <c r="C124" s="13">
        <v>0</v>
      </c>
      <c r="D124" s="127"/>
    </row>
    <row r="125" spans="1:4" ht="13" x14ac:dyDescent="0.3">
      <c r="A125" s="3">
        <v>45652</v>
      </c>
      <c r="B125" s="13">
        <v>0</v>
      </c>
      <c r="C125" s="13">
        <v>0</v>
      </c>
      <c r="D125" s="127"/>
    </row>
    <row r="126" spans="1:4" ht="13" x14ac:dyDescent="0.3">
      <c r="A126" s="3">
        <v>45653</v>
      </c>
      <c r="B126" s="13">
        <v>1.1780104712041982E-2</v>
      </c>
      <c r="C126" s="13">
        <v>2.5886325267304576E-2</v>
      </c>
      <c r="D126" s="127"/>
    </row>
    <row r="127" spans="1:4" ht="13" x14ac:dyDescent="0.3">
      <c r="A127" s="3">
        <v>45656</v>
      </c>
      <c r="B127" s="13">
        <v>-5.1746442432088586E-4</v>
      </c>
      <c r="C127" s="13">
        <v>4.9369171695006981E-3</v>
      </c>
      <c r="D127" s="127"/>
    </row>
    <row r="128" spans="1:4" ht="13" x14ac:dyDescent="0.3">
      <c r="A128" s="3">
        <v>45657</v>
      </c>
      <c r="B128" s="13">
        <v>0</v>
      </c>
      <c r="C128" s="13">
        <v>0</v>
      </c>
      <c r="D128" s="127"/>
    </row>
    <row r="129" spans="1:4" ht="13" x14ac:dyDescent="0.3">
      <c r="A129" s="3">
        <v>45658</v>
      </c>
      <c r="B129" s="13">
        <v>0</v>
      </c>
      <c r="C129" s="13">
        <v>0</v>
      </c>
      <c r="D129" s="127"/>
    </row>
    <row r="130" spans="1:4" ht="13" x14ac:dyDescent="0.3">
      <c r="A130" s="3">
        <v>45659</v>
      </c>
      <c r="B130" s="13">
        <v>-3.3652601604969973E-3</v>
      </c>
      <c r="C130" s="13">
        <v>-2.3471615720523926E-2</v>
      </c>
      <c r="D130" s="127"/>
    </row>
    <row r="131" spans="1:4" ht="13" x14ac:dyDescent="0.3">
      <c r="A131" s="3">
        <v>45660</v>
      </c>
      <c r="B131" s="13">
        <v>-2.5974025974023112E-4</v>
      </c>
      <c r="C131" s="13">
        <v>-1.3415315818893268E-2</v>
      </c>
      <c r="D131" s="127"/>
    </row>
    <row r="132" spans="1:4" ht="13" x14ac:dyDescent="0.3">
      <c r="A132" s="3">
        <v>45663</v>
      </c>
      <c r="B132" s="13">
        <v>2.0914523252792878E-2</v>
      </c>
      <c r="C132" s="13">
        <v>3.6827195467422094E-2</v>
      </c>
      <c r="D132" s="127"/>
    </row>
    <row r="133" spans="1:4" ht="13" x14ac:dyDescent="0.3">
      <c r="A133" s="3">
        <v>45664</v>
      </c>
      <c r="B133" s="13">
        <v>-4.7079781142638916E-3</v>
      </c>
      <c r="C133" s="13">
        <v>5.4644808743169399E-3</v>
      </c>
      <c r="D133" s="127"/>
    </row>
    <row r="134" spans="1:4" ht="13" x14ac:dyDescent="0.3">
      <c r="A134" s="3">
        <v>45665</v>
      </c>
      <c r="B134" s="13">
        <v>1.457427767834312E-2</v>
      </c>
      <c r="C134" s="13">
        <v>-4.8913043478261177E-3</v>
      </c>
      <c r="D134" s="127"/>
    </row>
    <row r="135" spans="1:4" ht="13" x14ac:dyDescent="0.3">
      <c r="A135" s="3">
        <v>45666</v>
      </c>
      <c r="B135" s="13">
        <v>5.418346774193567E-3</v>
      </c>
      <c r="C135" s="13">
        <v>4.3691971600219081E-3</v>
      </c>
      <c r="D135" s="127"/>
    </row>
    <row r="136" spans="1:4" ht="13" x14ac:dyDescent="0.3">
      <c r="A136" s="3">
        <v>45667</v>
      </c>
      <c r="B136" s="13">
        <v>5.5144754981826787E-3</v>
      </c>
      <c r="C136" s="13">
        <v>5.9815116911364563E-3</v>
      </c>
      <c r="D136" s="127"/>
    </row>
    <row r="137" spans="1:4" ht="13" x14ac:dyDescent="0.3">
      <c r="A137" s="3">
        <v>45670</v>
      </c>
      <c r="B137" s="13">
        <v>-1.258880717935934E-2</v>
      </c>
      <c r="C137" s="13">
        <v>8.1081081081081086E-3</v>
      </c>
      <c r="D137" s="127"/>
    </row>
    <row r="138" spans="1:4" ht="13" x14ac:dyDescent="0.3">
      <c r="A138" s="3">
        <v>45671</v>
      </c>
      <c r="B138" s="13">
        <v>2.7770764958343821E-2</v>
      </c>
      <c r="C138" s="13">
        <v>6.4343163538873385E-3</v>
      </c>
      <c r="D138" s="127"/>
    </row>
    <row r="139" spans="1:4" ht="13" x14ac:dyDescent="0.3">
      <c r="A139" s="3">
        <v>45672</v>
      </c>
      <c r="B139" s="13">
        <v>1.1053795136330559E-3</v>
      </c>
      <c r="C139" s="13">
        <v>1.3319126265316996E-2</v>
      </c>
      <c r="D139" s="127"/>
    </row>
    <row r="140" spans="1:4" ht="13" x14ac:dyDescent="0.3">
      <c r="A140" s="3">
        <v>45673</v>
      </c>
      <c r="B140" s="13">
        <v>5.6434793276897771E-3</v>
      </c>
      <c r="C140" s="13">
        <v>-1.0515247108306449E-3</v>
      </c>
      <c r="D140" s="127"/>
    </row>
    <row r="141" spans="1:4" ht="13" x14ac:dyDescent="0.3">
      <c r="A141" s="3">
        <v>45674</v>
      </c>
      <c r="B141" s="13">
        <v>1.1101622544833609E-2</v>
      </c>
      <c r="C141" s="13">
        <v>5.2631578947365427E-4</v>
      </c>
      <c r="D141" s="127"/>
    </row>
    <row r="142" spans="1:4" ht="13" x14ac:dyDescent="0.3">
      <c r="A142" s="3">
        <v>45677</v>
      </c>
      <c r="B142" s="13">
        <v>5.6708494208494928E-3</v>
      </c>
      <c r="C142" s="13">
        <v>1.3150973172014729E-2</v>
      </c>
      <c r="D142" s="127"/>
    </row>
    <row r="143" spans="1:4" ht="13" x14ac:dyDescent="0.3">
      <c r="A143" s="3">
        <v>45678</v>
      </c>
      <c r="B143" s="13">
        <v>-1.4397120575885367E-3</v>
      </c>
      <c r="C143" s="13">
        <v>1.0384215991692628E-2</v>
      </c>
      <c r="D143" s="127"/>
    </row>
    <row r="144" spans="1:4" ht="13" x14ac:dyDescent="0.3">
      <c r="A144" s="3">
        <v>45679</v>
      </c>
      <c r="B144" s="13">
        <v>-1.5379070046858116E-2</v>
      </c>
      <c r="C144" s="13">
        <v>-6.6803699897224206E-3</v>
      </c>
      <c r="D144" s="127"/>
    </row>
    <row r="145" spans="1:4" ht="13" x14ac:dyDescent="0.3">
      <c r="A145" s="3">
        <v>45680</v>
      </c>
      <c r="B145" s="13">
        <v>1.9646125686394091E-2</v>
      </c>
      <c r="C145" s="13">
        <v>1.7589239524055753E-2</v>
      </c>
      <c r="D145" s="127"/>
    </row>
    <row r="146" spans="1:4" ht="13" x14ac:dyDescent="0.3">
      <c r="A146" s="3">
        <v>45681</v>
      </c>
      <c r="B146" s="13">
        <v>3.8295835327908125E-3</v>
      </c>
      <c r="C146" s="13">
        <v>1.6268429079817067E-2</v>
      </c>
      <c r="D146" s="127"/>
    </row>
    <row r="147" spans="1:4" ht="13" x14ac:dyDescent="0.3">
      <c r="A147" s="3">
        <v>45684</v>
      </c>
      <c r="B147" s="13">
        <v>-4.2918454935621823E-3</v>
      </c>
      <c r="C147" s="13">
        <v>2.1510755377688758E-2</v>
      </c>
      <c r="D147" s="127"/>
    </row>
    <row r="148" spans="1:4" ht="13" x14ac:dyDescent="0.3">
      <c r="A148" s="3">
        <v>45685</v>
      </c>
      <c r="B148" s="13">
        <v>4.3103448275861574E-3</v>
      </c>
      <c r="C148" s="13">
        <v>-9.7943192948084538E-4</v>
      </c>
      <c r="D148" s="127"/>
    </row>
    <row r="149" spans="1:4" ht="13" x14ac:dyDescent="0.3">
      <c r="A149" s="3">
        <v>45686</v>
      </c>
      <c r="B149" s="13">
        <v>1.3352408202193623E-2</v>
      </c>
      <c r="C149" s="13">
        <v>-1.1764705882352969E-2</v>
      </c>
      <c r="D149" s="127"/>
    </row>
    <row r="150" spans="1:4" ht="13" x14ac:dyDescent="0.3">
      <c r="A150" s="3">
        <v>45687</v>
      </c>
      <c r="B150" s="13">
        <v>-7.6470588235293532E-3</v>
      </c>
      <c r="C150" s="13">
        <v>-3.9682539682538839E-3</v>
      </c>
      <c r="D150" s="127"/>
    </row>
    <row r="151" spans="1:4" ht="13" x14ac:dyDescent="0.3">
      <c r="A151" s="3">
        <v>45688</v>
      </c>
      <c r="B151" s="13">
        <v>-5.8091286307055436E-3</v>
      </c>
      <c r="C151" s="13">
        <v>9.9601593625498006E-3</v>
      </c>
      <c r="D151" s="127"/>
    </row>
    <row r="152" spans="1:4" ht="13" x14ac:dyDescent="0.3">
      <c r="A152" s="3">
        <v>45691</v>
      </c>
      <c r="B152" s="13">
        <v>-5.1275936083948559E-3</v>
      </c>
      <c r="C152" s="13">
        <v>-3.8461538461538512E-2</v>
      </c>
      <c r="D152" s="127"/>
    </row>
    <row r="153" spans="1:4" ht="13" x14ac:dyDescent="0.3">
      <c r="A153" s="3">
        <v>45692</v>
      </c>
      <c r="B153" s="13">
        <v>1.9297614766870381E-2</v>
      </c>
      <c r="C153" s="13">
        <v>-5.1282051282051282E-3</v>
      </c>
      <c r="D153" s="127"/>
    </row>
    <row r="154" spans="1:4" ht="13" x14ac:dyDescent="0.3">
      <c r="A154" s="3">
        <v>45693</v>
      </c>
      <c r="B154" s="13">
        <v>-6.8203198494825763E-3</v>
      </c>
      <c r="C154" s="13">
        <v>-2.4226804123711282E-2</v>
      </c>
      <c r="D154" s="127"/>
    </row>
    <row r="155" spans="1:4" ht="13" x14ac:dyDescent="0.3">
      <c r="A155" s="3">
        <v>45694</v>
      </c>
      <c r="B155" s="13">
        <v>2.9836609045702189E-2</v>
      </c>
      <c r="C155" s="13">
        <v>3.5921817221341697E-2</v>
      </c>
      <c r="D155" s="127"/>
    </row>
    <row r="156" spans="1:4" ht="13" x14ac:dyDescent="0.3">
      <c r="A156" s="3">
        <v>45695</v>
      </c>
      <c r="B156" s="13">
        <v>3.4490687514372427E-4</v>
      </c>
      <c r="C156" s="13">
        <v>-6.119326874043797E-3</v>
      </c>
      <c r="D156" s="127"/>
    </row>
    <row r="157" spans="1:4" ht="13" x14ac:dyDescent="0.3">
      <c r="A157" s="3">
        <v>45698</v>
      </c>
      <c r="B157" s="13">
        <v>-2.0687277324446247E-3</v>
      </c>
      <c r="C157" s="13">
        <v>-1.5392508978964155E-3</v>
      </c>
      <c r="D157" s="127"/>
    </row>
    <row r="158" spans="1:4" ht="13" x14ac:dyDescent="0.3">
      <c r="A158" s="3">
        <v>45699</v>
      </c>
      <c r="B158" s="13">
        <v>1.8541978578832153E-2</v>
      </c>
      <c r="C158" s="13">
        <v>-1.3874614594038997E-2</v>
      </c>
      <c r="D158" s="127"/>
    </row>
    <row r="159" spans="1:4" ht="13" x14ac:dyDescent="0.3">
      <c r="A159" s="3">
        <v>45700</v>
      </c>
      <c r="B159" s="13">
        <v>-4.5228403437353685E-4</v>
      </c>
      <c r="C159" s="13">
        <v>7.8165711307972893E-3</v>
      </c>
      <c r="D159" s="127"/>
    </row>
    <row r="160" spans="1:4" ht="13" x14ac:dyDescent="0.3">
      <c r="A160" s="3">
        <v>45701</v>
      </c>
      <c r="B160" s="13">
        <v>-9.3891402714932331E-3</v>
      </c>
      <c r="C160" s="13">
        <v>5.6876938986556359E-2</v>
      </c>
      <c r="D160" s="127"/>
    </row>
    <row r="161" spans="1:4" ht="13" x14ac:dyDescent="0.3">
      <c r="A161" s="3">
        <v>45702</v>
      </c>
      <c r="B161" s="13">
        <v>4.3393856343496929E-3</v>
      </c>
      <c r="C161" s="13">
        <v>2.2504892367906038E-2</v>
      </c>
      <c r="D161" s="127"/>
    </row>
    <row r="162" spans="1:4" ht="13" x14ac:dyDescent="0.3">
      <c r="A162" s="3">
        <v>45705</v>
      </c>
      <c r="B162" s="13">
        <v>1.6259238203524807E-2</v>
      </c>
      <c r="C162" s="13">
        <v>-2.8708133971291593E-3</v>
      </c>
      <c r="D162" s="127"/>
    </row>
    <row r="163" spans="1:4" ht="13" x14ac:dyDescent="0.3">
      <c r="A163" s="3">
        <v>45706</v>
      </c>
      <c r="B163" s="13">
        <v>1.8796151264264854E-2</v>
      </c>
      <c r="C163" s="13">
        <v>9.5969289827249821E-4</v>
      </c>
      <c r="D163" s="127"/>
    </row>
    <row r="164" spans="1:4" ht="13" x14ac:dyDescent="0.3">
      <c r="A164" s="3">
        <v>45707</v>
      </c>
      <c r="B164" s="13">
        <v>-9.22468701954751E-3</v>
      </c>
      <c r="C164" s="13">
        <v>-2.6845637583892593E-2</v>
      </c>
      <c r="D164" s="127"/>
    </row>
    <row r="165" spans="1:4" ht="13" x14ac:dyDescent="0.3">
      <c r="A165" s="3">
        <v>45708</v>
      </c>
      <c r="B165" s="13">
        <v>-4.8769674129905214E-3</v>
      </c>
      <c r="C165" s="13">
        <v>4.9261083743842365E-3</v>
      </c>
      <c r="D165" s="127"/>
    </row>
    <row r="166" spans="1:4" ht="13" x14ac:dyDescent="0.3">
      <c r="A166" s="3">
        <v>45709</v>
      </c>
      <c r="B166" s="13">
        <v>7.0171530407663859E-3</v>
      </c>
      <c r="C166" s="13">
        <v>0</v>
      </c>
      <c r="D166" s="127"/>
    </row>
    <row r="167" spans="1:4" ht="13" x14ac:dyDescent="0.3">
      <c r="A167" s="3">
        <v>45712</v>
      </c>
      <c r="B167" s="13">
        <v>2.76518084282716E-3</v>
      </c>
      <c r="C167" s="13">
        <v>2.8431372549019663E-2</v>
      </c>
      <c r="D167" s="127"/>
    </row>
    <row r="168" spans="1:4" ht="13" x14ac:dyDescent="0.3">
      <c r="A168" s="3">
        <v>45713</v>
      </c>
      <c r="B168" s="13">
        <v>1.8199867637326179E-2</v>
      </c>
      <c r="C168" s="13">
        <v>3.8131553860819824E-2</v>
      </c>
      <c r="D168" s="127"/>
    </row>
    <row r="169" spans="1:4" ht="13" x14ac:dyDescent="0.3">
      <c r="A169" s="3">
        <v>45714</v>
      </c>
      <c r="B169" s="13">
        <v>3.3365832520853629E-2</v>
      </c>
      <c r="C169" s="13">
        <v>-1.5610651974288363E-2</v>
      </c>
      <c r="D169" s="127"/>
    </row>
    <row r="170" spans="1:4" ht="13" x14ac:dyDescent="0.3">
      <c r="A170" s="3">
        <v>45715</v>
      </c>
      <c r="B170" s="13">
        <v>-3.5643149177061453E-3</v>
      </c>
      <c r="C170" s="13">
        <v>-6.5298507462686834E-3</v>
      </c>
      <c r="D170" s="127"/>
    </row>
    <row r="171" spans="1:4" ht="13" x14ac:dyDescent="0.3">
      <c r="A171" s="3">
        <v>45716</v>
      </c>
      <c r="B171" s="13">
        <v>-4.1031036296687506E-3</v>
      </c>
      <c r="C171" s="13">
        <v>9.3896713615023476E-3</v>
      </c>
      <c r="D171" s="127"/>
    </row>
    <row r="172" spans="1:4" ht="13" x14ac:dyDescent="0.3">
      <c r="A172" s="3">
        <v>45719</v>
      </c>
      <c r="B172" s="13">
        <v>1.5212338897105444E-2</v>
      </c>
      <c r="C172" s="13">
        <v>4.837209302325584E-2</v>
      </c>
      <c r="D172" s="127"/>
    </row>
    <row r="173" spans="1:4" ht="13" x14ac:dyDescent="0.3">
      <c r="A173" s="3">
        <v>45720</v>
      </c>
      <c r="B173" s="13">
        <v>-2.9448491155046774E-2</v>
      </c>
      <c r="C173" s="13">
        <v>-5.6787932564330131E-2</v>
      </c>
      <c r="D173" s="127"/>
    </row>
    <row r="174" spans="1:4" ht="13" x14ac:dyDescent="0.3">
      <c r="A174" s="3">
        <v>45721</v>
      </c>
      <c r="B174" s="13">
        <v>3.6667738822772654E-2</v>
      </c>
      <c r="C174" s="13">
        <v>2.8222013170272814E-2</v>
      </c>
      <c r="D174" s="127"/>
    </row>
    <row r="175" spans="1:4" ht="13" x14ac:dyDescent="0.3">
      <c r="A175" s="3">
        <v>45722</v>
      </c>
      <c r="B175" s="13">
        <v>5.8951287620229997E-3</v>
      </c>
      <c r="C175" s="13">
        <v>2.9277218664226924E-2</v>
      </c>
      <c r="D175" s="127"/>
    </row>
    <row r="176" spans="1:4" ht="13" x14ac:dyDescent="0.3">
      <c r="A176" s="3">
        <v>45723</v>
      </c>
      <c r="B176" s="13">
        <v>6.4774830351633592E-3</v>
      </c>
      <c r="C176" s="13">
        <v>-4.4444444444444444E-3</v>
      </c>
      <c r="D176" s="127"/>
    </row>
    <row r="177" spans="1:4" ht="13" x14ac:dyDescent="0.3">
      <c r="A177" s="3">
        <v>45726</v>
      </c>
      <c r="B177" s="13">
        <v>-2.1350495454081075E-2</v>
      </c>
      <c r="C177" s="13">
        <v>-6.2500000000000255E-3</v>
      </c>
      <c r="D177" s="127"/>
    </row>
    <row r="178" spans="1:4" ht="13" x14ac:dyDescent="0.3">
      <c r="A178" s="3">
        <v>45727</v>
      </c>
      <c r="B178" s="13">
        <v>-2.1085594989561581E-2</v>
      </c>
      <c r="C178" s="13">
        <v>9.8831985624439223E-3</v>
      </c>
      <c r="D178" s="127"/>
    </row>
    <row r="179" spans="1:4" ht="13" x14ac:dyDescent="0.3">
      <c r="A179" s="3">
        <v>45728</v>
      </c>
      <c r="B179" s="13">
        <v>1.7061207080400952E-2</v>
      </c>
      <c r="C179" s="13">
        <v>-6.2277580071174628E-3</v>
      </c>
      <c r="D179" s="127"/>
    </row>
    <row r="180" spans="1:4" ht="13" x14ac:dyDescent="0.3">
      <c r="A180" s="3">
        <v>45729</v>
      </c>
      <c r="B180" s="13">
        <v>-1.0484378276368174E-2</v>
      </c>
      <c r="C180" s="13">
        <v>-1.342882721575649E-2</v>
      </c>
      <c r="D180" s="127"/>
    </row>
    <row r="181" spans="1:4" ht="13" x14ac:dyDescent="0.3">
      <c r="A181" s="3">
        <v>45730</v>
      </c>
      <c r="B181" s="13">
        <v>1.7270608179699116E-2</v>
      </c>
      <c r="C181" s="13">
        <v>-1.8148820326679023E-3</v>
      </c>
      <c r="D181" s="127"/>
    </row>
    <row r="182" spans="1:4" ht="13" x14ac:dyDescent="0.3">
      <c r="A182" s="3">
        <v>45733</v>
      </c>
      <c r="B182" s="13">
        <v>6.1451932090406487E-3</v>
      </c>
      <c r="C182" s="13">
        <v>1.0909090909090934E-2</v>
      </c>
      <c r="D182" s="127"/>
    </row>
    <row r="183" spans="1:4" ht="13" x14ac:dyDescent="0.3">
      <c r="A183" s="3">
        <v>45734</v>
      </c>
      <c r="B183" s="13">
        <v>2.2567287784679087E-2</v>
      </c>
      <c r="C183" s="13">
        <v>1.258992805755388E-2</v>
      </c>
      <c r="D183" s="127"/>
    </row>
    <row r="184" spans="1:4" ht="13" x14ac:dyDescent="0.3">
      <c r="A184" s="3">
        <v>45735</v>
      </c>
      <c r="B184" s="13">
        <v>1.8222312208949871E-3</v>
      </c>
      <c r="C184" s="13">
        <v>-3.0195381882770798E-2</v>
      </c>
      <c r="D184" s="127"/>
    </row>
    <row r="185" spans="1:4" ht="13" x14ac:dyDescent="0.3">
      <c r="A185" s="3">
        <v>45736</v>
      </c>
      <c r="B185" s="13">
        <v>-2.9102667744543273E-2</v>
      </c>
      <c r="C185" s="13">
        <v>-3.9377289377289348E-2</v>
      </c>
      <c r="D185" s="127"/>
    </row>
    <row r="186" spans="1:4" ht="13" x14ac:dyDescent="0.3">
      <c r="A186" s="3">
        <v>45737</v>
      </c>
      <c r="B186" s="13">
        <v>4.8917568692754803E-3</v>
      </c>
      <c r="C186" s="13">
        <v>-2.0019065776930491E-2</v>
      </c>
      <c r="D186" s="127"/>
    </row>
    <row r="187" spans="1:4" ht="13" x14ac:dyDescent="0.3">
      <c r="A187" s="3">
        <v>45740</v>
      </c>
      <c r="B187" s="13">
        <v>1.2428793371310673E-3</v>
      </c>
      <c r="C187" s="13">
        <v>1.6536964980544775E-2</v>
      </c>
      <c r="D187" s="127"/>
    </row>
    <row r="188" spans="1:4" ht="13" x14ac:dyDescent="0.3">
      <c r="A188" s="3">
        <v>45741</v>
      </c>
      <c r="B188" s="13">
        <v>2.2033722975069926E-2</v>
      </c>
      <c r="C188" s="13">
        <v>4.7846889952153108E-3</v>
      </c>
      <c r="D188" s="127"/>
    </row>
    <row r="189" spans="1:4" ht="13" x14ac:dyDescent="0.3">
      <c r="A189" s="3">
        <v>45742</v>
      </c>
      <c r="B189" s="13">
        <v>-7.6923076923077439E-3</v>
      </c>
      <c r="C189" s="13">
        <v>-2.8571428571428571E-2</v>
      </c>
      <c r="D189" s="127"/>
    </row>
    <row r="190" spans="1:4" ht="13" x14ac:dyDescent="0.3">
      <c r="A190" s="3">
        <v>45743</v>
      </c>
      <c r="B190" s="13">
        <v>3.0599755201957731E-3</v>
      </c>
      <c r="C190" s="13">
        <v>1.9607843137255179E-3</v>
      </c>
      <c r="D190" s="127"/>
    </row>
    <row r="191" spans="1:4" ht="13" x14ac:dyDescent="0.3">
      <c r="A191" s="3">
        <v>45744</v>
      </c>
      <c r="B191" s="13">
        <v>-1.9320724018710544E-2</v>
      </c>
      <c r="C191" s="13">
        <v>-2.3972602739726054E-2</v>
      </c>
      <c r="D191" s="127"/>
    </row>
    <row r="192" spans="1:4" ht="13" x14ac:dyDescent="0.3">
      <c r="A192" s="3">
        <v>45747</v>
      </c>
      <c r="B192" s="13">
        <v>-1.8249688925756964E-2</v>
      </c>
      <c r="C192" s="13">
        <v>-3.8095238095238064E-2</v>
      </c>
      <c r="D192" s="127"/>
    </row>
    <row r="193" spans="1:4" ht="13" x14ac:dyDescent="0.3">
      <c r="A193" s="3">
        <v>45748</v>
      </c>
      <c r="B193" s="13">
        <v>1.2040557667934175E-2</v>
      </c>
      <c r="C193" s="13">
        <v>8.8587806149035362E-3</v>
      </c>
      <c r="D193" s="127"/>
    </row>
    <row r="194" spans="1:4" ht="13" x14ac:dyDescent="0.3">
      <c r="A194" s="3">
        <v>45749</v>
      </c>
      <c r="B194" s="13">
        <v>-5.2181173032777933E-4</v>
      </c>
      <c r="C194" s="13">
        <v>-2.5826446280991736E-3</v>
      </c>
      <c r="D194" s="127"/>
    </row>
    <row r="195" spans="1:4" ht="13" x14ac:dyDescent="0.3">
      <c r="A195" s="3">
        <v>45750</v>
      </c>
      <c r="B195" s="13">
        <v>-6.9646026939542638E-2</v>
      </c>
      <c r="C195" s="13">
        <v>-3.9357845675815614E-2</v>
      </c>
      <c r="D195" s="127"/>
    </row>
    <row r="196" spans="1:4" ht="13" x14ac:dyDescent="0.3">
      <c r="A196" s="3">
        <v>45751</v>
      </c>
      <c r="B196" s="13">
        <v>-7.3063973063973039E-2</v>
      </c>
      <c r="C196" s="13">
        <v>-2.6954177897574125E-2</v>
      </c>
      <c r="D196" s="127"/>
    </row>
    <row r="197" spans="1:4" ht="13" x14ac:dyDescent="0.3">
      <c r="A197" s="3">
        <v>45754</v>
      </c>
      <c r="B197" s="13">
        <v>-5.557573556120602E-2</v>
      </c>
      <c r="C197" s="13">
        <v>-3.3240997229916584E-3</v>
      </c>
      <c r="D197" s="127"/>
    </row>
    <row r="198" spans="1:4" ht="13" x14ac:dyDescent="0.3">
      <c r="A198" s="3">
        <v>45755</v>
      </c>
      <c r="B198" s="13">
        <v>2.4358974358974411E-2</v>
      </c>
      <c r="C198" s="13">
        <v>-4.4469149527515288E-2</v>
      </c>
      <c r="D198" s="127"/>
    </row>
    <row r="199" spans="1:4" ht="13" x14ac:dyDescent="0.3">
      <c r="A199" s="3">
        <v>45756</v>
      </c>
      <c r="B199" s="13">
        <v>-2.2027534418022549E-2</v>
      </c>
      <c r="C199" s="13">
        <v>8.202443280977309E-2</v>
      </c>
      <c r="D199" s="127"/>
    </row>
    <row r="200" spans="1:4" ht="13" x14ac:dyDescent="0.3">
      <c r="A200" s="3">
        <v>45757</v>
      </c>
      <c r="B200" s="13">
        <v>5.7716918351676541E-2</v>
      </c>
      <c r="C200" s="13">
        <v>-4.3010752688172046E-2</v>
      </c>
      <c r="D200" s="127"/>
    </row>
    <row r="201" spans="1:4" ht="13" x14ac:dyDescent="0.3">
      <c r="A201" s="3">
        <v>45758</v>
      </c>
      <c r="B201" s="13">
        <v>-1.8148820326679453E-3</v>
      </c>
      <c r="C201" s="13">
        <v>-2.8089887640449437E-3</v>
      </c>
      <c r="D201" s="127"/>
    </row>
    <row r="202" spans="1:4" ht="13" x14ac:dyDescent="0.3">
      <c r="A202" s="3">
        <v>45761</v>
      </c>
      <c r="B202" s="13">
        <v>2.6303030303030366E-2</v>
      </c>
      <c r="C202" s="13">
        <v>2.1408450704225417E-2</v>
      </c>
      <c r="D202" s="127"/>
    </row>
    <row r="203" spans="1:4" ht="13" x14ac:dyDescent="0.3">
      <c r="A203" s="3">
        <v>45762</v>
      </c>
      <c r="B203" s="13">
        <v>2.8935868666587837E-2</v>
      </c>
      <c r="C203" s="13">
        <v>1.9856591285162681E-2</v>
      </c>
      <c r="D203" s="127"/>
    </row>
    <row r="204" spans="1:4" ht="13" x14ac:dyDescent="0.3">
      <c r="A204" s="3">
        <v>45763</v>
      </c>
      <c r="B204" s="13">
        <v>9.2975206611569695E-3</v>
      </c>
      <c r="C204" s="13">
        <v>-2.3255813953488434E-2</v>
      </c>
      <c r="D204" s="127"/>
    </row>
    <row r="205" spans="1:4" ht="13" x14ac:dyDescent="0.3">
      <c r="A205" s="3">
        <v>45764</v>
      </c>
      <c r="B205" s="13">
        <v>-8.6432389400658179E-3</v>
      </c>
      <c r="C205" s="13">
        <v>2.048726467331128E-2</v>
      </c>
      <c r="D205" s="127"/>
    </row>
    <row r="206" spans="1:4" ht="13" x14ac:dyDescent="0.3">
      <c r="A206" s="3">
        <v>45765</v>
      </c>
      <c r="B206" s="13">
        <v>0</v>
      </c>
      <c r="C206" s="13">
        <v>0</v>
      </c>
      <c r="D206" s="127"/>
    </row>
    <row r="207" spans="1:4" ht="13" x14ac:dyDescent="0.3">
      <c r="A207" s="3">
        <v>45768</v>
      </c>
      <c r="B207" s="13">
        <v>0</v>
      </c>
      <c r="C207" s="13">
        <v>0</v>
      </c>
      <c r="D207" s="127"/>
    </row>
    <row r="208" spans="1:4" ht="13" x14ac:dyDescent="0.3">
      <c r="A208" s="3">
        <v>45769</v>
      </c>
      <c r="B208" s="13">
        <v>1.3880922335665785E-2</v>
      </c>
      <c r="C208" s="13">
        <v>3.2013022246337369E-2</v>
      </c>
      <c r="D208" s="127"/>
    </row>
    <row r="209" spans="1:4" ht="13" x14ac:dyDescent="0.3">
      <c r="A209" s="3">
        <v>45770</v>
      </c>
      <c r="B209" s="13">
        <v>2.7947499434261336E-2</v>
      </c>
      <c r="C209" s="13">
        <v>2.050473186119877E-2</v>
      </c>
      <c r="D209" s="127"/>
    </row>
    <row r="210" spans="1:4" ht="13" x14ac:dyDescent="0.3">
      <c r="A210" s="3">
        <v>45771</v>
      </c>
      <c r="B210" s="13">
        <v>3.3021463951567812E-3</v>
      </c>
      <c r="C210" s="13">
        <v>2.679031427099442E-2</v>
      </c>
      <c r="D210" s="127"/>
    </row>
    <row r="211" spans="1:4" ht="13" x14ac:dyDescent="0.3">
      <c r="A211" s="3">
        <v>45772</v>
      </c>
      <c r="B211" s="13">
        <v>2.3587493143170581E-2</v>
      </c>
      <c r="C211" s="13">
        <v>1.1540391369794194E-2</v>
      </c>
      <c r="D211" s="127"/>
    </row>
    <row r="212" spans="1:4" ht="13" x14ac:dyDescent="0.3">
      <c r="A212" s="3">
        <v>45775</v>
      </c>
      <c r="B212" s="13">
        <v>5.8949624866023271E-3</v>
      </c>
      <c r="C212" s="13">
        <v>-1.8849206349206265E-2</v>
      </c>
      <c r="D212" s="127"/>
    </row>
    <row r="213" spans="1:4" ht="13" x14ac:dyDescent="0.3">
      <c r="A213" s="3">
        <v>45776</v>
      </c>
      <c r="B213" s="13">
        <v>1.3319126265316995E-2</v>
      </c>
      <c r="C213" s="13">
        <v>1.8200202224469129E-2</v>
      </c>
      <c r="D213" s="127"/>
    </row>
    <row r="214" spans="1:4" ht="13" x14ac:dyDescent="0.3">
      <c r="A214" s="3">
        <v>45777</v>
      </c>
      <c r="B214" s="13">
        <v>-1.5352260778128183E-2</v>
      </c>
      <c r="C214" s="13">
        <v>-2.5819265143992139E-2</v>
      </c>
      <c r="D214" s="127"/>
    </row>
    <row r="215" spans="1:4" ht="13" x14ac:dyDescent="0.3">
      <c r="A215" s="3">
        <v>45778</v>
      </c>
      <c r="B215" s="13">
        <v>0</v>
      </c>
      <c r="C215" s="13">
        <v>0</v>
      </c>
      <c r="D215" s="127"/>
    </row>
    <row r="216" spans="1:4" ht="13" x14ac:dyDescent="0.3">
      <c r="A216" s="3">
        <v>45779</v>
      </c>
      <c r="B216" s="13">
        <v>1.5484835540367317E-2</v>
      </c>
      <c r="C216" s="13">
        <v>1.2742099898063202E-2</v>
      </c>
      <c r="D216" s="127"/>
    </row>
    <row r="217" spans="1:4" ht="13" x14ac:dyDescent="0.3">
      <c r="A217" s="3">
        <v>45782</v>
      </c>
      <c r="B217" s="13">
        <v>9.7802082237879867E-3</v>
      </c>
      <c r="C217" s="13">
        <v>-1.5098137896325263E-3</v>
      </c>
      <c r="D217" s="127"/>
    </row>
    <row r="218" spans="1:4" ht="13" x14ac:dyDescent="0.3">
      <c r="A218" s="3">
        <v>45783</v>
      </c>
      <c r="B218" s="13">
        <v>-7.8108727348470174E-3</v>
      </c>
      <c r="C218" s="13">
        <v>-9.0725806451613482E-3</v>
      </c>
      <c r="D218" s="127"/>
    </row>
    <row r="219" spans="1:4" ht="13" x14ac:dyDescent="0.3">
      <c r="A219" s="3">
        <v>45784</v>
      </c>
      <c r="B219" s="13">
        <v>-1.9943318988138923E-2</v>
      </c>
      <c r="C219" s="13">
        <v>-1.0172939979653543E-3</v>
      </c>
      <c r="D219" s="127"/>
    </row>
    <row r="220" spans="1:4" ht="13" x14ac:dyDescent="0.3">
      <c r="A220" s="3">
        <v>45785</v>
      </c>
      <c r="B220" s="13">
        <v>3.084502516868376E-2</v>
      </c>
      <c r="C220" s="13">
        <v>3.2586558044806542E-2</v>
      </c>
      <c r="D220" s="127"/>
    </row>
    <row r="221" spans="1:4" ht="13" x14ac:dyDescent="0.3">
      <c r="A221" s="3">
        <v>45786</v>
      </c>
      <c r="B221" s="13">
        <v>8.7272727272726894E-3</v>
      </c>
      <c r="C221" s="13">
        <v>6.9033530571990988E-3</v>
      </c>
      <c r="D221" s="127"/>
    </row>
    <row r="222" spans="1:4" ht="13" x14ac:dyDescent="0.3">
      <c r="A222" s="3">
        <v>45789</v>
      </c>
      <c r="B222" s="13">
        <v>6.1798331445051501E-3</v>
      </c>
      <c r="C222" s="13">
        <v>3.5259549461312524E-2</v>
      </c>
      <c r="D222" s="127"/>
    </row>
    <row r="223" spans="1:4" ht="13" x14ac:dyDescent="0.3">
      <c r="A223" s="3">
        <v>45790</v>
      </c>
      <c r="B223" s="13">
        <v>3.0709386835910672E-4</v>
      </c>
      <c r="C223" s="13">
        <v>1.1352885525070982E-2</v>
      </c>
      <c r="D223" s="127"/>
    </row>
    <row r="224" spans="1:4" ht="13" x14ac:dyDescent="0.3">
      <c r="A224" s="3">
        <v>45791</v>
      </c>
      <c r="B224" s="13">
        <v>1.4019647973802748E-2</v>
      </c>
      <c r="C224" s="13">
        <v>-5.6127221702526519E-3</v>
      </c>
      <c r="D224" s="127"/>
    </row>
    <row r="225" spans="1:4" ht="13" x14ac:dyDescent="0.3">
      <c r="A225" s="3">
        <v>45792</v>
      </c>
      <c r="B225" s="13">
        <v>4.1376526390148943E-3</v>
      </c>
      <c r="C225" s="13">
        <v>-1.0348071495766645E-2</v>
      </c>
      <c r="D225" s="127"/>
    </row>
    <row r="226" spans="1:4" ht="13" x14ac:dyDescent="0.3">
      <c r="A226" s="3">
        <v>45793</v>
      </c>
      <c r="B226" s="13">
        <v>3.0150753768845367E-4</v>
      </c>
      <c r="C226" s="13">
        <v>-1.5209125475285253E-2</v>
      </c>
      <c r="D226" s="127"/>
    </row>
    <row r="227" spans="1:4" ht="13" x14ac:dyDescent="0.3">
      <c r="A227" s="3">
        <v>45796</v>
      </c>
      <c r="B227" s="13">
        <v>-2.3209082688636581E-2</v>
      </c>
      <c r="C227" s="13">
        <v>-2.5096525096525043E-2</v>
      </c>
      <c r="D227" s="127"/>
    </row>
    <row r="228" spans="1:4" ht="13" x14ac:dyDescent="0.3">
      <c r="A228" s="3">
        <v>45797</v>
      </c>
      <c r="B228" s="13">
        <v>1.275457724748E-2</v>
      </c>
      <c r="C228" s="13">
        <v>0</v>
      </c>
      <c r="D228" s="127"/>
    </row>
    <row r="229" spans="1:4" ht="13" x14ac:dyDescent="0.3">
      <c r="A229" s="3">
        <v>45798</v>
      </c>
      <c r="B229" s="13">
        <v>5.6875888685759867E-3</v>
      </c>
      <c r="C229" s="13">
        <v>-5.9405940594058843E-3</v>
      </c>
      <c r="D229" s="127"/>
    </row>
    <row r="230" spans="1:4" ht="13" x14ac:dyDescent="0.3">
      <c r="A230" s="3">
        <v>45799</v>
      </c>
      <c r="B230" s="13">
        <v>-5.4534437487374771E-3</v>
      </c>
      <c r="C230" s="13">
        <v>-1.49402390438247E-2</v>
      </c>
      <c r="D230" s="127"/>
    </row>
    <row r="231" spans="1:4" ht="13" x14ac:dyDescent="0.3">
      <c r="A231" s="3">
        <v>45800</v>
      </c>
      <c r="B231" s="13">
        <v>-3.4930950446791342E-2</v>
      </c>
      <c r="C231" s="13">
        <v>-2.9828109201213374E-2</v>
      </c>
      <c r="D231" s="127"/>
    </row>
    <row r="232" spans="1:4" ht="13" x14ac:dyDescent="0.3">
      <c r="A232" s="3">
        <v>45803</v>
      </c>
      <c r="B232" s="13">
        <v>1.7150673400673427E-2</v>
      </c>
      <c r="C232" s="13">
        <v>7.8165711307972893E-3</v>
      </c>
      <c r="D232" s="127"/>
    </row>
    <row r="233" spans="1:4" ht="13" x14ac:dyDescent="0.3">
      <c r="A233" s="3">
        <v>45804</v>
      </c>
      <c r="B233" s="13">
        <v>2.3792283024722961E-3</v>
      </c>
      <c r="C233" s="13">
        <v>5.170630816959669E-3</v>
      </c>
      <c r="D233" s="127"/>
    </row>
    <row r="234" spans="1:4" ht="13" x14ac:dyDescent="0.3">
      <c r="A234" s="3">
        <v>45805</v>
      </c>
      <c r="B234" s="13">
        <v>-4.1279669762637355E-4</v>
      </c>
      <c r="C234" s="13">
        <v>1.6975308641975221E-2</v>
      </c>
      <c r="D234" s="127"/>
    </row>
    <row r="235" spans="1:4" ht="13" x14ac:dyDescent="0.3">
      <c r="A235" s="3">
        <v>45806</v>
      </c>
      <c r="B235" s="13">
        <v>1.6518686764402245E-3</v>
      </c>
      <c r="C235" s="13">
        <v>-1.3657056145675209E-2</v>
      </c>
      <c r="D235" s="127"/>
    </row>
    <row r="236" spans="1:4" ht="13" x14ac:dyDescent="0.3">
      <c r="A236" s="3">
        <v>45807</v>
      </c>
      <c r="B236" s="13">
        <v>1.2162440733869339E-2</v>
      </c>
      <c r="C236" s="13">
        <v>0</v>
      </c>
      <c r="D236" s="127"/>
    </row>
    <row r="237" spans="1:4" ht="13" x14ac:dyDescent="0.3">
      <c r="A237" s="3">
        <v>45810</v>
      </c>
      <c r="B237" s="13">
        <v>-1.832993890020436E-3</v>
      </c>
      <c r="C237" s="13">
        <v>-2.9230769230769171E-2</v>
      </c>
      <c r="D237" s="127"/>
    </row>
    <row r="238" spans="1:4" ht="13" x14ac:dyDescent="0.3">
      <c r="A238" s="3">
        <v>45811</v>
      </c>
      <c r="B238" s="13">
        <v>-1.9383799224648162E-3</v>
      </c>
      <c r="C238" s="13">
        <v>5.282620179608786E-4</v>
      </c>
      <c r="D238" s="127"/>
    </row>
    <row r="239" spans="1:4" ht="13" x14ac:dyDescent="0.3">
      <c r="A239" s="3">
        <v>45812</v>
      </c>
      <c r="B239" s="13">
        <v>-4.7020341408565243E-3</v>
      </c>
      <c r="C239" s="13">
        <v>7.9197465681098197E-3</v>
      </c>
      <c r="D239" s="127"/>
    </row>
    <row r="240" spans="1:4" ht="13" x14ac:dyDescent="0.3">
      <c r="A240" s="3">
        <v>45813</v>
      </c>
      <c r="B240" s="13">
        <v>1.6329464927595839E-2</v>
      </c>
      <c r="C240" s="13">
        <v>-7.3336825563122352E-3</v>
      </c>
      <c r="D240" s="127"/>
    </row>
    <row r="241" spans="1:4" ht="13" x14ac:dyDescent="0.3">
      <c r="A241" s="3">
        <v>45814</v>
      </c>
      <c r="B241" s="13">
        <v>1.4551333872271458E-2</v>
      </c>
      <c r="C241" s="13">
        <v>-1.6358839050131895E-2</v>
      </c>
      <c r="D241" s="127"/>
    </row>
    <row r="242" spans="1:4" ht="13" x14ac:dyDescent="0.3">
      <c r="A242" s="3">
        <v>45817</v>
      </c>
      <c r="B242" s="13">
        <v>-1.7928286852588553E-3</v>
      </c>
      <c r="C242" s="13">
        <v>1.6094420600857454E-3</v>
      </c>
      <c r="D242" s="127"/>
    </row>
    <row r="243" spans="1:4" ht="13" x14ac:dyDescent="0.3">
      <c r="A243" s="3">
        <v>45818</v>
      </c>
      <c r="B243" s="13">
        <v>-2.6042706046697367E-2</v>
      </c>
      <c r="C243" s="13">
        <v>4.8205677557579315E-3</v>
      </c>
      <c r="D243" s="127"/>
    </row>
    <row r="244" spans="1:4" ht="13" x14ac:dyDescent="0.3">
      <c r="A244" s="3">
        <v>45819</v>
      </c>
      <c r="B244" s="13">
        <v>1.8440733531401171E-3</v>
      </c>
      <c r="C244" s="13">
        <v>-6.9296375266523613E-3</v>
      </c>
      <c r="D244" s="127"/>
    </row>
    <row r="245" spans="1:4" ht="13" x14ac:dyDescent="0.3">
      <c r="A245" s="3">
        <v>45820</v>
      </c>
      <c r="B245" s="13">
        <v>-6.0333367419980856E-3</v>
      </c>
      <c r="C245" s="13">
        <v>-3.220611916264212E-3</v>
      </c>
      <c r="D245" s="127"/>
    </row>
    <row r="246" spans="1:4" ht="13" x14ac:dyDescent="0.3">
      <c r="A246" s="3">
        <v>45821</v>
      </c>
      <c r="B246" s="13">
        <v>-8.1275720164609693E-3</v>
      </c>
      <c r="C246" s="13">
        <v>-2.1540118470651591E-2</v>
      </c>
      <c r="D246" s="127"/>
    </row>
    <row r="247" spans="1:4" ht="13" x14ac:dyDescent="0.3">
      <c r="A247" s="3">
        <v>45824</v>
      </c>
      <c r="B247" s="13">
        <v>2.3545275386370742E-2</v>
      </c>
      <c r="C247" s="13">
        <v>-1.1007154650522215E-3</v>
      </c>
      <c r="D247" s="127"/>
    </row>
    <row r="248" spans="1:4" ht="13" x14ac:dyDescent="0.3">
      <c r="A248" s="3">
        <v>45825</v>
      </c>
      <c r="B248" s="13">
        <v>-2.6955816781516012E-2</v>
      </c>
      <c r="C248" s="13">
        <v>-1.4325068870523384E-2</v>
      </c>
      <c r="D248" s="127"/>
    </row>
    <row r="249" spans="1:4" ht="13" x14ac:dyDescent="0.3">
      <c r="A249" s="3">
        <v>45826</v>
      </c>
      <c r="B249" s="13">
        <v>4.3740887315142484E-3</v>
      </c>
      <c r="C249" s="13">
        <v>4.4717719396309835E-3</v>
      </c>
      <c r="D249" s="127"/>
    </row>
    <row r="250" spans="1:4" ht="13" x14ac:dyDescent="0.3">
      <c r="A250" s="3">
        <v>45827</v>
      </c>
      <c r="B250" s="13">
        <v>-1.4931563666528425E-2</v>
      </c>
      <c r="C250" s="13">
        <v>-1.3912075681691709E-2</v>
      </c>
      <c r="D250" s="127"/>
    </row>
    <row r="251" spans="1:4" ht="13" x14ac:dyDescent="0.3">
      <c r="A251" s="3">
        <v>45828</v>
      </c>
      <c r="B251" s="13">
        <v>1.3052631578947427E-2</v>
      </c>
      <c r="C251" s="13">
        <v>7.9006772009029679E-3</v>
      </c>
      <c r="D251" s="127"/>
    </row>
    <row r="252" spans="1:4" ht="13" x14ac:dyDescent="0.3">
      <c r="A252" s="3">
        <v>45831</v>
      </c>
      <c r="B252" s="13">
        <v>-1.1949293433083978E-2</v>
      </c>
      <c r="C252" s="13">
        <v>-3.3594624860022078E-3</v>
      </c>
      <c r="D252" s="127"/>
    </row>
    <row r="253" spans="1:4" ht="13" x14ac:dyDescent="0.3">
      <c r="A253" s="3">
        <v>45832</v>
      </c>
      <c r="B253" s="13">
        <v>2.3556630560521631E-2</v>
      </c>
      <c r="C253" s="13">
        <v>3.5393258426966355E-2</v>
      </c>
      <c r="D253" s="127"/>
    </row>
    <row r="254" spans="1:4" ht="13" x14ac:dyDescent="0.3">
      <c r="A254" s="3">
        <v>45833</v>
      </c>
      <c r="B254" s="13">
        <v>-7.089283879585003E-3</v>
      </c>
      <c r="C254" s="13">
        <v>-1.0851871947911939E-3</v>
      </c>
      <c r="D254" s="127"/>
    </row>
    <row r="255" spans="1:4" ht="13" x14ac:dyDescent="0.3">
      <c r="A255" s="3">
        <v>45834</v>
      </c>
      <c r="B255" s="13">
        <v>-4.449503311258202E-3</v>
      </c>
      <c r="C255" s="13">
        <v>-1.8468223791417739E-2</v>
      </c>
      <c r="D255" s="127"/>
    </row>
    <row r="256" spans="1:4" ht="13" x14ac:dyDescent="0.3">
      <c r="A256" s="3">
        <v>45835</v>
      </c>
      <c r="B256" s="13">
        <v>1.4031805425631408E-2</v>
      </c>
      <c r="C256" s="13">
        <v>8.3010514665190927E-3</v>
      </c>
      <c r="D256" s="127"/>
    </row>
    <row r="257" spans="1:4" ht="13" x14ac:dyDescent="0.3">
      <c r="A257" s="3">
        <v>45838</v>
      </c>
      <c r="B257" s="13">
        <v>2.7675276752766754E-3</v>
      </c>
      <c r="C257" s="13">
        <v>1.0976948408342482E-2</v>
      </c>
      <c r="D257" s="127"/>
    </row>
    <row r="258" spans="1:4" ht="13" x14ac:dyDescent="0.3">
      <c r="A258" s="3">
        <v>45839</v>
      </c>
      <c r="B258" s="13">
        <v>-9.5062864152100565E-3</v>
      </c>
      <c r="C258" s="13">
        <v>-1.2486427795873958E-2</v>
      </c>
      <c r="D258" s="127"/>
    </row>
    <row r="259" spans="1:4" ht="13" x14ac:dyDescent="0.3">
      <c r="A259" s="3">
        <v>45840</v>
      </c>
      <c r="B259" s="13">
        <v>8.8751289989680397E-3</v>
      </c>
      <c r="C259" s="13">
        <v>3.4084661902143973E-2</v>
      </c>
      <c r="D259" s="127"/>
    </row>
    <row r="260" spans="1:4" ht="13" x14ac:dyDescent="0.3">
      <c r="A260" s="3">
        <v>45841</v>
      </c>
      <c r="B260" s="13">
        <v>6.239770867430436E-3</v>
      </c>
      <c r="C260" s="13">
        <v>2.6581605528973951E-3</v>
      </c>
      <c r="D260" s="127"/>
    </row>
    <row r="261" spans="1:4" ht="13" x14ac:dyDescent="0.3">
      <c r="A261" s="3">
        <v>45842</v>
      </c>
      <c r="B261" s="13">
        <v>-1.026735793432948E-2</v>
      </c>
      <c r="C261" s="13">
        <v>-1.2725344644750825E-2</v>
      </c>
      <c r="D261" s="127"/>
    </row>
    <row r="262" spans="1:4" ht="13" x14ac:dyDescent="0.3">
      <c r="A262" s="3">
        <v>45845</v>
      </c>
      <c r="B262" s="13">
        <v>1.4482333607230896E-2</v>
      </c>
      <c r="C262" s="13">
        <v>-3.7593984962405406E-3</v>
      </c>
      <c r="D262" s="127"/>
    </row>
    <row r="263" spans="1:4" ht="13" x14ac:dyDescent="0.3">
      <c r="A263" s="3">
        <v>45846</v>
      </c>
      <c r="B263" s="13">
        <v>-1.0124531740419379E-4</v>
      </c>
      <c r="C263" s="13">
        <v>7.0080862533693335E-3</v>
      </c>
      <c r="D263" s="127"/>
    </row>
    <row r="264" spans="1:4" ht="13" x14ac:dyDescent="0.3">
      <c r="A264" s="3">
        <v>45847</v>
      </c>
      <c r="B264" s="13">
        <v>2.6326447954637486E-2</v>
      </c>
      <c r="C264" s="13">
        <v>1.7665952890792199E-2</v>
      </c>
      <c r="D264" s="127"/>
    </row>
    <row r="265" spans="1:4" ht="13" x14ac:dyDescent="0.3">
      <c r="A265" s="3">
        <v>45848</v>
      </c>
      <c r="B265" s="13">
        <v>-1.5686661404893342E-2</v>
      </c>
      <c r="C265" s="13">
        <v>2.3145712782745954E-2</v>
      </c>
      <c r="D265" s="127"/>
    </row>
    <row r="266" spans="1:4" ht="13" x14ac:dyDescent="0.3">
      <c r="A266" s="3">
        <v>45849</v>
      </c>
      <c r="B266" s="13">
        <v>-1.3731582640072211E-2</v>
      </c>
      <c r="C266" s="13">
        <v>-2.5706940874035988E-3</v>
      </c>
      <c r="D266" s="127"/>
    </row>
    <row r="267" spans="1:4" ht="13" x14ac:dyDescent="0.3">
      <c r="A267" s="3">
        <v>45852</v>
      </c>
      <c r="B267" s="13">
        <v>2.0325203252032089E-3</v>
      </c>
      <c r="C267" s="13">
        <v>-1.1340206185566951E-2</v>
      </c>
      <c r="D267" s="127"/>
    </row>
    <row r="268" spans="1:4" ht="13" x14ac:dyDescent="0.3">
      <c r="A268" s="3">
        <v>45853</v>
      </c>
      <c r="B268" s="13">
        <v>-1.0953346855983648E-2</v>
      </c>
      <c r="C268" s="13">
        <v>-2.0855057351408012E-3</v>
      </c>
      <c r="D268" s="127"/>
    </row>
    <row r="269" spans="1:4" ht="13" x14ac:dyDescent="0.3">
      <c r="A269" s="3">
        <v>45854</v>
      </c>
      <c r="B269" s="13">
        <v>1.8457752255946374E-3</v>
      </c>
      <c r="C269" s="13">
        <v>-3.0303030303030363E-2</v>
      </c>
      <c r="D269" s="127"/>
    </row>
    <row r="270" spans="1:4" ht="13" x14ac:dyDescent="0.3">
      <c r="A270" s="3">
        <v>45855</v>
      </c>
      <c r="B270" s="13">
        <v>8.2906857727739307E-3</v>
      </c>
      <c r="C270" s="13">
        <v>4.3103448275862684E-3</v>
      </c>
      <c r="D270" s="127"/>
    </row>
    <row r="271" spans="1:4" ht="13" x14ac:dyDescent="0.3">
      <c r="A271" s="3">
        <v>45856</v>
      </c>
      <c r="B271" s="13">
        <v>1.1166379047811625E-3</v>
      </c>
      <c r="C271" s="13">
        <v>-6.4377682403434387E-3</v>
      </c>
      <c r="D271" s="127"/>
    </row>
    <row r="272" spans="1:4" ht="13" x14ac:dyDescent="0.3">
      <c r="A272" s="3">
        <v>45859</v>
      </c>
      <c r="B272" s="13">
        <v>-1.6223889677550206E-3</v>
      </c>
      <c r="C272" s="13">
        <v>2.1598272138229251E-3</v>
      </c>
      <c r="D272" s="127"/>
    </row>
    <row r="273" spans="1:4" ht="13" x14ac:dyDescent="0.3">
      <c r="A273" s="3">
        <v>45860</v>
      </c>
      <c r="B273" s="13">
        <v>-2.0312817387778469E-4</v>
      </c>
      <c r="C273" s="13">
        <v>1.6163793103448889E-3</v>
      </c>
      <c r="D273" s="127"/>
    </row>
    <row r="274" spans="1:4" ht="13" x14ac:dyDescent="0.3">
      <c r="A274" s="3">
        <v>45861</v>
      </c>
      <c r="B274" s="13">
        <v>1.9504266558309648E-2</v>
      </c>
      <c r="C274" s="13">
        <v>5.4330285099515839E-2</v>
      </c>
      <c r="D274" s="127"/>
    </row>
    <row r="275" spans="1:4" ht="13" x14ac:dyDescent="0.3">
      <c r="A275" s="3">
        <v>45862</v>
      </c>
      <c r="B275" s="13">
        <v>9.565563969709057E-3</v>
      </c>
      <c r="C275" s="13">
        <v>5.1020408163262405E-4</v>
      </c>
      <c r="D275" s="127"/>
    </row>
    <row r="276" spans="1:4" ht="13" x14ac:dyDescent="0.3">
      <c r="A276" s="3">
        <v>45863</v>
      </c>
      <c r="B276" s="13">
        <v>-1.3817607579944084E-3</v>
      </c>
      <c r="C276" s="13">
        <v>4.6404895461499208E-2</v>
      </c>
      <c r="D276" s="127"/>
    </row>
    <row r="277" spans="1:4" ht="13" x14ac:dyDescent="0.3">
      <c r="A277" s="3">
        <v>45866</v>
      </c>
      <c r="B277" s="13">
        <v>5.139355603874244E-3</v>
      </c>
      <c r="C277" s="13">
        <v>-3.0701754385964831E-2</v>
      </c>
      <c r="D277" s="127"/>
    </row>
    <row r="278" spans="1:4" ht="13" x14ac:dyDescent="0.3">
      <c r="A278" s="3">
        <v>45867</v>
      </c>
      <c r="B278" s="13">
        <v>2.2222222222222306E-2</v>
      </c>
      <c r="C278" s="13">
        <v>-2.2121669180492739E-2</v>
      </c>
      <c r="D278" s="127"/>
    </row>
    <row r="279" spans="1:4" ht="13" x14ac:dyDescent="0.3">
      <c r="A279" s="3">
        <v>45868</v>
      </c>
      <c r="B279" s="13">
        <v>4.3863024240092294E-2</v>
      </c>
      <c r="C279" s="13">
        <v>-2.313624678663239E-2</v>
      </c>
      <c r="D279" s="127"/>
    </row>
    <row r="280" spans="1:4" ht="13" x14ac:dyDescent="0.3">
      <c r="A280" s="3">
        <v>45869</v>
      </c>
      <c r="B280" s="13">
        <v>-2.4143015112421715E-2</v>
      </c>
      <c r="C280" s="13">
        <v>0</v>
      </c>
      <c r="D280" s="127"/>
    </row>
    <row r="281" spans="1:4" ht="13" x14ac:dyDescent="0.3">
      <c r="A281" s="3">
        <v>45870</v>
      </c>
      <c r="B281" s="13">
        <v>-5.5712936732766748E-2</v>
      </c>
      <c r="C281" s="13">
        <v>-3.8947368421052661E-2</v>
      </c>
      <c r="D281" s="127"/>
    </row>
    <row r="282" spans="1:4" ht="13" x14ac:dyDescent="0.3">
      <c r="A282" s="3">
        <v>45873</v>
      </c>
      <c r="B282" s="13">
        <v>3.2399999999999984E-2</v>
      </c>
      <c r="C282" s="13">
        <v>6.5717415115006412E-3</v>
      </c>
      <c r="D282" s="127"/>
    </row>
    <row r="283" spans="1:4" ht="13" x14ac:dyDescent="0.3">
      <c r="A283" s="3">
        <v>45874</v>
      </c>
      <c r="B283" s="13">
        <v>-5.8117008911275185E-3</v>
      </c>
      <c r="C283" s="13">
        <v>7.0729053318823879E-3</v>
      </c>
      <c r="D283" s="127"/>
    </row>
    <row r="284" spans="1:4" ht="13" x14ac:dyDescent="0.3">
      <c r="A284" s="3">
        <v>45875</v>
      </c>
      <c r="B284" s="13">
        <v>7.9890880748247021E-3</v>
      </c>
      <c r="C284" s="13">
        <v>1.7828200972447389E-2</v>
      </c>
      <c r="D284" s="127"/>
    </row>
    <row r="285" spans="1:4" ht="13" x14ac:dyDescent="0.3">
      <c r="A285" s="3">
        <v>45876</v>
      </c>
      <c r="B285" s="13">
        <v>1.6431471099941999E-2</v>
      </c>
      <c r="C285" s="13">
        <v>2.0700636942675189E-2</v>
      </c>
      <c r="D285" s="127"/>
    </row>
    <row r="286" spans="1:4" ht="13" x14ac:dyDescent="0.3">
      <c r="A286" s="3">
        <v>45877</v>
      </c>
      <c r="B286" s="13">
        <v>1.4834537847090204E-2</v>
      </c>
      <c r="C286" s="13">
        <v>8.8403536141445065E-3</v>
      </c>
      <c r="D286" s="127"/>
    </row>
    <row r="287" spans="1:4" ht="13" x14ac:dyDescent="0.3">
      <c r="A287" s="3">
        <v>45880</v>
      </c>
      <c r="B287" s="13">
        <v>-2.061469265367339E-3</v>
      </c>
      <c r="C287" s="13">
        <v>2.1134020618556671E-2</v>
      </c>
      <c r="D287" s="127"/>
    </row>
    <row r="288" spans="1:4" ht="13" x14ac:dyDescent="0.3">
      <c r="A288" s="3">
        <v>45881</v>
      </c>
      <c r="B288" s="13">
        <v>3.3802816901408062E-3</v>
      </c>
      <c r="C288" s="13">
        <v>9.5911155981827645E-3</v>
      </c>
      <c r="D288" s="127"/>
    </row>
    <row r="289" spans="1:4" ht="13" x14ac:dyDescent="0.3">
      <c r="A289" s="3">
        <v>45882</v>
      </c>
      <c r="B289" s="13">
        <v>1.6282987085906746E-2</v>
      </c>
      <c r="C289" s="13">
        <v>0.01</v>
      </c>
      <c r="D289" s="127"/>
    </row>
    <row r="290" spans="1:4" ht="13" x14ac:dyDescent="0.3">
      <c r="A290" s="3">
        <v>45883</v>
      </c>
      <c r="B290" s="13">
        <v>1.4548802946593118E-2</v>
      </c>
      <c r="C290" s="13">
        <v>-5.9405940594058843E-3</v>
      </c>
      <c r="D290" s="127"/>
    </row>
    <row r="291" spans="1:4" ht="13" x14ac:dyDescent="0.3">
      <c r="A291" s="3">
        <v>45884</v>
      </c>
      <c r="B291" s="13">
        <v>0</v>
      </c>
      <c r="C291" s="13">
        <v>1.49402390438247E-2</v>
      </c>
      <c r="D291" s="127"/>
    </row>
    <row r="292" spans="1:4" ht="13" x14ac:dyDescent="0.3">
      <c r="A292" s="3">
        <v>45887</v>
      </c>
      <c r="B292" s="13">
        <v>-3.6304229442730915E-3</v>
      </c>
      <c r="C292" s="13">
        <v>-1.2757605495584017E-2</v>
      </c>
      <c r="D292" s="127"/>
    </row>
    <row r="293" spans="1:4" ht="13" x14ac:dyDescent="0.3">
      <c r="A293" s="3">
        <v>45888</v>
      </c>
      <c r="B293" s="13">
        <v>2.1133175441792777E-2</v>
      </c>
      <c r="C293" s="13">
        <v>1.9880715705765408E-2</v>
      </c>
      <c r="D293" s="127"/>
    </row>
    <row r="294" spans="1:4" ht="13" x14ac:dyDescent="0.3">
      <c r="A294" s="3">
        <v>45889</v>
      </c>
      <c r="B294" s="13">
        <v>-5.7091882247992908E-3</v>
      </c>
      <c r="C294" s="13">
        <v>1.4619883040935673E-2</v>
      </c>
      <c r="D294" s="127"/>
    </row>
    <row r="295" spans="1:4" ht="13" x14ac:dyDescent="0.3">
      <c r="A295" s="3">
        <v>45890</v>
      </c>
      <c r="B295" s="13">
        <v>6.4597164902206322E-3</v>
      </c>
      <c r="C295" s="13">
        <v>-7.6849183477425281E-3</v>
      </c>
      <c r="D295" s="127"/>
    </row>
    <row r="296" spans="1:4" ht="13" x14ac:dyDescent="0.3">
      <c r="A296" s="3">
        <v>45891</v>
      </c>
      <c r="B296" s="13">
        <v>5.8834016758781181E-3</v>
      </c>
      <c r="C296" s="13">
        <v>1.3552758954501507E-2</v>
      </c>
      <c r="D296" s="127"/>
    </row>
    <row r="297" spans="1:4" ht="13" x14ac:dyDescent="0.3">
      <c r="A297" s="3">
        <v>45894</v>
      </c>
      <c r="B297" s="13">
        <v>-1.2406947890819852E-3</v>
      </c>
      <c r="C297" s="13">
        <v>-5.730659025788047E-3</v>
      </c>
      <c r="D297" s="127"/>
    </row>
    <row r="298" spans="1:4" ht="13" x14ac:dyDescent="0.3">
      <c r="A298" s="3">
        <v>45895</v>
      </c>
      <c r="B298" s="13">
        <v>-1.8988464951197909E-2</v>
      </c>
      <c r="C298" s="13">
        <v>3.8424591738713326E-3</v>
      </c>
      <c r="D298" s="127"/>
    </row>
    <row r="299" spans="1:4" ht="13" x14ac:dyDescent="0.3">
      <c r="A299" s="3">
        <v>45896</v>
      </c>
      <c r="B299" s="13">
        <v>-2.5325615050651173E-2</v>
      </c>
      <c r="C299" s="13">
        <v>-7.6555023923444701E-3</v>
      </c>
      <c r="D299" s="127"/>
    </row>
    <row r="300" spans="1:4" ht="13" x14ac:dyDescent="0.3">
      <c r="A300" s="3">
        <v>45897</v>
      </c>
      <c r="B300" s="13">
        <v>3.8975501113585574E-3</v>
      </c>
      <c r="C300" s="13">
        <v>-4.8216007714561235E-3</v>
      </c>
      <c r="D300" s="127"/>
    </row>
    <row r="301" spans="1:4" ht="13" x14ac:dyDescent="0.3">
      <c r="A301" s="3">
        <v>45898</v>
      </c>
      <c r="B301" s="13">
        <v>-6.2858199297466831E-3</v>
      </c>
      <c r="C301" s="13">
        <v>-5.8139534883721753E-3</v>
      </c>
      <c r="D301" s="127"/>
    </row>
  </sheetData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78B6-A4A9-417A-8757-E66D5B3EEB8C}">
  <dimension ref="A1:H301"/>
  <sheetViews>
    <sheetView zoomScale="200" zoomScaleNormal="200" workbookViewId="0"/>
  </sheetViews>
  <sheetFormatPr defaultRowHeight="12.5" x14ac:dyDescent="0.25"/>
  <cols>
    <col min="1" max="1" width="11.1796875" customWidth="1"/>
    <col min="2" max="2" width="9.453125" bestFit="1" customWidth="1"/>
    <col min="3" max="3" width="11.1796875" customWidth="1"/>
    <col min="4" max="4" width="17.453125" customWidth="1"/>
    <col min="5" max="5" width="14" bestFit="1" customWidth="1"/>
  </cols>
  <sheetData>
    <row r="1" spans="1:8" ht="13" x14ac:dyDescent="0.3">
      <c r="A1" s="2" t="s">
        <v>0</v>
      </c>
      <c r="B1" s="2" t="s">
        <v>385</v>
      </c>
      <c r="D1" s="31" t="s">
        <v>17</v>
      </c>
      <c r="E1" s="32">
        <f>'Capital Allocation'!C11</f>
        <v>43412.157106222963</v>
      </c>
      <c r="H1" s="66"/>
    </row>
    <row r="2" spans="1:8" ht="13" x14ac:dyDescent="0.3">
      <c r="A2" s="3">
        <v>45481</v>
      </c>
      <c r="B2" s="13">
        <v>4.648542048175725E-3</v>
      </c>
      <c r="D2" s="31" t="s">
        <v>18</v>
      </c>
      <c r="E2" s="21">
        <f>'Sim Storiche'!E2</f>
        <v>0</v>
      </c>
      <c r="H2" s="66"/>
    </row>
    <row r="3" spans="1:8" ht="13" x14ac:dyDescent="0.3">
      <c r="A3" s="3">
        <v>45482</v>
      </c>
      <c r="B3" s="13">
        <v>-3.6455412226584129E-3</v>
      </c>
      <c r="D3" s="26" t="s">
        <v>24</v>
      </c>
      <c r="E3" s="36">
        <v>0.99</v>
      </c>
      <c r="H3" s="66"/>
    </row>
    <row r="4" spans="1:8" ht="13" x14ac:dyDescent="0.3">
      <c r="A4" s="3">
        <v>45483</v>
      </c>
      <c r="B4" s="13">
        <v>6.0512243174782087E-3</v>
      </c>
      <c r="D4" s="18" t="s">
        <v>25</v>
      </c>
      <c r="E4" s="33"/>
      <c r="H4" s="66"/>
    </row>
    <row r="5" spans="1:8" ht="13" x14ac:dyDescent="0.3">
      <c r="A5" s="3">
        <v>45484</v>
      </c>
      <c r="B5" s="13">
        <v>4.6160302140159969E-3</v>
      </c>
      <c r="C5" s="24"/>
      <c r="D5" s="18" t="s">
        <v>26</v>
      </c>
      <c r="E5" s="34"/>
      <c r="H5" s="66"/>
    </row>
    <row r="6" spans="1:8" ht="13" x14ac:dyDescent="0.3">
      <c r="A6" s="3">
        <v>45485</v>
      </c>
      <c r="B6" s="13">
        <v>7.9365079365078667E-3</v>
      </c>
      <c r="D6" s="18" t="s">
        <v>27</v>
      </c>
      <c r="E6" s="35"/>
      <c r="H6" s="66"/>
    </row>
    <row r="7" spans="1:8" ht="13" x14ac:dyDescent="0.3">
      <c r="A7" s="3">
        <v>45488</v>
      </c>
      <c r="B7" s="13">
        <v>-3.1772344246442448E-3</v>
      </c>
      <c r="D7" s="129" t="s">
        <v>392</v>
      </c>
      <c r="E7" s="33"/>
      <c r="H7" s="66"/>
    </row>
    <row r="8" spans="1:8" ht="13" x14ac:dyDescent="0.3">
      <c r="A8" s="3">
        <v>45489</v>
      </c>
      <c r="B8" s="13">
        <v>4.1574279379157772E-3</v>
      </c>
      <c r="C8" s="24"/>
      <c r="D8" s="37" t="s">
        <v>28</v>
      </c>
      <c r="E8" s="38"/>
      <c r="H8" s="66"/>
    </row>
    <row r="9" spans="1:8" ht="13" x14ac:dyDescent="0.3">
      <c r="A9" s="3">
        <v>45490</v>
      </c>
      <c r="B9" s="13">
        <v>6.9003588186585451E-3</v>
      </c>
      <c r="H9" s="66"/>
    </row>
    <row r="10" spans="1:8" ht="13" x14ac:dyDescent="0.3">
      <c r="A10" s="3">
        <v>45491</v>
      </c>
      <c r="B10" s="13">
        <v>5.3453947368420638E-3</v>
      </c>
      <c r="H10" s="66"/>
    </row>
    <row r="11" spans="1:8" ht="13" x14ac:dyDescent="0.3">
      <c r="A11" s="3">
        <v>45492</v>
      </c>
      <c r="B11" s="13">
        <v>-6.1349693251533648E-3</v>
      </c>
      <c r="H11" s="66"/>
    </row>
    <row r="12" spans="1:8" ht="13" x14ac:dyDescent="0.3">
      <c r="A12" s="3">
        <v>45495</v>
      </c>
      <c r="B12" s="13">
        <v>1.9204389574759902E-2</v>
      </c>
      <c r="H12" s="66"/>
    </row>
    <row r="13" spans="1:8" ht="13" x14ac:dyDescent="0.3">
      <c r="A13" s="3">
        <v>45496</v>
      </c>
      <c r="B13" s="13">
        <v>7.8061911170929634E-3</v>
      </c>
      <c r="H13" s="66"/>
    </row>
    <row r="14" spans="1:8" ht="13" x14ac:dyDescent="0.3">
      <c r="A14" s="3">
        <v>45497</v>
      </c>
      <c r="B14" s="13">
        <v>-5.0747863247863588E-3</v>
      </c>
      <c r="H14" s="66"/>
    </row>
    <row r="15" spans="1:8" ht="13" x14ac:dyDescent="0.3">
      <c r="A15" s="3">
        <v>45498</v>
      </c>
      <c r="B15" s="13">
        <v>-6.8456375838926381E-3</v>
      </c>
      <c r="H15" s="66"/>
    </row>
    <row r="16" spans="1:8" ht="13" x14ac:dyDescent="0.3">
      <c r="A16" s="3">
        <v>45499</v>
      </c>
      <c r="B16" s="13">
        <v>1.3515339910798469E-3</v>
      </c>
      <c r="H16" s="66"/>
    </row>
    <row r="17" spans="1:3" ht="13" x14ac:dyDescent="0.3">
      <c r="A17" s="3">
        <v>45502</v>
      </c>
      <c r="B17" s="13">
        <v>-9.9878526116884657E-3</v>
      </c>
      <c r="C17" s="24"/>
    </row>
    <row r="18" spans="1:3" ht="13" x14ac:dyDescent="0.3">
      <c r="A18" s="3">
        <v>45503</v>
      </c>
      <c r="B18" s="13">
        <v>3.5446489434219464E-2</v>
      </c>
    </row>
    <row r="19" spans="1:3" ht="13" x14ac:dyDescent="0.3">
      <c r="A19" s="3">
        <v>45504</v>
      </c>
      <c r="B19" s="13">
        <v>-1.2376563528637185E-2</v>
      </c>
    </row>
    <row r="20" spans="1:3" ht="13" x14ac:dyDescent="0.3">
      <c r="A20" s="3">
        <v>45505</v>
      </c>
      <c r="B20" s="13">
        <v>-3.919477403012938E-2</v>
      </c>
    </row>
    <row r="21" spans="1:3" ht="13" x14ac:dyDescent="0.3">
      <c r="A21" s="3">
        <v>45506</v>
      </c>
      <c r="B21" s="13">
        <v>-4.4123768558346002E-2</v>
      </c>
    </row>
    <row r="22" spans="1:3" ht="13" x14ac:dyDescent="0.3">
      <c r="A22" s="3">
        <v>45509</v>
      </c>
      <c r="B22" s="13">
        <v>-9.725649586297019E-3</v>
      </c>
    </row>
    <row r="23" spans="1:3" ht="13" x14ac:dyDescent="0.3">
      <c r="A23" s="3">
        <v>45510</v>
      </c>
      <c r="B23" s="13">
        <v>-1.4365288771621205E-2</v>
      </c>
    </row>
    <row r="24" spans="1:3" ht="13" x14ac:dyDescent="0.3">
      <c r="A24" s="3">
        <v>45511</v>
      </c>
      <c r="B24" s="13">
        <v>2.7662105889351567E-2</v>
      </c>
    </row>
    <row r="25" spans="1:3" ht="13" x14ac:dyDescent="0.3">
      <c r="A25" s="3">
        <v>45512</v>
      </c>
      <c r="B25" s="13">
        <v>-3.328509406657102E-3</v>
      </c>
    </row>
    <row r="26" spans="1:3" ht="13" x14ac:dyDescent="0.3">
      <c r="A26" s="3">
        <v>45513</v>
      </c>
      <c r="B26" s="13">
        <v>2.4684187599826267E-3</v>
      </c>
    </row>
    <row r="27" spans="1:3" ht="13" x14ac:dyDescent="0.3">
      <c r="A27" s="3">
        <v>45516</v>
      </c>
      <c r="B27" s="13">
        <v>5.359212050984925E-3</v>
      </c>
    </row>
    <row r="28" spans="1:3" ht="13" x14ac:dyDescent="0.3">
      <c r="A28" s="3">
        <v>45517</v>
      </c>
      <c r="B28" s="13">
        <v>-1.7288575133265476E-3</v>
      </c>
    </row>
    <row r="29" spans="1:3" ht="13" x14ac:dyDescent="0.3">
      <c r="A29" s="3">
        <v>45518</v>
      </c>
      <c r="B29" s="13">
        <v>7.0717275220088735E-3</v>
      </c>
    </row>
    <row r="30" spans="1:3" ht="13" x14ac:dyDescent="0.3">
      <c r="A30" s="3">
        <v>45519</v>
      </c>
      <c r="B30" s="13">
        <v>0</v>
      </c>
    </row>
    <row r="31" spans="1:3" ht="13" x14ac:dyDescent="0.3">
      <c r="A31" s="3">
        <v>45520</v>
      </c>
      <c r="B31" s="13">
        <v>3.0954428202923503E-2</v>
      </c>
    </row>
    <row r="32" spans="1:3" ht="13" x14ac:dyDescent="0.3">
      <c r="A32" s="3">
        <v>45523</v>
      </c>
      <c r="B32" s="13">
        <v>4.7261606894634153E-3</v>
      </c>
    </row>
    <row r="33" spans="1:2" ht="13" x14ac:dyDescent="0.3">
      <c r="A33" s="3">
        <v>45524</v>
      </c>
      <c r="B33" s="13">
        <v>-5.3956834532373687E-3</v>
      </c>
    </row>
    <row r="34" spans="1:2" ht="13" x14ac:dyDescent="0.3">
      <c r="A34" s="3">
        <v>45525</v>
      </c>
      <c r="B34" s="13">
        <v>5.9813604117401791E-3</v>
      </c>
    </row>
    <row r="35" spans="1:2" ht="13" x14ac:dyDescent="0.3">
      <c r="A35" s="3">
        <v>45526</v>
      </c>
      <c r="B35" s="13">
        <v>1.65929203539817E-3</v>
      </c>
    </row>
    <row r="36" spans="1:2" ht="13" x14ac:dyDescent="0.3">
      <c r="A36" s="3">
        <v>45527</v>
      </c>
      <c r="B36" s="13">
        <v>1.5323025952512516E-2</v>
      </c>
    </row>
    <row r="37" spans="1:2" ht="13" x14ac:dyDescent="0.3">
      <c r="A37" s="3">
        <v>45530</v>
      </c>
      <c r="B37" s="13">
        <v>-3.9428959891231541E-3</v>
      </c>
    </row>
    <row r="38" spans="1:2" ht="13" x14ac:dyDescent="0.3">
      <c r="A38" s="3">
        <v>45531</v>
      </c>
      <c r="B38" s="13">
        <v>1.0101010101010201E-2</v>
      </c>
    </row>
    <row r="39" spans="1:2" ht="13" x14ac:dyDescent="0.3">
      <c r="A39" s="3">
        <v>45532</v>
      </c>
      <c r="B39" s="13">
        <v>4.054054054053007E-4</v>
      </c>
    </row>
    <row r="40" spans="1:2" ht="13" x14ac:dyDescent="0.3">
      <c r="A40" s="3">
        <v>45533</v>
      </c>
      <c r="B40" s="13">
        <v>7.2943401323788022E-3</v>
      </c>
    </row>
    <row r="41" spans="1:2" ht="13" x14ac:dyDescent="0.3">
      <c r="A41" s="3">
        <v>45534</v>
      </c>
      <c r="B41" s="13">
        <v>9.6553573823253414E-3</v>
      </c>
    </row>
    <row r="42" spans="1:2" ht="13" x14ac:dyDescent="0.3">
      <c r="A42" s="3">
        <v>45537</v>
      </c>
      <c r="B42" s="13">
        <v>2.3907557444547475E-3</v>
      </c>
    </row>
    <row r="43" spans="1:2" ht="13" x14ac:dyDescent="0.3">
      <c r="A43" s="3">
        <v>45538</v>
      </c>
      <c r="B43" s="13">
        <v>-1.643036968331783E-2</v>
      </c>
    </row>
    <row r="44" spans="1:2" ht="13" x14ac:dyDescent="0.3">
      <c r="A44" s="3">
        <v>45539</v>
      </c>
      <c r="B44" s="13">
        <v>6.7358210965915311E-4</v>
      </c>
    </row>
    <row r="45" spans="1:2" ht="13" x14ac:dyDescent="0.3">
      <c r="A45" s="3">
        <v>45540</v>
      </c>
      <c r="B45" s="13">
        <v>9.9623047926763394E-3</v>
      </c>
    </row>
    <row r="46" spans="1:2" ht="13" x14ac:dyDescent="0.3">
      <c r="A46" s="3">
        <v>45541</v>
      </c>
      <c r="B46" s="13">
        <v>-2.2527326046387578E-2</v>
      </c>
    </row>
    <row r="47" spans="1:2" ht="13" x14ac:dyDescent="0.3">
      <c r="A47" s="3">
        <v>45544</v>
      </c>
      <c r="B47" s="13">
        <v>1.6364380199099974E-2</v>
      </c>
    </row>
    <row r="48" spans="1:2" ht="13" x14ac:dyDescent="0.3">
      <c r="A48" s="3">
        <v>45545</v>
      </c>
      <c r="B48" s="13">
        <v>-1.0063061854286888E-2</v>
      </c>
    </row>
    <row r="49" spans="1:2" ht="13" x14ac:dyDescent="0.3">
      <c r="A49" s="3">
        <v>45546</v>
      </c>
      <c r="B49" s="13">
        <v>1.7619951206288831E-3</v>
      </c>
    </row>
    <row r="50" spans="1:2" ht="13" x14ac:dyDescent="0.3">
      <c r="A50" s="3">
        <v>45547</v>
      </c>
      <c r="B50" s="13">
        <v>1.0418076038425105E-2</v>
      </c>
    </row>
    <row r="51" spans="1:2" ht="13" x14ac:dyDescent="0.3">
      <c r="A51" s="3">
        <v>45548</v>
      </c>
      <c r="B51" s="13">
        <v>5.6239957150508594E-3</v>
      </c>
    </row>
    <row r="52" spans="1:2" ht="13" x14ac:dyDescent="0.3">
      <c r="A52" s="3">
        <v>45551</v>
      </c>
      <c r="B52" s="13">
        <v>-4.2609853528628536E-3</v>
      </c>
    </row>
    <row r="53" spans="1:2" ht="13" x14ac:dyDescent="0.3">
      <c r="A53" s="3">
        <v>45552</v>
      </c>
      <c r="B53" s="13">
        <v>6.9537309441027673E-3</v>
      </c>
    </row>
    <row r="54" spans="1:2" ht="13" x14ac:dyDescent="0.3">
      <c r="A54" s="3">
        <v>45553</v>
      </c>
      <c r="B54" s="13">
        <v>7.9681274900389627E-4</v>
      </c>
    </row>
    <row r="55" spans="1:2" ht="13" x14ac:dyDescent="0.3">
      <c r="A55" s="3">
        <v>45554</v>
      </c>
      <c r="B55" s="13">
        <v>9.023354564755906E-3</v>
      </c>
    </row>
    <row r="56" spans="1:2" ht="13" x14ac:dyDescent="0.3">
      <c r="A56" s="3">
        <v>45555</v>
      </c>
      <c r="B56" s="13">
        <v>6.0494476591268099E-3</v>
      </c>
    </row>
    <row r="57" spans="1:2" ht="13" x14ac:dyDescent="0.3">
      <c r="A57" s="3">
        <v>45558</v>
      </c>
      <c r="B57" s="13">
        <v>-1.8823529411764722E-2</v>
      </c>
    </row>
    <row r="58" spans="1:2" ht="13" x14ac:dyDescent="0.3">
      <c r="A58" s="3">
        <v>45559</v>
      </c>
      <c r="B58" s="13">
        <v>6.5281108446575385E-3</v>
      </c>
    </row>
    <row r="59" spans="1:2" ht="13" x14ac:dyDescent="0.3">
      <c r="A59" s="3">
        <v>45560</v>
      </c>
      <c r="B59" s="13">
        <v>0</v>
      </c>
    </row>
    <row r="60" spans="1:2" ht="13" x14ac:dyDescent="0.3">
      <c r="A60" s="3">
        <v>45561</v>
      </c>
      <c r="B60" s="13">
        <v>2.6075446724023836E-2</v>
      </c>
    </row>
    <row r="61" spans="1:2" ht="13" x14ac:dyDescent="0.3">
      <c r="A61" s="3">
        <v>45562</v>
      </c>
      <c r="B61" s="13">
        <v>-1.4189886480908309E-3</v>
      </c>
    </row>
    <row r="62" spans="1:2" ht="13" x14ac:dyDescent="0.3">
      <c r="A62" s="3">
        <v>45565</v>
      </c>
      <c r="B62" s="13">
        <v>-8.5260302286526077E-3</v>
      </c>
    </row>
    <row r="63" spans="1:2" ht="13" x14ac:dyDescent="0.3">
      <c r="A63" s="3">
        <v>45566</v>
      </c>
      <c r="B63" s="13">
        <v>-2.6579804560260552E-2</v>
      </c>
    </row>
    <row r="64" spans="1:2" ht="13" x14ac:dyDescent="0.3">
      <c r="A64" s="3">
        <v>45567</v>
      </c>
      <c r="B64" s="13">
        <v>-5.2201847142283094E-3</v>
      </c>
    </row>
    <row r="65" spans="1:2" ht="13" x14ac:dyDescent="0.3">
      <c r="A65" s="3">
        <v>45568</v>
      </c>
      <c r="B65" s="13">
        <v>-8.0731969860065259E-3</v>
      </c>
    </row>
    <row r="66" spans="1:2" ht="13" x14ac:dyDescent="0.3">
      <c r="A66" s="3">
        <v>45569</v>
      </c>
      <c r="B66" s="13">
        <v>2.1025501899077623E-2</v>
      </c>
    </row>
    <row r="67" spans="1:2" ht="13" x14ac:dyDescent="0.3">
      <c r="A67" s="3">
        <v>45572</v>
      </c>
      <c r="B67" s="13">
        <v>1.0495549355652948E-2</v>
      </c>
    </row>
    <row r="68" spans="1:2" ht="13" x14ac:dyDescent="0.3">
      <c r="A68" s="3">
        <v>45573</v>
      </c>
      <c r="B68" s="13">
        <v>-4.4701551406783864E-3</v>
      </c>
    </row>
    <row r="69" spans="1:2" ht="13" x14ac:dyDescent="0.3">
      <c r="A69" s="3">
        <v>45574</v>
      </c>
      <c r="B69" s="13">
        <v>5.8108821975699412E-3</v>
      </c>
    </row>
    <row r="70" spans="1:2" ht="13" x14ac:dyDescent="0.3">
      <c r="A70" s="3">
        <v>45575</v>
      </c>
      <c r="B70" s="13">
        <v>1.1029411764705951E-2</v>
      </c>
    </row>
    <row r="71" spans="1:2" ht="13" x14ac:dyDescent="0.3">
      <c r="A71" s="3">
        <v>45576</v>
      </c>
      <c r="B71" s="13">
        <v>1.0649350649350629E-2</v>
      </c>
    </row>
    <row r="72" spans="1:2" ht="13" x14ac:dyDescent="0.3">
      <c r="A72" s="3">
        <v>45579</v>
      </c>
      <c r="B72" s="13">
        <v>8.095605242868122E-3</v>
      </c>
    </row>
    <row r="73" spans="1:2" ht="13" x14ac:dyDescent="0.3">
      <c r="A73" s="3">
        <v>45580</v>
      </c>
      <c r="B73" s="13">
        <v>2.0395156150414297E-3</v>
      </c>
    </row>
    <row r="74" spans="1:2" ht="13" x14ac:dyDescent="0.3">
      <c r="A74" s="3">
        <v>45581</v>
      </c>
      <c r="B74" s="13">
        <v>-2.6714158504007007E-3</v>
      </c>
    </row>
    <row r="75" spans="1:2" ht="13" x14ac:dyDescent="0.3">
      <c r="A75" s="3">
        <v>45582</v>
      </c>
      <c r="B75" s="13">
        <v>1.2882653061224488E-2</v>
      </c>
    </row>
    <row r="76" spans="1:2" ht="13" x14ac:dyDescent="0.3">
      <c r="A76" s="3">
        <v>45583</v>
      </c>
      <c r="B76" s="13">
        <v>7.4297947361793432E-3</v>
      </c>
    </row>
    <row r="77" spans="1:2" ht="13" x14ac:dyDescent="0.3">
      <c r="A77" s="3">
        <v>45586</v>
      </c>
      <c r="B77" s="13">
        <v>-8.8749999999999662E-3</v>
      </c>
    </row>
    <row r="78" spans="1:2" ht="13" x14ac:dyDescent="0.3">
      <c r="A78" s="3">
        <v>45587</v>
      </c>
      <c r="B78" s="13">
        <v>-8.4499936940345775E-3</v>
      </c>
    </row>
    <row r="79" spans="1:2" ht="13" x14ac:dyDescent="0.3">
      <c r="A79" s="3">
        <v>45588</v>
      </c>
      <c r="B79" s="13">
        <v>-1.1956245230221357E-2</v>
      </c>
    </row>
    <row r="80" spans="1:2" ht="13" x14ac:dyDescent="0.3">
      <c r="A80" s="3">
        <v>45589</v>
      </c>
      <c r="B80" s="13">
        <v>-1.1585993820802591E-3</v>
      </c>
    </row>
    <row r="81" spans="1:2" ht="13" x14ac:dyDescent="0.3">
      <c r="A81" s="3">
        <v>45590</v>
      </c>
      <c r="B81" s="13">
        <v>-9.0217811573663632E-4</v>
      </c>
    </row>
    <row r="82" spans="1:2" ht="13" x14ac:dyDescent="0.3">
      <c r="A82" s="3">
        <v>45593</v>
      </c>
      <c r="B82" s="13">
        <v>1.3028895768833848E-2</v>
      </c>
    </row>
    <row r="83" spans="1:2" ht="13" x14ac:dyDescent="0.3">
      <c r="A83" s="3">
        <v>45594</v>
      </c>
      <c r="B83" s="13">
        <v>1.1842607920539918E-2</v>
      </c>
    </row>
    <row r="84" spans="1:2" ht="13" x14ac:dyDescent="0.3">
      <c r="A84" s="3">
        <v>45595</v>
      </c>
      <c r="B84" s="13">
        <v>-7.1734205889755218E-3</v>
      </c>
    </row>
    <row r="85" spans="1:2" ht="13" x14ac:dyDescent="0.3">
      <c r="A85" s="3">
        <v>45596</v>
      </c>
      <c r="B85" s="13">
        <v>-1.9013816706807667E-3</v>
      </c>
    </row>
    <row r="86" spans="1:2" ht="13" x14ac:dyDescent="0.3">
      <c r="A86" s="3">
        <v>45597</v>
      </c>
      <c r="B86" s="13">
        <v>2.4511049022098108E-2</v>
      </c>
    </row>
    <row r="87" spans="1:2" ht="13" x14ac:dyDescent="0.3">
      <c r="A87" s="3">
        <v>45600</v>
      </c>
      <c r="B87" s="13">
        <v>8.6773273831660201E-3</v>
      </c>
    </row>
    <row r="88" spans="1:2" ht="13" x14ac:dyDescent="0.3">
      <c r="A88" s="3">
        <v>45601</v>
      </c>
      <c r="B88" s="13">
        <v>7.7424112080617955E-3</v>
      </c>
    </row>
    <row r="89" spans="1:2" ht="13" x14ac:dyDescent="0.3">
      <c r="A89" s="3">
        <v>45602</v>
      </c>
      <c r="B89" s="13">
        <v>-3.1219512195121875E-2</v>
      </c>
    </row>
    <row r="90" spans="1:2" ht="13" x14ac:dyDescent="0.3">
      <c r="A90" s="3">
        <v>45603</v>
      </c>
      <c r="B90" s="13">
        <v>-2.9456193353474318E-2</v>
      </c>
    </row>
    <row r="91" spans="1:2" ht="13" x14ac:dyDescent="0.3">
      <c r="A91" s="3">
        <v>45604</v>
      </c>
      <c r="B91" s="13">
        <v>-5.058365758754825E-3</v>
      </c>
    </row>
    <row r="92" spans="1:2" ht="13" x14ac:dyDescent="0.3">
      <c r="A92" s="3">
        <v>45607</v>
      </c>
      <c r="B92" s="13">
        <v>1.6555859731456103E-2</v>
      </c>
    </row>
    <row r="93" spans="1:2" ht="13" x14ac:dyDescent="0.3">
      <c r="A93" s="3">
        <v>45608</v>
      </c>
      <c r="B93" s="13">
        <v>-2.4493459861502927E-2</v>
      </c>
    </row>
    <row r="94" spans="1:2" ht="13" x14ac:dyDescent="0.3">
      <c r="A94" s="3">
        <v>45609</v>
      </c>
      <c r="B94" s="13">
        <v>5.1268568423819775E-3</v>
      </c>
    </row>
    <row r="95" spans="1:2" ht="13" x14ac:dyDescent="0.3">
      <c r="A95" s="3">
        <v>45610</v>
      </c>
      <c r="B95" s="13">
        <v>2.14491237248234E-2</v>
      </c>
    </row>
    <row r="96" spans="1:2" ht="13" x14ac:dyDescent="0.3">
      <c r="A96" s="3">
        <v>45611</v>
      </c>
      <c r="B96" s="13">
        <v>-1.2804097311139293E-3</v>
      </c>
    </row>
    <row r="97" spans="1:2" ht="13" x14ac:dyDescent="0.3">
      <c r="A97" s="3">
        <v>45614</v>
      </c>
      <c r="B97" s="13">
        <v>-3.6923076923076954E-2</v>
      </c>
    </row>
    <row r="98" spans="1:2" ht="13" x14ac:dyDescent="0.3">
      <c r="A98" s="3">
        <v>45615</v>
      </c>
      <c r="B98" s="13">
        <v>-1.1048988285409917E-2</v>
      </c>
    </row>
    <row r="99" spans="1:2" ht="13" x14ac:dyDescent="0.3">
      <c r="A99" s="3">
        <v>45616</v>
      </c>
      <c r="B99" s="13">
        <v>-4.8458742764841125E-3</v>
      </c>
    </row>
    <row r="100" spans="1:2" ht="13" x14ac:dyDescent="0.3">
      <c r="A100" s="3">
        <v>45617</v>
      </c>
      <c r="B100" s="13">
        <v>-7.8452590288110146E-3</v>
      </c>
    </row>
    <row r="101" spans="1:2" ht="13" x14ac:dyDescent="0.3">
      <c r="A101" s="3">
        <v>45618</v>
      </c>
      <c r="B101" s="13">
        <v>-9.2706203135650474E-3</v>
      </c>
    </row>
    <row r="102" spans="1:2" ht="13" x14ac:dyDescent="0.3">
      <c r="A102" s="3">
        <v>45621</v>
      </c>
      <c r="B102" s="13">
        <v>-6.7428099628457925E-3</v>
      </c>
    </row>
    <row r="103" spans="1:2" ht="13" x14ac:dyDescent="0.3">
      <c r="A103" s="3">
        <v>45622</v>
      </c>
      <c r="B103" s="13">
        <v>-7.3427542255472345E-3</v>
      </c>
    </row>
    <row r="104" spans="1:2" ht="13" x14ac:dyDescent="0.3">
      <c r="A104" s="3">
        <v>45623</v>
      </c>
      <c r="B104" s="13">
        <v>-1.3956734124214636E-3</v>
      </c>
    </row>
    <row r="105" spans="1:2" ht="13" x14ac:dyDescent="0.3">
      <c r="A105" s="3">
        <v>45624</v>
      </c>
      <c r="B105" s="13">
        <v>6.9881201956673404E-3</v>
      </c>
    </row>
    <row r="106" spans="1:2" ht="13" x14ac:dyDescent="0.3">
      <c r="A106" s="3">
        <v>45625</v>
      </c>
      <c r="B106" s="13">
        <v>6.8008327550311571E-3</v>
      </c>
    </row>
    <row r="107" spans="1:2" ht="13" x14ac:dyDescent="0.3">
      <c r="A107" s="3">
        <v>45628</v>
      </c>
      <c r="B107" s="13">
        <v>1.3785497656466331E-3</v>
      </c>
    </row>
    <row r="108" spans="1:2" ht="13" x14ac:dyDescent="0.3">
      <c r="A108" s="3">
        <v>45629</v>
      </c>
      <c r="B108" s="13">
        <v>1.3628854625550687E-2</v>
      </c>
    </row>
    <row r="109" spans="1:2" ht="13" x14ac:dyDescent="0.3">
      <c r="A109" s="3">
        <v>45630</v>
      </c>
      <c r="B109" s="13">
        <v>1.3581420616596448E-2</v>
      </c>
    </row>
    <row r="110" spans="1:2" ht="13" x14ac:dyDescent="0.3">
      <c r="A110" s="3">
        <v>45631</v>
      </c>
      <c r="B110" s="13">
        <v>2.2645048907945813E-2</v>
      </c>
    </row>
    <row r="111" spans="1:2" ht="13" x14ac:dyDescent="0.3">
      <c r="A111" s="3">
        <v>45632</v>
      </c>
      <c r="B111" s="13">
        <v>6.0272536687631375E-3</v>
      </c>
    </row>
    <row r="112" spans="1:2" ht="13" x14ac:dyDescent="0.3">
      <c r="A112" s="3">
        <v>45635</v>
      </c>
      <c r="B112" s="13">
        <v>0</v>
      </c>
    </row>
    <row r="113" spans="1:2" ht="13" x14ac:dyDescent="0.3">
      <c r="A113" s="3">
        <v>45636</v>
      </c>
      <c r="B113" s="13">
        <v>-5.0794477728574759E-3</v>
      </c>
    </row>
    <row r="114" spans="1:2" ht="13" x14ac:dyDescent="0.3">
      <c r="A114" s="3">
        <v>45637</v>
      </c>
      <c r="B114" s="13">
        <v>9.4253174499280088E-3</v>
      </c>
    </row>
    <row r="115" spans="1:2" ht="13" x14ac:dyDescent="0.3">
      <c r="A115" s="3">
        <v>45638</v>
      </c>
      <c r="B115" s="13">
        <v>1.2838801711840138E-2</v>
      </c>
    </row>
    <row r="116" spans="1:2" ht="13" x14ac:dyDescent="0.3">
      <c r="A116" s="3">
        <v>45639</v>
      </c>
      <c r="B116" s="13">
        <v>5.6338028169014703E-3</v>
      </c>
    </row>
    <row r="117" spans="1:2" ht="13" x14ac:dyDescent="0.3">
      <c r="A117" s="3">
        <v>45642</v>
      </c>
      <c r="B117" s="13">
        <v>4.2016806722688406E-3</v>
      </c>
    </row>
    <row r="118" spans="1:2" ht="13" x14ac:dyDescent="0.3">
      <c r="A118" s="3">
        <v>45643</v>
      </c>
      <c r="B118" s="13">
        <v>-1.9525801952580187E-2</v>
      </c>
    </row>
    <row r="119" spans="1:2" ht="13" x14ac:dyDescent="0.3">
      <c r="A119" s="3">
        <v>45644</v>
      </c>
      <c r="B119" s="13">
        <v>8.6641665589034227E-3</v>
      </c>
    </row>
    <row r="120" spans="1:2" ht="13" x14ac:dyDescent="0.3">
      <c r="A120" s="3">
        <v>45645</v>
      </c>
      <c r="B120" s="13">
        <v>-1.2051282051281977E-2</v>
      </c>
    </row>
    <row r="121" spans="1:2" ht="13" x14ac:dyDescent="0.3">
      <c r="A121" s="3">
        <v>45646</v>
      </c>
      <c r="B121" s="13">
        <v>-4.9312224240851618E-3</v>
      </c>
    </row>
    <row r="122" spans="1:2" ht="13" x14ac:dyDescent="0.3">
      <c r="A122" s="3">
        <v>45649</v>
      </c>
      <c r="B122" s="13">
        <v>-3.6515388628065295E-3</v>
      </c>
    </row>
    <row r="123" spans="1:2" ht="13" x14ac:dyDescent="0.3">
      <c r="A123" s="3">
        <v>45650</v>
      </c>
      <c r="B123" s="13">
        <v>0</v>
      </c>
    </row>
    <row r="124" spans="1:2" ht="13" x14ac:dyDescent="0.3">
      <c r="A124" s="3">
        <v>45651</v>
      </c>
      <c r="B124" s="13">
        <v>0</v>
      </c>
    </row>
    <row r="125" spans="1:2" ht="13" x14ac:dyDescent="0.3">
      <c r="A125" s="3">
        <v>45652</v>
      </c>
      <c r="B125" s="13">
        <v>0</v>
      </c>
    </row>
    <row r="126" spans="1:2" ht="13" x14ac:dyDescent="0.3">
      <c r="A126" s="3">
        <v>45653</v>
      </c>
      <c r="B126" s="13">
        <v>1.1780104712041982E-2</v>
      </c>
    </row>
    <row r="127" spans="1:2" ht="13" x14ac:dyDescent="0.3">
      <c r="A127" s="3">
        <v>45656</v>
      </c>
      <c r="B127" s="13">
        <v>-5.1746442432088586E-4</v>
      </c>
    </row>
    <row r="128" spans="1:2" ht="13" x14ac:dyDescent="0.3">
      <c r="A128" s="3">
        <v>45657</v>
      </c>
      <c r="B128" s="13">
        <v>0</v>
      </c>
    </row>
    <row r="129" spans="1:2" ht="13" x14ac:dyDescent="0.3">
      <c r="A129" s="3">
        <v>45658</v>
      </c>
      <c r="B129" s="13">
        <v>0</v>
      </c>
    </row>
    <row r="130" spans="1:2" ht="13" x14ac:dyDescent="0.3">
      <c r="A130" s="3">
        <v>45659</v>
      </c>
      <c r="B130" s="13">
        <v>-3.3652601604969973E-3</v>
      </c>
    </row>
    <row r="131" spans="1:2" ht="13" x14ac:dyDescent="0.3">
      <c r="A131" s="3">
        <v>45660</v>
      </c>
      <c r="B131" s="13">
        <v>-2.5974025974023112E-4</v>
      </c>
    </row>
    <row r="132" spans="1:2" ht="13" x14ac:dyDescent="0.3">
      <c r="A132" s="3">
        <v>45663</v>
      </c>
      <c r="B132" s="13">
        <v>2.0914523252792878E-2</v>
      </c>
    </row>
    <row r="133" spans="1:2" ht="13" x14ac:dyDescent="0.3">
      <c r="A133" s="3">
        <v>45664</v>
      </c>
      <c r="B133" s="13">
        <v>-4.7079781142638916E-3</v>
      </c>
    </row>
    <row r="134" spans="1:2" ht="13" x14ac:dyDescent="0.3">
      <c r="A134" s="3">
        <v>45665</v>
      </c>
      <c r="B134" s="13">
        <v>1.457427767834312E-2</v>
      </c>
    </row>
    <row r="135" spans="1:2" ht="13" x14ac:dyDescent="0.3">
      <c r="A135" s="3">
        <v>45666</v>
      </c>
      <c r="B135" s="13">
        <v>5.418346774193567E-3</v>
      </c>
    </row>
    <row r="136" spans="1:2" ht="13" x14ac:dyDescent="0.3">
      <c r="A136" s="3">
        <v>45667</v>
      </c>
      <c r="B136" s="13">
        <v>5.5144754981826787E-3</v>
      </c>
    </row>
    <row r="137" spans="1:2" ht="13" x14ac:dyDescent="0.3">
      <c r="A137" s="3">
        <v>45670</v>
      </c>
      <c r="B137" s="13">
        <v>-1.258880717935934E-2</v>
      </c>
    </row>
    <row r="138" spans="1:2" ht="13" x14ac:dyDescent="0.3">
      <c r="A138" s="3">
        <v>45671</v>
      </c>
      <c r="B138" s="13">
        <v>2.7770764958343821E-2</v>
      </c>
    </row>
    <row r="139" spans="1:2" ht="13" x14ac:dyDescent="0.3">
      <c r="A139" s="3">
        <v>45672</v>
      </c>
      <c r="B139" s="13">
        <v>1.1053795136330559E-3</v>
      </c>
    </row>
    <row r="140" spans="1:2" ht="13" x14ac:dyDescent="0.3">
      <c r="A140" s="3">
        <v>45673</v>
      </c>
      <c r="B140" s="13">
        <v>5.6434793276897771E-3</v>
      </c>
    </row>
    <row r="141" spans="1:2" ht="13" x14ac:dyDescent="0.3">
      <c r="A141" s="3">
        <v>45674</v>
      </c>
      <c r="B141" s="13">
        <v>1.1101622544833609E-2</v>
      </c>
    </row>
    <row r="142" spans="1:2" ht="13" x14ac:dyDescent="0.3">
      <c r="A142" s="3">
        <v>45677</v>
      </c>
      <c r="B142" s="13">
        <v>5.6708494208494928E-3</v>
      </c>
    </row>
    <row r="143" spans="1:2" ht="13" x14ac:dyDescent="0.3">
      <c r="A143" s="3">
        <v>45678</v>
      </c>
      <c r="B143" s="13">
        <v>-1.4397120575885367E-3</v>
      </c>
    </row>
    <row r="144" spans="1:2" ht="13" x14ac:dyDescent="0.3">
      <c r="A144" s="3">
        <v>45679</v>
      </c>
      <c r="B144" s="13">
        <v>-1.5379070046858116E-2</v>
      </c>
    </row>
    <row r="145" spans="1:2" ht="13" x14ac:dyDescent="0.3">
      <c r="A145" s="3">
        <v>45680</v>
      </c>
      <c r="B145" s="13">
        <v>1.9646125686394091E-2</v>
      </c>
    </row>
    <row r="146" spans="1:2" ht="13" x14ac:dyDescent="0.3">
      <c r="A146" s="3">
        <v>45681</v>
      </c>
      <c r="B146" s="13">
        <v>3.8295835327908125E-3</v>
      </c>
    </row>
    <row r="147" spans="1:2" ht="13" x14ac:dyDescent="0.3">
      <c r="A147" s="3">
        <v>45684</v>
      </c>
      <c r="B147" s="13">
        <v>-4.2918454935621823E-3</v>
      </c>
    </row>
    <row r="148" spans="1:2" ht="13" x14ac:dyDescent="0.3">
      <c r="A148" s="3">
        <v>45685</v>
      </c>
      <c r="B148" s="13">
        <v>4.3103448275861574E-3</v>
      </c>
    </row>
    <row r="149" spans="1:2" ht="13" x14ac:dyDescent="0.3">
      <c r="A149" s="3">
        <v>45686</v>
      </c>
      <c r="B149" s="13">
        <v>1.3352408202193623E-2</v>
      </c>
    </row>
    <row r="150" spans="1:2" ht="13" x14ac:dyDescent="0.3">
      <c r="A150" s="3">
        <v>45687</v>
      </c>
      <c r="B150" s="13">
        <v>-7.6470588235293532E-3</v>
      </c>
    </row>
    <row r="151" spans="1:2" ht="13" x14ac:dyDescent="0.3">
      <c r="A151" s="3">
        <v>45688</v>
      </c>
      <c r="B151" s="13">
        <v>-5.8091286307055436E-3</v>
      </c>
    </row>
    <row r="152" spans="1:2" ht="13" x14ac:dyDescent="0.3">
      <c r="A152" s="3">
        <v>45691</v>
      </c>
      <c r="B152" s="13">
        <v>-5.1275936083948559E-3</v>
      </c>
    </row>
    <row r="153" spans="1:2" ht="13" x14ac:dyDescent="0.3">
      <c r="A153" s="3">
        <v>45692</v>
      </c>
      <c r="B153" s="13">
        <v>1.9297614766870381E-2</v>
      </c>
    </row>
    <row r="154" spans="1:2" ht="13" x14ac:dyDescent="0.3">
      <c r="A154" s="3">
        <v>45693</v>
      </c>
      <c r="B154" s="13">
        <v>-6.8203198494825763E-3</v>
      </c>
    </row>
    <row r="155" spans="1:2" ht="13" x14ac:dyDescent="0.3">
      <c r="A155" s="3">
        <v>45694</v>
      </c>
      <c r="B155" s="13">
        <v>2.9836609045702189E-2</v>
      </c>
    </row>
    <row r="156" spans="1:2" ht="13" x14ac:dyDescent="0.3">
      <c r="A156" s="3">
        <v>45695</v>
      </c>
      <c r="B156" s="13">
        <v>3.4490687514372427E-4</v>
      </c>
    </row>
    <row r="157" spans="1:2" ht="13" x14ac:dyDescent="0.3">
      <c r="A157" s="3">
        <v>45698</v>
      </c>
      <c r="B157" s="13">
        <v>-2.0687277324446247E-3</v>
      </c>
    </row>
    <row r="158" spans="1:2" ht="13" x14ac:dyDescent="0.3">
      <c r="A158" s="3">
        <v>45699</v>
      </c>
      <c r="B158" s="13">
        <v>1.8541978578832153E-2</v>
      </c>
    </row>
    <row r="159" spans="1:2" ht="13" x14ac:dyDescent="0.3">
      <c r="A159" s="3">
        <v>45700</v>
      </c>
      <c r="B159" s="13">
        <v>-4.5228403437353685E-4</v>
      </c>
    </row>
    <row r="160" spans="1:2" ht="13" x14ac:dyDescent="0.3">
      <c r="A160" s="3">
        <v>45701</v>
      </c>
      <c r="B160" s="13">
        <v>-9.3891402714932331E-3</v>
      </c>
    </row>
    <row r="161" spans="1:2" ht="13" x14ac:dyDescent="0.3">
      <c r="A161" s="3">
        <v>45702</v>
      </c>
      <c r="B161" s="13">
        <v>4.3393856343496929E-3</v>
      </c>
    </row>
    <row r="162" spans="1:2" ht="13" x14ac:dyDescent="0.3">
      <c r="A162" s="3">
        <v>45705</v>
      </c>
      <c r="B162" s="13">
        <v>1.6259238203524807E-2</v>
      </c>
    </row>
    <row r="163" spans="1:2" ht="13" x14ac:dyDescent="0.3">
      <c r="A163" s="3">
        <v>45706</v>
      </c>
      <c r="B163" s="13">
        <v>1.8796151264264854E-2</v>
      </c>
    </row>
    <row r="164" spans="1:2" ht="13" x14ac:dyDescent="0.3">
      <c r="A164" s="3">
        <v>45707</v>
      </c>
      <c r="B164" s="13">
        <v>-9.22468701954751E-3</v>
      </c>
    </row>
    <row r="165" spans="1:2" ht="13" x14ac:dyDescent="0.3">
      <c r="A165" s="3">
        <v>45708</v>
      </c>
      <c r="B165" s="13">
        <v>-4.8769674129905214E-3</v>
      </c>
    </row>
    <row r="166" spans="1:2" ht="13" x14ac:dyDescent="0.3">
      <c r="A166" s="3">
        <v>45709</v>
      </c>
      <c r="B166" s="13">
        <v>7.0171530407663859E-3</v>
      </c>
    </row>
    <row r="167" spans="1:2" ht="13" x14ac:dyDescent="0.3">
      <c r="A167" s="3">
        <v>45712</v>
      </c>
      <c r="B167" s="13">
        <v>2.76518084282716E-3</v>
      </c>
    </row>
    <row r="168" spans="1:2" ht="13" x14ac:dyDescent="0.3">
      <c r="A168" s="3">
        <v>45713</v>
      </c>
      <c r="B168" s="13">
        <v>1.8199867637326179E-2</v>
      </c>
    </row>
    <row r="169" spans="1:2" ht="13" x14ac:dyDescent="0.3">
      <c r="A169" s="3">
        <v>45714</v>
      </c>
      <c r="B169" s="13">
        <v>3.3365832520853629E-2</v>
      </c>
    </row>
    <row r="170" spans="1:2" ht="13" x14ac:dyDescent="0.3">
      <c r="A170" s="3">
        <v>45715</v>
      </c>
      <c r="B170" s="13">
        <v>-3.5643149177061453E-3</v>
      </c>
    </row>
    <row r="171" spans="1:2" ht="13" x14ac:dyDescent="0.3">
      <c r="A171" s="3">
        <v>45716</v>
      </c>
      <c r="B171" s="13">
        <v>-4.1031036296687506E-3</v>
      </c>
    </row>
    <row r="172" spans="1:2" ht="13" x14ac:dyDescent="0.3">
      <c r="A172" s="3">
        <v>45719</v>
      </c>
      <c r="B172" s="13">
        <v>1.5212338897105444E-2</v>
      </c>
    </row>
    <row r="173" spans="1:2" ht="13" x14ac:dyDescent="0.3">
      <c r="A173" s="3">
        <v>45720</v>
      </c>
      <c r="B173" s="13">
        <v>-2.9448491155046774E-2</v>
      </c>
    </row>
    <row r="174" spans="1:2" ht="13" x14ac:dyDescent="0.3">
      <c r="A174" s="3">
        <v>45721</v>
      </c>
      <c r="B174" s="13">
        <v>3.6667738822772654E-2</v>
      </c>
    </row>
    <row r="175" spans="1:2" ht="13" x14ac:dyDescent="0.3">
      <c r="A175" s="3">
        <v>45722</v>
      </c>
      <c r="B175" s="13">
        <v>5.8951287620229997E-3</v>
      </c>
    </row>
    <row r="176" spans="1:2" ht="13" x14ac:dyDescent="0.3">
      <c r="A176" s="3">
        <v>45723</v>
      </c>
      <c r="B176" s="13">
        <v>6.4774830351633592E-3</v>
      </c>
    </row>
    <row r="177" spans="1:2" ht="13" x14ac:dyDescent="0.3">
      <c r="A177" s="3">
        <v>45726</v>
      </c>
      <c r="B177" s="13">
        <v>-2.1350495454081075E-2</v>
      </c>
    </row>
    <row r="178" spans="1:2" ht="13" x14ac:dyDescent="0.3">
      <c r="A178" s="3">
        <v>45727</v>
      </c>
      <c r="B178" s="13">
        <v>-2.1085594989561581E-2</v>
      </c>
    </row>
    <row r="179" spans="1:2" ht="13" x14ac:dyDescent="0.3">
      <c r="A179" s="3">
        <v>45728</v>
      </c>
      <c r="B179" s="13">
        <v>1.7061207080400952E-2</v>
      </c>
    </row>
    <row r="180" spans="1:2" ht="13" x14ac:dyDescent="0.3">
      <c r="A180" s="3">
        <v>45729</v>
      </c>
      <c r="B180" s="13">
        <v>-1.0484378276368174E-2</v>
      </c>
    </row>
    <row r="181" spans="1:2" ht="13" x14ac:dyDescent="0.3">
      <c r="A181" s="3">
        <v>45730</v>
      </c>
      <c r="B181" s="13">
        <v>1.7270608179699116E-2</v>
      </c>
    </row>
    <row r="182" spans="1:2" ht="13" x14ac:dyDescent="0.3">
      <c r="A182" s="3">
        <v>45733</v>
      </c>
      <c r="B182" s="13">
        <v>6.1451932090406487E-3</v>
      </c>
    </row>
    <row r="183" spans="1:2" ht="13" x14ac:dyDescent="0.3">
      <c r="A183" s="3">
        <v>45734</v>
      </c>
      <c r="B183" s="13">
        <v>2.2567287784679087E-2</v>
      </c>
    </row>
    <row r="184" spans="1:2" ht="13" x14ac:dyDescent="0.3">
      <c r="A184" s="3">
        <v>45735</v>
      </c>
      <c r="B184" s="13">
        <v>1.8222312208949871E-3</v>
      </c>
    </row>
    <row r="185" spans="1:2" ht="13" x14ac:dyDescent="0.3">
      <c r="A185" s="3">
        <v>45736</v>
      </c>
      <c r="B185" s="13">
        <v>-2.9102667744543273E-2</v>
      </c>
    </row>
    <row r="186" spans="1:2" ht="13" x14ac:dyDescent="0.3">
      <c r="A186" s="3">
        <v>45737</v>
      </c>
      <c r="B186" s="13">
        <v>4.8917568692754803E-3</v>
      </c>
    </row>
    <row r="187" spans="1:2" ht="13" x14ac:dyDescent="0.3">
      <c r="A187" s="3">
        <v>45740</v>
      </c>
      <c r="B187" s="13">
        <v>1.2428793371310673E-3</v>
      </c>
    </row>
    <row r="188" spans="1:2" ht="13" x14ac:dyDescent="0.3">
      <c r="A188" s="3">
        <v>45741</v>
      </c>
      <c r="B188" s="13">
        <v>2.2033722975069926E-2</v>
      </c>
    </row>
    <row r="189" spans="1:2" ht="13" x14ac:dyDescent="0.3">
      <c r="A189" s="3">
        <v>45742</v>
      </c>
      <c r="B189" s="13">
        <v>-7.6923076923077439E-3</v>
      </c>
    </row>
    <row r="190" spans="1:2" ht="13" x14ac:dyDescent="0.3">
      <c r="A190" s="3">
        <v>45743</v>
      </c>
      <c r="B190" s="13">
        <v>3.0599755201957731E-3</v>
      </c>
    </row>
    <row r="191" spans="1:2" ht="13" x14ac:dyDescent="0.3">
      <c r="A191" s="3">
        <v>45744</v>
      </c>
      <c r="B191" s="13">
        <v>-1.9320724018710544E-2</v>
      </c>
    </row>
    <row r="192" spans="1:2" ht="13" x14ac:dyDescent="0.3">
      <c r="A192" s="3">
        <v>45747</v>
      </c>
      <c r="B192" s="13">
        <v>-1.8249688925756964E-2</v>
      </c>
    </row>
    <row r="193" spans="1:2" ht="13" x14ac:dyDescent="0.3">
      <c r="A193" s="3">
        <v>45748</v>
      </c>
      <c r="B193" s="13">
        <v>1.2040557667934175E-2</v>
      </c>
    </row>
    <row r="194" spans="1:2" ht="13" x14ac:dyDescent="0.3">
      <c r="A194" s="3">
        <v>45749</v>
      </c>
      <c r="B194" s="13">
        <v>-5.2181173032777933E-4</v>
      </c>
    </row>
    <row r="195" spans="1:2" ht="13" x14ac:dyDescent="0.3">
      <c r="A195" s="3">
        <v>45750</v>
      </c>
      <c r="B195" s="13">
        <v>-6.9646026939542638E-2</v>
      </c>
    </row>
    <row r="196" spans="1:2" ht="13" x14ac:dyDescent="0.3">
      <c r="A196" s="3">
        <v>45751</v>
      </c>
      <c r="B196" s="13">
        <v>-7.3063973063973039E-2</v>
      </c>
    </row>
    <row r="197" spans="1:2" ht="13" x14ac:dyDescent="0.3">
      <c r="A197" s="3">
        <v>45754</v>
      </c>
      <c r="B197" s="13">
        <v>-5.557573556120602E-2</v>
      </c>
    </row>
    <row r="198" spans="1:2" ht="13" x14ac:dyDescent="0.3">
      <c r="A198" s="3">
        <v>45755</v>
      </c>
      <c r="B198" s="13">
        <v>2.4358974358974411E-2</v>
      </c>
    </row>
    <row r="199" spans="1:2" ht="13" x14ac:dyDescent="0.3">
      <c r="A199" s="3">
        <v>45756</v>
      </c>
      <c r="B199" s="13">
        <v>-2.2027534418022549E-2</v>
      </c>
    </row>
    <row r="200" spans="1:2" ht="13" x14ac:dyDescent="0.3">
      <c r="A200" s="3">
        <v>45757</v>
      </c>
      <c r="B200" s="13">
        <v>5.7716918351676541E-2</v>
      </c>
    </row>
    <row r="201" spans="1:2" ht="13" x14ac:dyDescent="0.3">
      <c r="A201" s="3">
        <v>45758</v>
      </c>
      <c r="B201" s="13">
        <v>-1.8148820326679453E-3</v>
      </c>
    </row>
    <row r="202" spans="1:2" ht="13" x14ac:dyDescent="0.3">
      <c r="A202" s="3">
        <v>45761</v>
      </c>
      <c r="B202" s="13">
        <v>2.6303030303030366E-2</v>
      </c>
    </row>
    <row r="203" spans="1:2" ht="13" x14ac:dyDescent="0.3">
      <c r="A203" s="3">
        <v>45762</v>
      </c>
      <c r="B203" s="13">
        <v>2.8935868666587837E-2</v>
      </c>
    </row>
    <row r="204" spans="1:2" ht="13" x14ac:dyDescent="0.3">
      <c r="A204" s="3">
        <v>45763</v>
      </c>
      <c r="B204" s="13">
        <v>9.2975206611569695E-3</v>
      </c>
    </row>
    <row r="205" spans="1:2" ht="13" x14ac:dyDescent="0.3">
      <c r="A205" s="3">
        <v>45764</v>
      </c>
      <c r="B205" s="13">
        <v>-8.6432389400658179E-3</v>
      </c>
    </row>
    <row r="206" spans="1:2" ht="13" x14ac:dyDescent="0.3">
      <c r="A206" s="3">
        <v>45765</v>
      </c>
      <c r="B206" s="13">
        <v>0</v>
      </c>
    </row>
    <row r="207" spans="1:2" ht="13" x14ac:dyDescent="0.3">
      <c r="A207" s="3">
        <v>45768</v>
      </c>
      <c r="B207" s="13">
        <v>0</v>
      </c>
    </row>
    <row r="208" spans="1:2" ht="13" x14ac:dyDescent="0.3">
      <c r="A208" s="3">
        <v>45769</v>
      </c>
      <c r="B208" s="13">
        <v>1.3880922335665785E-2</v>
      </c>
    </row>
    <row r="209" spans="1:2" ht="13" x14ac:dyDescent="0.3">
      <c r="A209" s="3">
        <v>45770</v>
      </c>
      <c r="B209" s="13">
        <v>2.7947499434261336E-2</v>
      </c>
    </row>
    <row r="210" spans="1:2" ht="13" x14ac:dyDescent="0.3">
      <c r="A210" s="3">
        <v>45771</v>
      </c>
      <c r="B210" s="13">
        <v>3.3021463951567812E-3</v>
      </c>
    </row>
    <row r="211" spans="1:2" ht="13" x14ac:dyDescent="0.3">
      <c r="A211" s="3">
        <v>45772</v>
      </c>
      <c r="B211" s="13">
        <v>2.3587493143170581E-2</v>
      </c>
    </row>
    <row r="212" spans="1:2" ht="13" x14ac:dyDescent="0.3">
      <c r="A212" s="3">
        <v>45775</v>
      </c>
      <c r="B212" s="13">
        <v>5.8949624866023271E-3</v>
      </c>
    </row>
    <row r="213" spans="1:2" ht="13" x14ac:dyDescent="0.3">
      <c r="A213" s="3">
        <v>45776</v>
      </c>
      <c r="B213" s="13">
        <v>1.3319126265316995E-2</v>
      </c>
    </row>
    <row r="214" spans="1:2" ht="13" x14ac:dyDescent="0.3">
      <c r="A214" s="3">
        <v>45777</v>
      </c>
      <c r="B214" s="13">
        <v>-1.5352260778128183E-2</v>
      </c>
    </row>
    <row r="215" spans="1:2" ht="13" x14ac:dyDescent="0.3">
      <c r="A215" s="3">
        <v>45778</v>
      </c>
      <c r="B215" s="13">
        <v>0</v>
      </c>
    </row>
    <row r="216" spans="1:2" ht="13" x14ac:dyDescent="0.3">
      <c r="A216" s="3">
        <v>45779</v>
      </c>
      <c r="B216" s="13">
        <v>1.5484835540367317E-2</v>
      </c>
    </row>
    <row r="217" spans="1:2" ht="13" x14ac:dyDescent="0.3">
      <c r="A217" s="3">
        <v>45782</v>
      </c>
      <c r="B217" s="13">
        <v>9.7802082237879867E-3</v>
      </c>
    </row>
    <row r="218" spans="1:2" ht="13" x14ac:dyDescent="0.3">
      <c r="A218" s="3">
        <v>45783</v>
      </c>
      <c r="B218" s="13">
        <v>-7.8108727348470174E-3</v>
      </c>
    </row>
    <row r="219" spans="1:2" ht="13" x14ac:dyDescent="0.3">
      <c r="A219" s="3">
        <v>45784</v>
      </c>
      <c r="B219" s="13">
        <v>-1.9943318988138923E-2</v>
      </c>
    </row>
    <row r="220" spans="1:2" ht="13" x14ac:dyDescent="0.3">
      <c r="A220" s="3">
        <v>45785</v>
      </c>
      <c r="B220" s="13">
        <v>3.084502516868376E-2</v>
      </c>
    </row>
    <row r="221" spans="1:2" ht="13" x14ac:dyDescent="0.3">
      <c r="A221" s="3">
        <v>45786</v>
      </c>
      <c r="B221" s="13">
        <v>8.7272727272726894E-3</v>
      </c>
    </row>
    <row r="222" spans="1:2" ht="13" x14ac:dyDescent="0.3">
      <c r="A222" s="3">
        <v>45789</v>
      </c>
      <c r="B222" s="13">
        <v>6.1798331445051501E-3</v>
      </c>
    </row>
    <row r="223" spans="1:2" ht="13" x14ac:dyDescent="0.3">
      <c r="A223" s="3">
        <v>45790</v>
      </c>
      <c r="B223" s="13">
        <v>3.0709386835910672E-4</v>
      </c>
    </row>
    <row r="224" spans="1:2" ht="13" x14ac:dyDescent="0.3">
      <c r="A224" s="3">
        <v>45791</v>
      </c>
      <c r="B224" s="13">
        <v>1.4019647973802748E-2</v>
      </c>
    </row>
    <row r="225" spans="1:2" ht="13" x14ac:dyDescent="0.3">
      <c r="A225" s="3">
        <v>45792</v>
      </c>
      <c r="B225" s="13">
        <v>4.1376526390148943E-3</v>
      </c>
    </row>
    <row r="226" spans="1:2" ht="13" x14ac:dyDescent="0.3">
      <c r="A226" s="3">
        <v>45793</v>
      </c>
      <c r="B226" s="13">
        <v>3.0150753768845367E-4</v>
      </c>
    </row>
    <row r="227" spans="1:2" ht="13" x14ac:dyDescent="0.3">
      <c r="A227" s="3">
        <v>45796</v>
      </c>
      <c r="B227" s="13">
        <v>-2.3209082688636581E-2</v>
      </c>
    </row>
    <row r="228" spans="1:2" ht="13" x14ac:dyDescent="0.3">
      <c r="A228" s="3">
        <v>45797</v>
      </c>
      <c r="B228" s="13">
        <v>1.275457724748E-2</v>
      </c>
    </row>
    <row r="229" spans="1:2" ht="13" x14ac:dyDescent="0.3">
      <c r="A229" s="3">
        <v>45798</v>
      </c>
      <c r="B229" s="13">
        <v>5.6875888685759867E-3</v>
      </c>
    </row>
    <row r="230" spans="1:2" ht="13" x14ac:dyDescent="0.3">
      <c r="A230" s="3">
        <v>45799</v>
      </c>
      <c r="B230" s="13">
        <v>-5.4534437487374771E-3</v>
      </c>
    </row>
    <row r="231" spans="1:2" ht="13" x14ac:dyDescent="0.3">
      <c r="A231" s="3">
        <v>45800</v>
      </c>
      <c r="B231" s="13">
        <v>-3.4930950446791342E-2</v>
      </c>
    </row>
    <row r="232" spans="1:2" ht="13" x14ac:dyDescent="0.3">
      <c r="A232" s="3">
        <v>45803</v>
      </c>
      <c r="B232" s="13">
        <v>1.7150673400673427E-2</v>
      </c>
    </row>
    <row r="233" spans="1:2" ht="13" x14ac:dyDescent="0.3">
      <c r="A233" s="3">
        <v>45804</v>
      </c>
      <c r="B233" s="13">
        <v>2.3792283024722961E-3</v>
      </c>
    </row>
    <row r="234" spans="1:2" ht="13" x14ac:dyDescent="0.3">
      <c r="A234" s="3">
        <v>45805</v>
      </c>
      <c r="B234" s="13">
        <v>-4.1279669762637355E-4</v>
      </c>
    </row>
    <row r="235" spans="1:2" ht="13" x14ac:dyDescent="0.3">
      <c r="A235" s="3">
        <v>45806</v>
      </c>
      <c r="B235" s="13">
        <v>1.6518686764402245E-3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45810</v>
      </c>
      <c r="B237" s="13">
        <v>-1.832993890020436E-3</v>
      </c>
    </row>
    <row r="238" spans="1:2" ht="13" x14ac:dyDescent="0.3">
      <c r="A238" s="3">
        <v>45811</v>
      </c>
      <c r="B238" s="13">
        <v>-1.9383799224648162E-3</v>
      </c>
    </row>
    <row r="239" spans="1:2" ht="13" x14ac:dyDescent="0.3">
      <c r="A239" s="3">
        <v>45812</v>
      </c>
      <c r="B239" s="13">
        <v>-4.7020341408565243E-3</v>
      </c>
    </row>
    <row r="240" spans="1:2" ht="13" x14ac:dyDescent="0.3">
      <c r="A240" s="3">
        <v>45813</v>
      </c>
      <c r="B240" s="13">
        <v>1.6329464927595839E-2</v>
      </c>
    </row>
    <row r="241" spans="1:2" ht="13" x14ac:dyDescent="0.3">
      <c r="A241" s="3">
        <v>45814</v>
      </c>
      <c r="B241" s="13">
        <v>1.4551333872271458E-2</v>
      </c>
    </row>
    <row r="242" spans="1:2" ht="13" x14ac:dyDescent="0.3">
      <c r="A242" s="3">
        <v>45817</v>
      </c>
      <c r="B242" s="13">
        <v>-1.7928286852588553E-3</v>
      </c>
    </row>
    <row r="243" spans="1:2" ht="13" x14ac:dyDescent="0.3">
      <c r="A243" s="3">
        <v>45818</v>
      </c>
      <c r="B243" s="13">
        <v>-2.6042706046697367E-2</v>
      </c>
    </row>
    <row r="244" spans="1:2" ht="13" x14ac:dyDescent="0.3">
      <c r="A244" s="3">
        <v>45819</v>
      </c>
      <c r="B244" s="13">
        <v>1.8440733531401171E-3</v>
      </c>
    </row>
    <row r="245" spans="1:2" ht="13" x14ac:dyDescent="0.3">
      <c r="A245" s="3">
        <v>45820</v>
      </c>
      <c r="B245" s="13">
        <v>-6.0333367419980856E-3</v>
      </c>
    </row>
    <row r="246" spans="1:2" ht="13" x14ac:dyDescent="0.3">
      <c r="A246" s="3">
        <v>45821</v>
      </c>
      <c r="B246" s="13">
        <v>-8.1275720164609693E-3</v>
      </c>
    </row>
    <row r="247" spans="1:2" ht="13" x14ac:dyDescent="0.3">
      <c r="A247" s="3">
        <v>45824</v>
      </c>
      <c r="B247" s="13">
        <v>2.3545275386370742E-2</v>
      </c>
    </row>
    <row r="248" spans="1:2" ht="13" x14ac:dyDescent="0.3">
      <c r="A248" s="3">
        <v>45825</v>
      </c>
      <c r="B248" s="13">
        <v>-2.6955816781516012E-2</v>
      </c>
    </row>
    <row r="249" spans="1:2" ht="13" x14ac:dyDescent="0.3">
      <c r="A249" s="3">
        <v>45826</v>
      </c>
      <c r="B249" s="13">
        <v>4.3740887315142484E-3</v>
      </c>
    </row>
    <row r="250" spans="1:2" ht="13" x14ac:dyDescent="0.3">
      <c r="A250" s="3">
        <v>45827</v>
      </c>
      <c r="B250" s="13">
        <v>-1.4931563666528425E-2</v>
      </c>
    </row>
    <row r="251" spans="1:2" ht="13" x14ac:dyDescent="0.3">
      <c r="A251" s="3">
        <v>45828</v>
      </c>
      <c r="B251" s="13">
        <v>1.3052631578947427E-2</v>
      </c>
    </row>
    <row r="252" spans="1:2" ht="13" x14ac:dyDescent="0.3">
      <c r="A252" s="3">
        <v>45831</v>
      </c>
      <c r="B252" s="13">
        <v>-1.1949293433083978E-2</v>
      </c>
    </row>
    <row r="253" spans="1:2" ht="13" x14ac:dyDescent="0.3">
      <c r="A253" s="3">
        <v>45832</v>
      </c>
      <c r="B253" s="13">
        <v>2.3556630560521631E-2</v>
      </c>
    </row>
    <row r="254" spans="1:2" ht="13" x14ac:dyDescent="0.3">
      <c r="A254" s="3">
        <v>45833</v>
      </c>
      <c r="B254" s="13">
        <v>-7.089283879585003E-3</v>
      </c>
    </row>
    <row r="255" spans="1:2" ht="13" x14ac:dyDescent="0.3">
      <c r="A255" s="3">
        <v>45834</v>
      </c>
      <c r="B255" s="13">
        <v>-4.449503311258202E-3</v>
      </c>
    </row>
    <row r="256" spans="1:2" ht="13" x14ac:dyDescent="0.3">
      <c r="A256" s="3">
        <v>45835</v>
      </c>
      <c r="B256" s="13">
        <v>1.4031805425631408E-2</v>
      </c>
    </row>
    <row r="257" spans="1:2" ht="13" x14ac:dyDescent="0.3">
      <c r="A257" s="3">
        <v>45838</v>
      </c>
      <c r="B257" s="13">
        <v>2.7675276752766754E-3</v>
      </c>
    </row>
    <row r="258" spans="1:2" ht="13" x14ac:dyDescent="0.3">
      <c r="A258" s="3">
        <v>45839</v>
      </c>
      <c r="B258" s="13">
        <v>-9.5062864152100565E-3</v>
      </c>
    </row>
    <row r="259" spans="1:2" ht="13" x14ac:dyDescent="0.3">
      <c r="A259" s="3">
        <v>45840</v>
      </c>
      <c r="B259" s="13">
        <v>8.8751289989680397E-3</v>
      </c>
    </row>
    <row r="260" spans="1:2" ht="13" x14ac:dyDescent="0.3">
      <c r="A260" s="3">
        <v>45841</v>
      </c>
      <c r="B260" s="13">
        <v>6.239770867430436E-3</v>
      </c>
    </row>
    <row r="261" spans="1:2" ht="13" x14ac:dyDescent="0.3">
      <c r="A261" s="3">
        <v>45842</v>
      </c>
      <c r="B261" s="13">
        <v>-1.026735793432948E-2</v>
      </c>
    </row>
    <row r="262" spans="1:2" ht="13" x14ac:dyDescent="0.3">
      <c r="A262" s="3">
        <v>45845</v>
      </c>
      <c r="B262" s="13">
        <v>1.4482333607230896E-2</v>
      </c>
    </row>
    <row r="263" spans="1:2" ht="13" x14ac:dyDescent="0.3">
      <c r="A263" s="3">
        <v>45846</v>
      </c>
      <c r="B263" s="13">
        <v>-1.0124531740419379E-4</v>
      </c>
    </row>
    <row r="264" spans="1:2" ht="13" x14ac:dyDescent="0.3">
      <c r="A264" s="3">
        <v>45847</v>
      </c>
      <c r="B264" s="13">
        <v>2.6326447954637486E-2</v>
      </c>
    </row>
    <row r="265" spans="1:2" ht="13" x14ac:dyDescent="0.3">
      <c r="A265" s="3">
        <v>45848</v>
      </c>
      <c r="B265" s="13">
        <v>-1.5686661404893342E-2</v>
      </c>
    </row>
    <row r="266" spans="1:2" ht="13" x14ac:dyDescent="0.3">
      <c r="A266" s="3">
        <v>45849</v>
      </c>
      <c r="B266" s="13">
        <v>-1.3731582640072211E-2</v>
      </c>
    </row>
    <row r="267" spans="1:2" ht="13" x14ac:dyDescent="0.3">
      <c r="A267" s="3">
        <v>45852</v>
      </c>
      <c r="B267" s="13">
        <v>2.0325203252032089E-3</v>
      </c>
    </row>
    <row r="268" spans="1:2" ht="13" x14ac:dyDescent="0.3">
      <c r="A268" s="3">
        <v>45853</v>
      </c>
      <c r="B268" s="13">
        <v>-1.0953346855983648E-2</v>
      </c>
    </row>
    <row r="269" spans="1:2" ht="13" x14ac:dyDescent="0.3">
      <c r="A269" s="3">
        <v>45854</v>
      </c>
      <c r="B269" s="13">
        <v>1.8457752255946374E-3</v>
      </c>
    </row>
    <row r="270" spans="1:2" ht="13" x14ac:dyDescent="0.3">
      <c r="A270" s="3">
        <v>45855</v>
      </c>
      <c r="B270" s="13">
        <v>8.2906857727739307E-3</v>
      </c>
    </row>
    <row r="271" spans="1:2" ht="13" x14ac:dyDescent="0.3">
      <c r="A271" s="3">
        <v>45856</v>
      </c>
      <c r="B271" s="13">
        <v>1.1166379047811625E-3</v>
      </c>
    </row>
    <row r="272" spans="1:2" ht="13" x14ac:dyDescent="0.3">
      <c r="A272" s="3">
        <v>45859</v>
      </c>
      <c r="B272" s="13">
        <v>-1.6223889677550206E-3</v>
      </c>
    </row>
    <row r="273" spans="1:2" ht="13" x14ac:dyDescent="0.3">
      <c r="A273" s="3">
        <v>45860</v>
      </c>
      <c r="B273" s="13">
        <v>-2.0312817387778469E-4</v>
      </c>
    </row>
    <row r="274" spans="1:2" ht="13" x14ac:dyDescent="0.3">
      <c r="A274" s="3">
        <v>45861</v>
      </c>
      <c r="B274" s="13">
        <v>1.9504266558309648E-2</v>
      </c>
    </row>
    <row r="275" spans="1:2" ht="13" x14ac:dyDescent="0.3">
      <c r="A275" s="3">
        <v>45862</v>
      </c>
      <c r="B275" s="13">
        <v>9.565563969709057E-3</v>
      </c>
    </row>
    <row r="276" spans="1:2" ht="13" x14ac:dyDescent="0.3">
      <c r="A276" s="3">
        <v>45863</v>
      </c>
      <c r="B276" s="13">
        <v>-1.3817607579944084E-3</v>
      </c>
    </row>
    <row r="277" spans="1:2" ht="13" x14ac:dyDescent="0.3">
      <c r="A277" s="3">
        <v>45866</v>
      </c>
      <c r="B277" s="13">
        <v>5.139355603874244E-3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45868</v>
      </c>
      <c r="B279" s="13">
        <v>4.3863024240092294E-2</v>
      </c>
    </row>
    <row r="280" spans="1:2" ht="13" x14ac:dyDescent="0.3">
      <c r="A280" s="3">
        <v>45869</v>
      </c>
      <c r="B280" s="13">
        <v>-2.4143015112421715E-2</v>
      </c>
    </row>
    <row r="281" spans="1:2" ht="13" x14ac:dyDescent="0.3">
      <c r="A281" s="3">
        <v>45870</v>
      </c>
      <c r="B281" s="13">
        <v>-5.5712936732766748E-2</v>
      </c>
    </row>
    <row r="282" spans="1:2" ht="13" x14ac:dyDescent="0.3">
      <c r="A282" s="3">
        <v>45873</v>
      </c>
      <c r="B282" s="13">
        <v>3.2399999999999984E-2</v>
      </c>
    </row>
    <row r="283" spans="1:2" ht="13" x14ac:dyDescent="0.3">
      <c r="A283" s="3">
        <v>45874</v>
      </c>
      <c r="B283" s="13">
        <v>-5.8117008911275185E-3</v>
      </c>
    </row>
    <row r="284" spans="1:2" ht="13" x14ac:dyDescent="0.3">
      <c r="A284" s="3">
        <v>45875</v>
      </c>
      <c r="B284" s="13">
        <v>7.9890880748247021E-3</v>
      </c>
    </row>
    <row r="285" spans="1:2" ht="13" x14ac:dyDescent="0.3">
      <c r="A285" s="3">
        <v>45876</v>
      </c>
      <c r="B285" s="13">
        <v>1.6431471099941999E-2</v>
      </c>
    </row>
    <row r="286" spans="1:2" ht="13" x14ac:dyDescent="0.3">
      <c r="A286" s="3">
        <v>45877</v>
      </c>
      <c r="B286" s="13">
        <v>1.4834537847090204E-2</v>
      </c>
    </row>
    <row r="287" spans="1:2" ht="13" x14ac:dyDescent="0.3">
      <c r="A287" s="3">
        <v>45880</v>
      </c>
      <c r="B287" s="13">
        <v>-2.061469265367339E-3</v>
      </c>
    </row>
    <row r="288" spans="1:2" ht="13" x14ac:dyDescent="0.3">
      <c r="A288" s="3">
        <v>45881</v>
      </c>
      <c r="B288" s="13">
        <v>3.3802816901408062E-3</v>
      </c>
    </row>
    <row r="289" spans="1:2" ht="13" x14ac:dyDescent="0.3">
      <c r="A289" s="3">
        <v>45882</v>
      </c>
      <c r="B289" s="13">
        <v>1.6282987085906746E-2</v>
      </c>
    </row>
    <row r="290" spans="1:2" ht="13" x14ac:dyDescent="0.3">
      <c r="A290" s="3">
        <v>45883</v>
      </c>
      <c r="B290" s="13">
        <v>1.4548802946593118E-2</v>
      </c>
    </row>
    <row r="291" spans="1:2" ht="13" x14ac:dyDescent="0.3">
      <c r="A291" s="3">
        <v>45884</v>
      </c>
      <c r="B291" s="13">
        <v>0</v>
      </c>
    </row>
    <row r="292" spans="1:2" ht="13" x14ac:dyDescent="0.3">
      <c r="A292" s="3">
        <v>45887</v>
      </c>
      <c r="B292" s="13">
        <v>-3.6304229442730915E-3</v>
      </c>
    </row>
    <row r="293" spans="1:2" ht="13" x14ac:dyDescent="0.3">
      <c r="A293" s="3">
        <v>45888</v>
      </c>
      <c r="B293" s="13">
        <v>2.1133175441792777E-2</v>
      </c>
    </row>
    <row r="294" spans="1:2" ht="13" x14ac:dyDescent="0.3">
      <c r="A294" s="3">
        <v>45889</v>
      </c>
      <c r="B294" s="13">
        <v>-5.7091882247992908E-3</v>
      </c>
    </row>
    <row r="295" spans="1:2" ht="13" x14ac:dyDescent="0.3">
      <c r="A295" s="3">
        <v>45890</v>
      </c>
      <c r="B295" s="13">
        <v>6.4597164902206322E-3</v>
      </c>
    </row>
    <row r="296" spans="1:2" ht="13" x14ac:dyDescent="0.3">
      <c r="A296" s="3">
        <v>45891</v>
      </c>
      <c r="B296" s="13">
        <v>5.8834016758781181E-3</v>
      </c>
    </row>
    <row r="297" spans="1:2" ht="13" x14ac:dyDescent="0.3">
      <c r="A297" s="3">
        <v>45894</v>
      </c>
      <c r="B297" s="13">
        <v>-1.2406947890819852E-3</v>
      </c>
    </row>
    <row r="298" spans="1:2" ht="13" x14ac:dyDescent="0.3">
      <c r="A298" s="3">
        <v>45895</v>
      </c>
      <c r="B298" s="13">
        <v>-1.8988464951197909E-2</v>
      </c>
    </row>
    <row r="299" spans="1:2" ht="13" x14ac:dyDescent="0.3">
      <c r="A299" s="3">
        <v>45896</v>
      </c>
      <c r="B299" s="13">
        <v>-2.5325615050651173E-2</v>
      </c>
    </row>
    <row r="300" spans="1:2" ht="13" x14ac:dyDescent="0.3">
      <c r="A300" s="3">
        <v>45897</v>
      </c>
      <c r="B300" s="13">
        <v>3.8975501113585574E-3</v>
      </c>
    </row>
    <row r="301" spans="1:2" ht="13" x14ac:dyDescent="0.3">
      <c r="A301" s="3">
        <v>45898</v>
      </c>
      <c r="B301" s="13">
        <v>-6.2858199297466831E-3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F0C5-8B6E-4CE7-AA2F-C20794F943B7}">
  <dimension ref="A1:G301"/>
  <sheetViews>
    <sheetView zoomScale="170" zoomScaleNormal="17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5" max="5" width="22.54296875" bestFit="1" customWidth="1"/>
    <col min="6" max="6" width="15.453125" customWidth="1"/>
    <col min="7" max="7" width="12.7265625" bestFit="1" customWidth="1"/>
  </cols>
  <sheetData>
    <row r="1" spans="1:7" ht="13" x14ac:dyDescent="0.3">
      <c r="A1" s="2" t="s">
        <v>0</v>
      </c>
      <c r="B1" s="2" t="s">
        <v>385</v>
      </c>
      <c r="C1" s="2" t="s">
        <v>389</v>
      </c>
      <c r="E1" s="189" t="s">
        <v>17</v>
      </c>
      <c r="F1" s="32">
        <f>'Capital Allocation'!C11</f>
        <v>43412.157106222963</v>
      </c>
    </row>
    <row r="2" spans="1:7" ht="13" x14ac:dyDescent="0.3">
      <c r="A2" s="3">
        <v>45481</v>
      </c>
      <c r="B2" s="13">
        <v>4.648542048175725E-3</v>
      </c>
      <c r="C2" s="13">
        <v>1.7730496453900962E-3</v>
      </c>
      <c r="E2" s="190" t="s">
        <v>23</v>
      </c>
      <c r="F2" s="30">
        <v>0.99</v>
      </c>
    </row>
    <row r="3" spans="1:7" ht="13" x14ac:dyDescent="0.3">
      <c r="A3" s="3">
        <v>45482</v>
      </c>
      <c r="B3" s="13">
        <v>-3.6455412226584129E-3</v>
      </c>
      <c r="C3" s="13">
        <v>-1.7699115044247787E-2</v>
      </c>
      <c r="E3" s="138" t="s">
        <v>394</v>
      </c>
      <c r="F3" s="39">
        <f>'Sim Storiche 2 TITOLI'!H2</f>
        <v>600000</v>
      </c>
      <c r="G3" s="40">
        <f>F3/SUM($F$3:$F$4)</f>
        <v>0.6</v>
      </c>
    </row>
    <row r="4" spans="1:7" ht="13" x14ac:dyDescent="0.3">
      <c r="A4" s="3">
        <v>45483</v>
      </c>
      <c r="B4" s="13">
        <v>6.0512243174782087E-3</v>
      </c>
      <c r="C4" s="13">
        <v>2.1621621621621671E-2</v>
      </c>
      <c r="E4" s="138" t="s">
        <v>393</v>
      </c>
      <c r="F4" s="39">
        <f>'Sim Storiche 2 TITOLI'!I2</f>
        <v>400000</v>
      </c>
      <c r="G4" s="40">
        <f>F4/SUM($F$3:$F$4)</f>
        <v>0.4</v>
      </c>
    </row>
    <row r="5" spans="1:7" ht="13" x14ac:dyDescent="0.3">
      <c r="A5" s="3">
        <v>45484</v>
      </c>
      <c r="B5" s="13">
        <v>4.6160302140159969E-3</v>
      </c>
      <c r="C5" s="13">
        <v>2.6455026455026202E-3</v>
      </c>
    </row>
    <row r="6" spans="1:7" ht="13" x14ac:dyDescent="0.3">
      <c r="A6" s="3">
        <v>45485</v>
      </c>
      <c r="B6" s="13">
        <v>7.9365079365078667E-3</v>
      </c>
      <c r="C6" s="13">
        <v>2.638522427440608E-3</v>
      </c>
      <c r="E6" s="191" t="s">
        <v>395</v>
      </c>
      <c r="F6" s="41"/>
    </row>
    <row r="7" spans="1:7" ht="13" x14ac:dyDescent="0.3">
      <c r="A7" s="3">
        <v>45488</v>
      </c>
      <c r="B7" s="13">
        <v>-3.1772344246442448E-3</v>
      </c>
      <c r="C7" s="13">
        <v>9.6491228070174941E-3</v>
      </c>
      <c r="E7" s="191" t="s">
        <v>396</v>
      </c>
      <c r="F7" s="41"/>
    </row>
    <row r="8" spans="1:7" ht="13" x14ac:dyDescent="0.3">
      <c r="A8" s="3">
        <v>45489</v>
      </c>
      <c r="B8" s="13">
        <v>4.1574279379157772E-3</v>
      </c>
      <c r="C8" s="13">
        <v>-1.3032145960034753E-2</v>
      </c>
      <c r="E8" t="s">
        <v>29</v>
      </c>
      <c r="F8" s="43"/>
    </row>
    <row r="9" spans="1:7" ht="13" x14ac:dyDescent="0.3">
      <c r="A9" s="3">
        <v>45490</v>
      </c>
      <c r="B9" s="13">
        <v>6.9003588186585451E-3</v>
      </c>
      <c r="C9" s="13">
        <v>-6.1619718309858153E-3</v>
      </c>
      <c r="E9" s="174" t="s">
        <v>397</v>
      </c>
      <c r="F9" s="44"/>
    </row>
    <row r="10" spans="1:7" ht="13" x14ac:dyDescent="0.3">
      <c r="A10" s="3">
        <v>45491</v>
      </c>
      <c r="B10" s="13">
        <v>5.3453947368420638E-3</v>
      </c>
      <c r="C10" s="13">
        <v>1.151461470327721E-2</v>
      </c>
      <c r="E10" s="174" t="s">
        <v>398</v>
      </c>
      <c r="F10" s="44"/>
      <c r="G10" s="76"/>
    </row>
    <row r="11" spans="1:7" ht="13" x14ac:dyDescent="0.3">
      <c r="A11" s="3">
        <v>45492</v>
      </c>
      <c r="B11" s="13">
        <v>-6.1349693251533648E-3</v>
      </c>
      <c r="C11" s="13">
        <v>-2.5394045534150662E-2</v>
      </c>
      <c r="E11" s="25" t="s">
        <v>30</v>
      </c>
      <c r="F11" s="130"/>
    </row>
    <row r="12" spans="1:7" ht="13" x14ac:dyDescent="0.3">
      <c r="A12" s="3">
        <v>45495</v>
      </c>
      <c r="B12" s="13">
        <v>1.9204389574759902E-2</v>
      </c>
      <c r="C12" s="13">
        <v>8.9847259658580418E-3</v>
      </c>
      <c r="E12" s="192" t="s">
        <v>31</v>
      </c>
      <c r="F12" s="193"/>
    </row>
    <row r="13" spans="1:7" ht="13" x14ac:dyDescent="0.3">
      <c r="A13" s="3">
        <v>45496</v>
      </c>
      <c r="B13" s="13">
        <v>7.8061911170929634E-3</v>
      </c>
      <c r="C13" s="13">
        <v>-1.6028495102404249E-2</v>
      </c>
    </row>
    <row r="14" spans="1:7" ht="13" x14ac:dyDescent="0.3">
      <c r="A14" s="3">
        <v>45497</v>
      </c>
      <c r="B14" s="13">
        <v>-5.0747863247863588E-3</v>
      </c>
      <c r="C14" s="13">
        <v>9.049773755655594E-4</v>
      </c>
    </row>
    <row r="15" spans="1:7" ht="13" x14ac:dyDescent="0.3">
      <c r="A15" s="3">
        <v>45498</v>
      </c>
      <c r="B15" s="13">
        <v>-6.8456375838926381E-3</v>
      </c>
      <c r="C15" s="13">
        <v>4.5207956600361665E-3</v>
      </c>
    </row>
    <row r="16" spans="1:7" ht="13" x14ac:dyDescent="0.3">
      <c r="A16" s="3">
        <v>45499</v>
      </c>
      <c r="B16" s="13">
        <v>1.3515339910798469E-3</v>
      </c>
      <c r="C16" s="13">
        <v>-4.5004500450045006E-3</v>
      </c>
    </row>
    <row r="17" spans="1:3" ht="13" x14ac:dyDescent="0.3">
      <c r="A17" s="3">
        <v>45502</v>
      </c>
      <c r="B17" s="13">
        <v>-9.9878526116884657E-3</v>
      </c>
      <c r="C17" s="13">
        <v>-5.4249547920433485E-3</v>
      </c>
    </row>
    <row r="18" spans="1:3" ht="13" x14ac:dyDescent="0.3">
      <c r="A18" s="3">
        <v>45503</v>
      </c>
      <c r="B18" s="13">
        <v>3.5446489434219464E-2</v>
      </c>
      <c r="C18" s="13">
        <v>-9.0909090909085737E-4</v>
      </c>
    </row>
    <row r="19" spans="1:3" ht="13" x14ac:dyDescent="0.3">
      <c r="A19" s="3">
        <v>45504</v>
      </c>
      <c r="B19" s="13">
        <v>-1.2376563528637185E-2</v>
      </c>
      <c r="C19" s="13">
        <v>-8.1892629663330805E-3</v>
      </c>
    </row>
    <row r="20" spans="1:3" ht="13" x14ac:dyDescent="0.3">
      <c r="A20" s="3">
        <v>45505</v>
      </c>
      <c r="B20" s="13">
        <v>-3.919477403012938E-2</v>
      </c>
      <c r="C20" s="13">
        <v>-2.8440366972477014E-2</v>
      </c>
    </row>
    <row r="21" spans="1:3" ht="13" x14ac:dyDescent="0.3">
      <c r="A21" s="3">
        <v>45506</v>
      </c>
      <c r="B21" s="13">
        <v>-4.4123768558346002E-2</v>
      </c>
      <c r="C21" s="13">
        <v>-1.5108593012275812E-2</v>
      </c>
    </row>
    <row r="22" spans="1:3" ht="13" x14ac:dyDescent="0.3">
      <c r="A22" s="3">
        <v>45509</v>
      </c>
      <c r="B22" s="13">
        <v>-9.725649586297019E-3</v>
      </c>
      <c r="C22" s="13">
        <v>-2.7804410354745845E-2</v>
      </c>
    </row>
    <row r="23" spans="1:3" ht="13" x14ac:dyDescent="0.3">
      <c r="A23" s="3">
        <v>45510</v>
      </c>
      <c r="B23" s="13">
        <v>-1.4365288771621205E-2</v>
      </c>
      <c r="C23" s="13">
        <v>-8.8757396449704699E-3</v>
      </c>
    </row>
    <row r="24" spans="1:3" ht="13" x14ac:dyDescent="0.3">
      <c r="A24" s="3">
        <v>45511</v>
      </c>
      <c r="B24" s="13">
        <v>2.7662105889351567E-2</v>
      </c>
      <c r="C24" s="13">
        <v>2.5870646766169098E-2</v>
      </c>
    </row>
    <row r="25" spans="1:3" ht="13" x14ac:dyDescent="0.3">
      <c r="A25" s="3">
        <v>45512</v>
      </c>
      <c r="B25" s="13">
        <v>-3.328509406657102E-3</v>
      </c>
      <c r="C25" s="13">
        <v>-5.8195926285159487E-3</v>
      </c>
    </row>
    <row r="26" spans="1:3" ht="13" x14ac:dyDescent="0.3">
      <c r="A26" s="3">
        <v>45513</v>
      </c>
      <c r="B26" s="13">
        <v>2.4684187599826267E-3</v>
      </c>
      <c r="C26" s="13">
        <v>-7.80487804878046E-3</v>
      </c>
    </row>
    <row r="27" spans="1:3" ht="13" x14ac:dyDescent="0.3">
      <c r="A27" s="3">
        <v>45516</v>
      </c>
      <c r="B27" s="13">
        <v>5.359212050984925E-3</v>
      </c>
      <c r="C27" s="13">
        <v>-9.8328416912487702E-3</v>
      </c>
    </row>
    <row r="28" spans="1:3" ht="13" x14ac:dyDescent="0.3">
      <c r="A28" s="3">
        <v>45517</v>
      </c>
      <c r="B28" s="13">
        <v>-1.7288575133265476E-3</v>
      </c>
      <c r="C28" s="13">
        <v>-8.4409136047667171E-3</v>
      </c>
    </row>
    <row r="29" spans="1:3" ht="13" x14ac:dyDescent="0.3">
      <c r="A29" s="3">
        <v>45518</v>
      </c>
      <c r="B29" s="13">
        <v>7.0717275220088735E-3</v>
      </c>
      <c r="C29" s="13">
        <v>-1.0015022533800702E-2</v>
      </c>
    </row>
    <row r="30" spans="1:3" ht="13" x14ac:dyDescent="0.3">
      <c r="A30" s="3">
        <v>45519</v>
      </c>
      <c r="B30" s="13">
        <v>0</v>
      </c>
      <c r="C30" s="13">
        <v>2.073849266565515E-2</v>
      </c>
    </row>
    <row r="31" spans="1:3" ht="13" x14ac:dyDescent="0.3">
      <c r="A31" s="3">
        <v>45520</v>
      </c>
      <c r="B31" s="13">
        <v>3.0954428202923503E-2</v>
      </c>
      <c r="C31" s="13">
        <v>3.9643211100098257E-3</v>
      </c>
    </row>
    <row r="32" spans="1:3" ht="13" x14ac:dyDescent="0.3">
      <c r="A32" s="3">
        <v>45523</v>
      </c>
      <c r="B32" s="13">
        <v>4.7261606894634153E-3</v>
      </c>
      <c r="C32" s="13">
        <v>2.9615004935834157E-2</v>
      </c>
    </row>
    <row r="33" spans="1:3" ht="13" x14ac:dyDescent="0.3">
      <c r="A33" s="3">
        <v>45524</v>
      </c>
      <c r="B33" s="13">
        <v>-5.3956834532373687E-3</v>
      </c>
      <c r="C33" s="13">
        <v>-1.2464046021092974E-2</v>
      </c>
    </row>
    <row r="34" spans="1:3" ht="13" x14ac:dyDescent="0.3">
      <c r="A34" s="3">
        <v>45525</v>
      </c>
      <c r="B34" s="13">
        <v>5.9813604117401791E-3</v>
      </c>
      <c r="C34" s="13">
        <v>2.0388349514563052E-2</v>
      </c>
    </row>
    <row r="35" spans="1:3" ht="13" x14ac:dyDescent="0.3">
      <c r="A35" s="3">
        <v>45526</v>
      </c>
      <c r="B35" s="13">
        <v>1.65929203539817E-3</v>
      </c>
      <c r="C35" s="13">
        <v>-1.2369172216936225E-2</v>
      </c>
    </row>
    <row r="36" spans="1:3" ht="13" x14ac:dyDescent="0.3">
      <c r="A36" s="3">
        <v>45527</v>
      </c>
      <c r="B36" s="13">
        <v>1.5323025952512516E-2</v>
      </c>
      <c r="C36" s="13">
        <v>1.4450867052023121E-2</v>
      </c>
    </row>
    <row r="37" spans="1:3" ht="13" x14ac:dyDescent="0.3">
      <c r="A37" s="3">
        <v>45530</v>
      </c>
      <c r="B37" s="13">
        <v>-3.9428959891231541E-3</v>
      </c>
      <c r="C37" s="13">
        <v>2.8490028490028223E-3</v>
      </c>
    </row>
    <row r="38" spans="1:3" ht="13" x14ac:dyDescent="0.3">
      <c r="A38" s="3">
        <v>45531</v>
      </c>
      <c r="B38" s="13">
        <v>1.0101010101010201E-2</v>
      </c>
      <c r="C38" s="13">
        <v>-6.6287878787877714E-3</v>
      </c>
    </row>
    <row r="39" spans="1:3" ht="13" x14ac:dyDescent="0.3">
      <c r="A39" s="3">
        <v>45532</v>
      </c>
      <c r="B39" s="13">
        <v>4.054054054053007E-4</v>
      </c>
      <c r="C39" s="13">
        <v>-1.6205910390848455E-2</v>
      </c>
    </row>
    <row r="40" spans="1:3" ht="13" x14ac:dyDescent="0.3">
      <c r="A40" s="3">
        <v>45533</v>
      </c>
      <c r="B40" s="13">
        <v>7.2943401323788022E-3</v>
      </c>
      <c r="C40" s="13">
        <v>0</v>
      </c>
    </row>
    <row r="41" spans="1:3" ht="13" x14ac:dyDescent="0.3">
      <c r="A41" s="3">
        <v>45534</v>
      </c>
      <c r="B41" s="13">
        <v>9.6553573823253414E-3</v>
      </c>
      <c r="C41" s="13">
        <v>-1.6472868217054289E-2</v>
      </c>
    </row>
    <row r="42" spans="1:3" ht="13" x14ac:dyDescent="0.3">
      <c r="A42" s="3">
        <v>45537</v>
      </c>
      <c r="B42" s="13">
        <v>2.3907557444547475E-3</v>
      </c>
      <c r="C42" s="13">
        <v>1.3793103448275917E-2</v>
      </c>
    </row>
    <row r="43" spans="1:3" ht="13" x14ac:dyDescent="0.3">
      <c r="A43" s="3">
        <v>45538</v>
      </c>
      <c r="B43" s="13">
        <v>-1.643036968331783E-2</v>
      </c>
      <c r="C43" s="13">
        <v>0</v>
      </c>
    </row>
    <row r="44" spans="1:3" ht="13" x14ac:dyDescent="0.3">
      <c r="A44" s="3">
        <v>45539</v>
      </c>
      <c r="B44" s="13">
        <v>6.7358210965915311E-4</v>
      </c>
      <c r="C44" s="13">
        <v>-2.2351797862002053E-2</v>
      </c>
    </row>
    <row r="45" spans="1:3" ht="13" x14ac:dyDescent="0.3">
      <c r="A45" s="3">
        <v>45540</v>
      </c>
      <c r="B45" s="13">
        <v>9.9623047926763394E-3</v>
      </c>
      <c r="C45" s="13">
        <v>1.7892644135188981E-2</v>
      </c>
    </row>
    <row r="46" spans="1:3" ht="13" x14ac:dyDescent="0.3">
      <c r="A46" s="3">
        <v>45541</v>
      </c>
      <c r="B46" s="13">
        <v>-2.2527326046387578E-2</v>
      </c>
      <c r="C46" s="13">
        <v>-5.2246093750000083E-2</v>
      </c>
    </row>
    <row r="47" spans="1:3" ht="13" x14ac:dyDescent="0.3">
      <c r="A47" s="3">
        <v>45544</v>
      </c>
      <c r="B47" s="13">
        <v>1.6364380199099974E-2</v>
      </c>
      <c r="C47" s="13">
        <v>2.0607934054611317E-3</v>
      </c>
    </row>
    <row r="48" spans="1:3" ht="13" x14ac:dyDescent="0.3">
      <c r="A48" s="3">
        <v>45545</v>
      </c>
      <c r="B48" s="13">
        <v>-1.0063061854286888E-2</v>
      </c>
      <c r="C48" s="13">
        <v>-4.2673521850899801E-2</v>
      </c>
    </row>
    <row r="49" spans="1:3" ht="13" x14ac:dyDescent="0.3">
      <c r="A49" s="3">
        <v>45546</v>
      </c>
      <c r="B49" s="13">
        <v>1.7619951206288831E-3</v>
      </c>
      <c r="C49" s="13">
        <v>1.8259935553168669E-2</v>
      </c>
    </row>
    <row r="50" spans="1:3" ht="13" x14ac:dyDescent="0.3">
      <c r="A50" s="3">
        <v>45547</v>
      </c>
      <c r="B50" s="13">
        <v>1.0418076038425105E-2</v>
      </c>
      <c r="C50" s="13">
        <v>8.9662447257384866E-3</v>
      </c>
    </row>
    <row r="51" spans="1:3" ht="13" x14ac:dyDescent="0.3">
      <c r="A51" s="3">
        <v>45548</v>
      </c>
      <c r="B51" s="13">
        <v>5.6239957150508594E-3</v>
      </c>
      <c r="C51" s="13">
        <v>3.5546262415054798E-2</v>
      </c>
    </row>
    <row r="52" spans="1:3" ht="13" x14ac:dyDescent="0.3">
      <c r="A52" s="3">
        <v>45551</v>
      </c>
      <c r="B52" s="13">
        <v>-4.2609853528628536E-3</v>
      </c>
      <c r="C52" s="13">
        <v>-1.5648662291771805E-2</v>
      </c>
    </row>
    <row r="53" spans="1:3" ht="13" x14ac:dyDescent="0.3">
      <c r="A53" s="3">
        <v>45552</v>
      </c>
      <c r="B53" s="13">
        <v>6.9537309441027673E-3</v>
      </c>
      <c r="C53" s="13">
        <v>1.4871794871794901E-2</v>
      </c>
    </row>
    <row r="54" spans="1:3" ht="13" x14ac:dyDescent="0.3">
      <c r="A54" s="3">
        <v>45553</v>
      </c>
      <c r="B54" s="13">
        <v>7.9681274900389627E-4</v>
      </c>
      <c r="C54" s="13">
        <v>-5.053057099545225E-3</v>
      </c>
    </row>
    <row r="55" spans="1:3" ht="13" x14ac:dyDescent="0.3">
      <c r="A55" s="3">
        <v>45554</v>
      </c>
      <c r="B55" s="13">
        <v>9.023354564755906E-3</v>
      </c>
      <c r="C55" s="13">
        <v>1.6759776536312762E-2</v>
      </c>
    </row>
    <row r="56" spans="1:3" ht="13" x14ac:dyDescent="0.3">
      <c r="A56" s="3">
        <v>45555</v>
      </c>
      <c r="B56" s="13">
        <v>6.0494476591268099E-3</v>
      </c>
      <c r="C56" s="13">
        <v>-3.0469530469530444E-2</v>
      </c>
    </row>
    <row r="57" spans="1:3" ht="13" x14ac:dyDescent="0.3">
      <c r="A57" s="3">
        <v>45558</v>
      </c>
      <c r="B57" s="13">
        <v>-1.8823529411764722E-2</v>
      </c>
      <c r="C57" s="13">
        <v>8.7583719732097741E-3</v>
      </c>
    </row>
    <row r="58" spans="1:3" ht="13" x14ac:dyDescent="0.3">
      <c r="A58" s="3">
        <v>45559</v>
      </c>
      <c r="B58" s="13">
        <v>6.5281108446575385E-3</v>
      </c>
      <c r="C58" s="13">
        <v>2.2471910112359432E-2</v>
      </c>
    </row>
    <row r="59" spans="1:3" ht="13" x14ac:dyDescent="0.3">
      <c r="A59" s="3">
        <v>45560</v>
      </c>
      <c r="B59" s="13">
        <v>0</v>
      </c>
      <c r="C59" s="13">
        <v>-4.4955044955043823E-3</v>
      </c>
    </row>
    <row r="60" spans="1:3" ht="13" x14ac:dyDescent="0.3">
      <c r="A60" s="3">
        <v>45561</v>
      </c>
      <c r="B60" s="13">
        <v>2.6075446724023836E-2</v>
      </c>
      <c r="C60" s="13">
        <v>2.0572002007024557E-2</v>
      </c>
    </row>
    <row r="61" spans="1:3" ht="13" x14ac:dyDescent="0.3">
      <c r="A61" s="3">
        <v>45562</v>
      </c>
      <c r="B61" s="13">
        <v>-1.4189886480908309E-3</v>
      </c>
      <c r="C61" s="13">
        <v>-5.8997050147493466E-3</v>
      </c>
    </row>
    <row r="62" spans="1:3" ht="13" x14ac:dyDescent="0.3">
      <c r="A62" s="3">
        <v>45565</v>
      </c>
      <c r="B62" s="13">
        <v>-8.5260302286526077E-3</v>
      </c>
      <c r="C62" s="13">
        <v>-7.9129574678535822E-3</v>
      </c>
    </row>
    <row r="63" spans="1:3" ht="13" x14ac:dyDescent="0.3">
      <c r="A63" s="3">
        <v>45566</v>
      </c>
      <c r="B63" s="13">
        <v>-2.6579804560260552E-2</v>
      </c>
      <c r="C63" s="13">
        <v>-9.9700897308075773E-3</v>
      </c>
    </row>
    <row r="64" spans="1:3" ht="13" x14ac:dyDescent="0.3">
      <c r="A64" s="3">
        <v>45567</v>
      </c>
      <c r="B64" s="13">
        <v>-5.2201847142283094E-3</v>
      </c>
      <c r="C64" s="13">
        <v>-1.3595166163141936E-2</v>
      </c>
    </row>
    <row r="65" spans="1:3" ht="13" x14ac:dyDescent="0.3">
      <c r="A65" s="3">
        <v>45568</v>
      </c>
      <c r="B65" s="13">
        <v>-8.0731969860065259E-3</v>
      </c>
      <c r="C65" s="13">
        <v>-1.5313935681470138E-2</v>
      </c>
    </row>
    <row r="66" spans="1:3" ht="13" x14ac:dyDescent="0.3">
      <c r="A66" s="3">
        <v>45569</v>
      </c>
      <c r="B66" s="13">
        <v>2.1025501899077623E-2</v>
      </c>
      <c r="C66" s="13">
        <v>2.4364955935717927E-2</v>
      </c>
    </row>
    <row r="67" spans="1:3" ht="13" x14ac:dyDescent="0.3">
      <c r="A67" s="3">
        <v>45572</v>
      </c>
      <c r="B67" s="13">
        <v>1.0495549355652948E-2</v>
      </c>
      <c r="C67" s="13">
        <v>-1.0121457489877968E-3</v>
      </c>
    </row>
    <row r="68" spans="1:3" ht="13" x14ac:dyDescent="0.3">
      <c r="A68" s="3">
        <v>45573</v>
      </c>
      <c r="B68" s="13">
        <v>-4.4701551406783864E-3</v>
      </c>
      <c r="C68" s="13">
        <v>-1.6717325227963584E-2</v>
      </c>
    </row>
    <row r="69" spans="1:3" ht="13" x14ac:dyDescent="0.3">
      <c r="A69" s="3">
        <v>45574</v>
      </c>
      <c r="B69" s="13">
        <v>5.8108821975699412E-3</v>
      </c>
      <c r="C69" s="13">
        <v>1.6486347243688908E-2</v>
      </c>
    </row>
    <row r="70" spans="1:3" ht="13" x14ac:dyDescent="0.3">
      <c r="A70" s="3">
        <v>45575</v>
      </c>
      <c r="B70" s="13">
        <v>1.1029411764705951E-2</v>
      </c>
      <c r="C70" s="13">
        <v>-4.0547389761784658E-3</v>
      </c>
    </row>
    <row r="71" spans="1:3" ht="13" x14ac:dyDescent="0.3">
      <c r="A71" s="3">
        <v>45576</v>
      </c>
      <c r="B71" s="13">
        <v>1.0649350649350629E-2</v>
      </c>
      <c r="C71" s="13">
        <v>-9.6692111959287824E-3</v>
      </c>
    </row>
    <row r="72" spans="1:3" ht="13" x14ac:dyDescent="0.3">
      <c r="A72" s="3">
        <v>45579</v>
      </c>
      <c r="B72" s="13">
        <v>8.095605242868122E-3</v>
      </c>
      <c r="C72" s="13">
        <v>-4.1109969167522249E-3</v>
      </c>
    </row>
    <row r="73" spans="1:3" ht="13" x14ac:dyDescent="0.3">
      <c r="A73" s="3">
        <v>45580</v>
      </c>
      <c r="B73" s="13">
        <v>2.0395156150414297E-3</v>
      </c>
      <c r="C73" s="13">
        <v>-1.1867905056759604E-2</v>
      </c>
    </row>
    <row r="74" spans="1:3" ht="13" x14ac:dyDescent="0.3">
      <c r="A74" s="3">
        <v>45581</v>
      </c>
      <c r="B74" s="13">
        <v>-2.6714158504007007E-3</v>
      </c>
      <c r="C74" s="13">
        <v>-5.2219321148825066E-3</v>
      </c>
    </row>
    <row r="75" spans="1:3" ht="13" x14ac:dyDescent="0.3">
      <c r="A75" s="3">
        <v>45582</v>
      </c>
      <c r="B75" s="13">
        <v>1.2882653061224488E-2</v>
      </c>
      <c r="C75" s="13">
        <v>-4.1994750656168577E-3</v>
      </c>
    </row>
    <row r="76" spans="1:3" ht="13" x14ac:dyDescent="0.3">
      <c r="A76" s="3">
        <v>45583</v>
      </c>
      <c r="B76" s="13">
        <v>7.4297947361793432E-3</v>
      </c>
      <c r="C76" s="13">
        <v>1.1597258829731245E-2</v>
      </c>
    </row>
    <row r="77" spans="1:3" ht="13" x14ac:dyDescent="0.3">
      <c r="A77" s="3">
        <v>45586</v>
      </c>
      <c r="B77" s="13">
        <v>-8.8749999999999662E-3</v>
      </c>
      <c r="C77" s="13">
        <v>-5.7321521625846496E-3</v>
      </c>
    </row>
    <row r="78" spans="1:3" ht="13" x14ac:dyDescent="0.3">
      <c r="A78" s="3">
        <v>45587</v>
      </c>
      <c r="B78" s="13">
        <v>-8.4499936940345775E-3</v>
      </c>
      <c r="C78" s="13">
        <v>5.2410901467502262E-4</v>
      </c>
    </row>
    <row r="79" spans="1:3" ht="13" x14ac:dyDescent="0.3">
      <c r="A79" s="3">
        <v>45588</v>
      </c>
      <c r="B79" s="13">
        <v>-1.1956245230221357E-2</v>
      </c>
      <c r="C79" s="13">
        <v>6.2860136196961165E-3</v>
      </c>
    </row>
    <row r="80" spans="1:3" ht="13" x14ac:dyDescent="0.3">
      <c r="A80" s="3">
        <v>45589</v>
      </c>
      <c r="B80" s="13">
        <v>-1.1585993820802591E-3</v>
      </c>
      <c r="C80" s="13">
        <v>1.7699115044247819E-2</v>
      </c>
    </row>
    <row r="81" spans="1:3" ht="13" x14ac:dyDescent="0.3">
      <c r="A81" s="3">
        <v>45590</v>
      </c>
      <c r="B81" s="13">
        <v>-9.0217811573663632E-4</v>
      </c>
      <c r="C81" s="13">
        <v>-4.0920716112532547E-3</v>
      </c>
    </row>
    <row r="82" spans="1:3" ht="13" x14ac:dyDescent="0.3">
      <c r="A82" s="3">
        <v>45593</v>
      </c>
      <c r="B82" s="13">
        <v>1.3028895768833848E-2</v>
      </c>
      <c r="C82" s="13">
        <v>-1.1813045711350709E-2</v>
      </c>
    </row>
    <row r="83" spans="1:3" ht="13" x14ac:dyDescent="0.3">
      <c r="A83" s="3">
        <v>45594</v>
      </c>
      <c r="B83" s="13">
        <v>1.1842607920539918E-2</v>
      </c>
      <c r="C83" s="13">
        <v>-3.2744282744282802E-2</v>
      </c>
    </row>
    <row r="84" spans="1:3" ht="13" x14ac:dyDescent="0.3">
      <c r="A84" s="3">
        <v>45595</v>
      </c>
      <c r="B84" s="13">
        <v>-7.1734205889755218E-3</v>
      </c>
      <c r="C84" s="13">
        <v>5.9108006448145853E-3</v>
      </c>
    </row>
    <row r="85" spans="1:3" ht="13" x14ac:dyDescent="0.3">
      <c r="A85" s="3">
        <v>45596</v>
      </c>
      <c r="B85" s="13">
        <v>-1.9013816706807667E-3</v>
      </c>
      <c r="C85" s="13">
        <v>-1.6559829059829029E-2</v>
      </c>
    </row>
    <row r="86" spans="1:3" ht="13" x14ac:dyDescent="0.3">
      <c r="A86" s="3">
        <v>45597</v>
      </c>
      <c r="B86" s="13">
        <v>2.4511049022098108E-2</v>
      </c>
      <c r="C86" s="13">
        <v>-5.9750135795762866E-3</v>
      </c>
    </row>
    <row r="87" spans="1:3" ht="13" x14ac:dyDescent="0.3">
      <c r="A87" s="3">
        <v>45600</v>
      </c>
      <c r="B87" s="13">
        <v>8.6773273831660201E-3</v>
      </c>
      <c r="C87" s="13">
        <v>1.092896174863326E-3</v>
      </c>
    </row>
    <row r="88" spans="1:3" ht="13" x14ac:dyDescent="0.3">
      <c r="A88" s="3">
        <v>45601</v>
      </c>
      <c r="B88" s="13">
        <v>7.7424112080617955E-3</v>
      </c>
      <c r="C88" s="13">
        <v>-6.004366812227044E-3</v>
      </c>
    </row>
    <row r="89" spans="1:3" ht="13" x14ac:dyDescent="0.3">
      <c r="A89" s="3">
        <v>45602</v>
      </c>
      <c r="B89" s="13">
        <v>-3.1219512195121875E-2</v>
      </c>
      <c r="C89" s="13">
        <v>-5.3816584294343675E-2</v>
      </c>
    </row>
    <row r="90" spans="1:3" ht="13" x14ac:dyDescent="0.3">
      <c r="A90" s="3">
        <v>45603</v>
      </c>
      <c r="B90" s="13">
        <v>-2.9456193353474318E-2</v>
      </c>
      <c r="C90" s="13">
        <v>4.8752176436447921E-2</v>
      </c>
    </row>
    <row r="91" spans="1:3" ht="13" x14ac:dyDescent="0.3">
      <c r="A91" s="3">
        <v>45604</v>
      </c>
      <c r="B91" s="13">
        <v>-5.058365758754825E-3</v>
      </c>
      <c r="C91" s="13">
        <v>-2.9883785279468607E-2</v>
      </c>
    </row>
    <row r="92" spans="1:3" ht="13" x14ac:dyDescent="0.3">
      <c r="A92" s="3">
        <v>45607</v>
      </c>
      <c r="B92" s="13">
        <v>1.6555859731456103E-2</v>
      </c>
      <c r="C92" s="13">
        <v>-1.1409013120366061E-3</v>
      </c>
    </row>
    <row r="93" spans="1:3" ht="13" x14ac:dyDescent="0.3">
      <c r="A93" s="3">
        <v>45608</v>
      </c>
      <c r="B93" s="13">
        <v>-2.4493459861502927E-2</v>
      </c>
      <c r="C93" s="13">
        <v>-1.1422044545973081E-3</v>
      </c>
    </row>
    <row r="94" spans="1:3" ht="13" x14ac:dyDescent="0.3">
      <c r="A94" s="3">
        <v>45609</v>
      </c>
      <c r="B94" s="13">
        <v>5.1268568423819775E-3</v>
      </c>
      <c r="C94" s="13">
        <v>-2.2870211549456832E-2</v>
      </c>
    </row>
    <row r="95" spans="1:3" ht="13" x14ac:dyDescent="0.3">
      <c r="A95" s="3">
        <v>45610</v>
      </c>
      <c r="B95" s="13">
        <v>2.14491237248234E-2</v>
      </c>
      <c r="C95" s="13">
        <v>1.0532475131655838E-2</v>
      </c>
    </row>
    <row r="96" spans="1:3" ht="13" x14ac:dyDescent="0.3">
      <c r="A96" s="3">
        <v>45611</v>
      </c>
      <c r="B96" s="13">
        <v>-1.2804097311139293E-3</v>
      </c>
      <c r="C96" s="13">
        <v>6.3694267515924888E-3</v>
      </c>
    </row>
    <row r="97" spans="1:3" ht="13" x14ac:dyDescent="0.3">
      <c r="A97" s="3">
        <v>45614</v>
      </c>
      <c r="B97" s="13">
        <v>-3.6923076923076954E-2</v>
      </c>
      <c r="C97" s="13">
        <v>-1.7261219792866016E-3</v>
      </c>
    </row>
    <row r="98" spans="1:3" ht="13" x14ac:dyDescent="0.3">
      <c r="A98" s="3">
        <v>45615</v>
      </c>
      <c r="B98" s="13">
        <v>-1.1048988285409917E-2</v>
      </c>
      <c r="C98" s="13">
        <v>-1.7291066282420751E-2</v>
      </c>
    </row>
    <row r="99" spans="1:3" ht="13" x14ac:dyDescent="0.3">
      <c r="A99" s="3">
        <v>45616</v>
      </c>
      <c r="B99" s="13">
        <v>-4.8458742764841125E-3</v>
      </c>
      <c r="C99" s="13">
        <v>-8.7976539589442824E-3</v>
      </c>
    </row>
    <row r="100" spans="1:3" ht="13" x14ac:dyDescent="0.3">
      <c r="A100" s="3">
        <v>45617</v>
      </c>
      <c r="B100" s="13">
        <v>-7.8452590288110146E-3</v>
      </c>
      <c r="C100" s="13">
        <v>-1.6568047337278173E-2</v>
      </c>
    </row>
    <row r="101" spans="1:3" ht="13" x14ac:dyDescent="0.3">
      <c r="A101" s="3">
        <v>45618</v>
      </c>
      <c r="B101" s="13">
        <v>-9.2706203135650474E-3</v>
      </c>
      <c r="C101" s="13">
        <v>1.9253910950661958E-2</v>
      </c>
    </row>
    <row r="102" spans="1:3" ht="13" x14ac:dyDescent="0.3">
      <c r="A102" s="3">
        <v>45621</v>
      </c>
      <c r="B102" s="13">
        <v>-6.7428099628457925E-3</v>
      </c>
      <c r="C102" s="13">
        <v>1.4757969303423848E-2</v>
      </c>
    </row>
    <row r="103" spans="1:3" ht="13" x14ac:dyDescent="0.3">
      <c r="A103" s="3">
        <v>45622</v>
      </c>
      <c r="B103" s="13">
        <v>-7.3427542255472345E-3</v>
      </c>
      <c r="C103" s="13">
        <v>-3.0250145433391606E-2</v>
      </c>
    </row>
    <row r="104" spans="1:3" ht="13" x14ac:dyDescent="0.3">
      <c r="A104" s="3">
        <v>45623</v>
      </c>
      <c r="B104" s="13">
        <v>-1.3956734124214636E-3</v>
      </c>
      <c r="C104" s="13">
        <v>-1.6196760647870359E-2</v>
      </c>
    </row>
    <row r="105" spans="1:3" ht="13" x14ac:dyDescent="0.3">
      <c r="A105" s="3">
        <v>45624</v>
      </c>
      <c r="B105" s="13">
        <v>6.9881201956673404E-3</v>
      </c>
      <c r="C105" s="13">
        <v>1.8902439024390209E-2</v>
      </c>
    </row>
    <row r="106" spans="1:3" ht="13" x14ac:dyDescent="0.3">
      <c r="A106" s="3">
        <v>45625</v>
      </c>
      <c r="B106" s="13">
        <v>6.8008327550311571E-3</v>
      </c>
      <c r="C106" s="13">
        <v>-5.9844404548174751E-3</v>
      </c>
    </row>
    <row r="107" spans="1:3" ht="13" x14ac:dyDescent="0.3">
      <c r="A107" s="3">
        <v>45628</v>
      </c>
      <c r="B107" s="13">
        <v>1.3785497656466331E-3</v>
      </c>
      <c r="C107" s="13">
        <v>7.2245635159543476E-3</v>
      </c>
    </row>
    <row r="108" spans="1:3" ht="13" x14ac:dyDescent="0.3">
      <c r="A108" s="3">
        <v>45629</v>
      </c>
      <c r="B108" s="13">
        <v>1.3628854625550687E-2</v>
      </c>
      <c r="C108" s="13">
        <v>-8.9659294680215183E-3</v>
      </c>
    </row>
    <row r="109" spans="1:3" ht="13" x14ac:dyDescent="0.3">
      <c r="A109" s="3">
        <v>45630</v>
      </c>
      <c r="B109" s="13">
        <v>1.3581420616596448E-2</v>
      </c>
      <c r="C109" s="13">
        <v>2.6537997587454627E-2</v>
      </c>
    </row>
    <row r="110" spans="1:3" ht="13" x14ac:dyDescent="0.3">
      <c r="A110" s="3">
        <v>45631</v>
      </c>
      <c r="B110" s="13">
        <v>2.2645048907945813E-2</v>
      </c>
      <c r="C110" s="13">
        <v>4.1128084606346484E-3</v>
      </c>
    </row>
    <row r="111" spans="1:3" ht="13" x14ac:dyDescent="0.3">
      <c r="A111" s="3">
        <v>45632</v>
      </c>
      <c r="B111" s="13">
        <v>6.0272536687631375E-3</v>
      </c>
      <c r="C111" s="13">
        <v>1.1702750146284377E-2</v>
      </c>
    </row>
    <row r="112" spans="1:3" ht="13" x14ac:dyDescent="0.3">
      <c r="A112" s="3">
        <v>45635</v>
      </c>
      <c r="B112" s="13">
        <v>0</v>
      </c>
      <c r="C112" s="13">
        <v>1.156737998843262E-2</v>
      </c>
    </row>
    <row r="113" spans="1:3" ht="13" x14ac:dyDescent="0.3">
      <c r="A113" s="3">
        <v>45636</v>
      </c>
      <c r="B113" s="13">
        <v>-5.0794477728574759E-3</v>
      </c>
      <c r="C113" s="13">
        <v>1.315037164093758E-2</v>
      </c>
    </row>
    <row r="114" spans="1:3" ht="13" x14ac:dyDescent="0.3">
      <c r="A114" s="3">
        <v>45637</v>
      </c>
      <c r="B114" s="13">
        <v>9.4253174499280088E-3</v>
      </c>
      <c r="C114" s="13">
        <v>9.029345372460626E-3</v>
      </c>
    </row>
    <row r="115" spans="1:3" ht="13" x14ac:dyDescent="0.3">
      <c r="A115" s="3">
        <v>45638</v>
      </c>
      <c r="B115" s="13">
        <v>1.2838801711840138E-2</v>
      </c>
      <c r="C115" s="13">
        <v>1.3982102908277404E-2</v>
      </c>
    </row>
    <row r="116" spans="1:3" ht="13" x14ac:dyDescent="0.3">
      <c r="A116" s="3">
        <v>45639</v>
      </c>
      <c r="B116" s="13">
        <v>5.6338028169014703E-3</v>
      </c>
      <c r="C116" s="13">
        <v>-1.5444015444015505E-2</v>
      </c>
    </row>
    <row r="117" spans="1:3" ht="13" x14ac:dyDescent="0.3">
      <c r="A117" s="3">
        <v>45642</v>
      </c>
      <c r="B117" s="13">
        <v>4.2016806722688406E-3</v>
      </c>
      <c r="C117" s="13">
        <v>-5.6022408963585435E-3</v>
      </c>
    </row>
    <row r="118" spans="1:3" ht="13" x14ac:dyDescent="0.3">
      <c r="A118" s="3">
        <v>45643</v>
      </c>
      <c r="B118" s="13">
        <v>-1.9525801952580187E-2</v>
      </c>
      <c r="C118" s="13">
        <v>-4.5070422535211912E-3</v>
      </c>
    </row>
    <row r="119" spans="1:3" ht="13" x14ac:dyDescent="0.3">
      <c r="A119" s="3">
        <v>45644</v>
      </c>
      <c r="B119" s="13">
        <v>8.6641665589034227E-3</v>
      </c>
      <c r="C119" s="13">
        <v>1.2450481041313056E-2</v>
      </c>
    </row>
    <row r="120" spans="1:3" ht="13" x14ac:dyDescent="0.3">
      <c r="A120" s="3">
        <v>45645</v>
      </c>
      <c r="B120" s="13">
        <v>-1.2051282051281977E-2</v>
      </c>
      <c r="C120" s="13">
        <v>-4.4717719396311422E-3</v>
      </c>
    </row>
    <row r="121" spans="1:3" ht="13" x14ac:dyDescent="0.3">
      <c r="A121" s="3">
        <v>45646</v>
      </c>
      <c r="B121" s="13">
        <v>-4.9312224240851618E-3</v>
      </c>
      <c r="C121" s="13">
        <v>3.2565974171813651E-2</v>
      </c>
    </row>
    <row r="122" spans="1:3" ht="13" x14ac:dyDescent="0.3">
      <c r="A122" s="3">
        <v>45649</v>
      </c>
      <c r="B122" s="13">
        <v>-3.6515388628065295E-3</v>
      </c>
      <c r="C122" s="13">
        <v>-3.3713974986405749E-2</v>
      </c>
    </row>
    <row r="123" spans="1:3" ht="13" x14ac:dyDescent="0.3">
      <c r="A123" s="3">
        <v>45650</v>
      </c>
      <c r="B123" s="13">
        <v>0</v>
      </c>
      <c r="C123" s="13">
        <v>0</v>
      </c>
    </row>
    <row r="124" spans="1:3" ht="13" x14ac:dyDescent="0.3">
      <c r="A124" s="3">
        <v>45651</v>
      </c>
      <c r="B124" s="13">
        <v>0</v>
      </c>
      <c r="C124" s="13">
        <v>0</v>
      </c>
    </row>
    <row r="125" spans="1:3" ht="13" x14ac:dyDescent="0.3">
      <c r="A125" s="3">
        <v>45652</v>
      </c>
      <c r="B125" s="13">
        <v>0</v>
      </c>
      <c r="C125" s="13">
        <v>0</v>
      </c>
    </row>
    <row r="126" spans="1:3" ht="13" x14ac:dyDescent="0.3">
      <c r="A126" s="3">
        <v>45653</v>
      </c>
      <c r="B126" s="13">
        <v>1.1780104712041982E-2</v>
      </c>
      <c r="C126" s="13">
        <v>2.5886325267304576E-2</v>
      </c>
    </row>
    <row r="127" spans="1:3" ht="13" x14ac:dyDescent="0.3">
      <c r="A127" s="3">
        <v>45656</v>
      </c>
      <c r="B127" s="13">
        <v>-5.1746442432088586E-4</v>
      </c>
      <c r="C127" s="13">
        <v>4.9369171695006981E-3</v>
      </c>
    </row>
    <row r="128" spans="1:3" ht="13" x14ac:dyDescent="0.3">
      <c r="A128" s="3">
        <v>45657</v>
      </c>
      <c r="B128" s="13">
        <v>0</v>
      </c>
      <c r="C128" s="13">
        <v>0</v>
      </c>
    </row>
    <row r="129" spans="1:3" ht="13" x14ac:dyDescent="0.3">
      <c r="A129" s="3">
        <v>45658</v>
      </c>
      <c r="B129" s="13">
        <v>0</v>
      </c>
      <c r="C129" s="13">
        <v>0</v>
      </c>
    </row>
    <row r="130" spans="1:3" ht="13" x14ac:dyDescent="0.3">
      <c r="A130" s="3">
        <v>45659</v>
      </c>
      <c r="B130" s="13">
        <v>-3.3652601604969973E-3</v>
      </c>
      <c r="C130" s="13">
        <v>-2.3471615720523926E-2</v>
      </c>
    </row>
    <row r="131" spans="1:3" ht="13" x14ac:dyDescent="0.3">
      <c r="A131" s="3">
        <v>45660</v>
      </c>
      <c r="B131" s="13">
        <v>-2.5974025974023112E-4</v>
      </c>
      <c r="C131" s="13">
        <v>-1.3415315818893268E-2</v>
      </c>
    </row>
    <row r="132" spans="1:3" ht="13" x14ac:dyDescent="0.3">
      <c r="A132" s="3">
        <v>45663</v>
      </c>
      <c r="B132" s="13">
        <v>2.0914523252792878E-2</v>
      </c>
      <c r="C132" s="13">
        <v>3.6827195467422094E-2</v>
      </c>
    </row>
    <row r="133" spans="1:3" ht="13" x14ac:dyDescent="0.3">
      <c r="A133" s="3">
        <v>45664</v>
      </c>
      <c r="B133" s="13">
        <v>-4.7079781142638916E-3</v>
      </c>
      <c r="C133" s="13">
        <v>5.4644808743169399E-3</v>
      </c>
    </row>
    <row r="134" spans="1:3" ht="13" x14ac:dyDescent="0.3">
      <c r="A134" s="3">
        <v>45665</v>
      </c>
      <c r="B134" s="13">
        <v>1.457427767834312E-2</v>
      </c>
      <c r="C134" s="13">
        <v>-4.8913043478261177E-3</v>
      </c>
    </row>
    <row r="135" spans="1:3" ht="13" x14ac:dyDescent="0.3">
      <c r="A135" s="3">
        <v>45666</v>
      </c>
      <c r="B135" s="13">
        <v>5.418346774193567E-3</v>
      </c>
      <c r="C135" s="13">
        <v>4.3691971600219081E-3</v>
      </c>
    </row>
    <row r="136" spans="1:3" ht="13" x14ac:dyDescent="0.3">
      <c r="A136" s="3">
        <v>45667</v>
      </c>
      <c r="B136" s="13">
        <v>5.5144754981826787E-3</v>
      </c>
      <c r="C136" s="13">
        <v>5.9815116911364563E-3</v>
      </c>
    </row>
    <row r="137" spans="1:3" ht="13" x14ac:dyDescent="0.3">
      <c r="A137" s="3">
        <v>45670</v>
      </c>
      <c r="B137" s="13">
        <v>-1.258880717935934E-2</v>
      </c>
      <c r="C137" s="13">
        <v>8.1081081081081086E-3</v>
      </c>
    </row>
    <row r="138" spans="1:3" ht="13" x14ac:dyDescent="0.3">
      <c r="A138" s="3">
        <v>45671</v>
      </c>
      <c r="B138" s="13">
        <v>2.7770764958343821E-2</v>
      </c>
      <c r="C138" s="13">
        <v>6.4343163538873385E-3</v>
      </c>
    </row>
    <row r="139" spans="1:3" ht="13" x14ac:dyDescent="0.3">
      <c r="A139" s="3">
        <v>45672</v>
      </c>
      <c r="B139" s="13">
        <v>1.1053795136330559E-3</v>
      </c>
      <c r="C139" s="13">
        <v>1.3319126265316996E-2</v>
      </c>
    </row>
    <row r="140" spans="1:3" ht="13" x14ac:dyDescent="0.3">
      <c r="A140" s="3">
        <v>45673</v>
      </c>
      <c r="B140" s="13">
        <v>5.6434793276897771E-3</v>
      </c>
      <c r="C140" s="13">
        <v>-1.0515247108306449E-3</v>
      </c>
    </row>
    <row r="141" spans="1:3" ht="13" x14ac:dyDescent="0.3">
      <c r="A141" s="3">
        <v>45674</v>
      </c>
      <c r="B141" s="13">
        <v>1.1101622544833609E-2</v>
      </c>
      <c r="C141" s="13">
        <v>5.2631578947365427E-4</v>
      </c>
    </row>
    <row r="142" spans="1:3" ht="13" x14ac:dyDescent="0.3">
      <c r="A142" s="3">
        <v>45677</v>
      </c>
      <c r="B142" s="13">
        <v>5.6708494208494928E-3</v>
      </c>
      <c r="C142" s="13">
        <v>1.3150973172014729E-2</v>
      </c>
    </row>
    <row r="143" spans="1:3" ht="13" x14ac:dyDescent="0.3">
      <c r="A143" s="3">
        <v>45678</v>
      </c>
      <c r="B143" s="13">
        <v>-1.4397120575885367E-3</v>
      </c>
      <c r="C143" s="13">
        <v>1.0384215991692628E-2</v>
      </c>
    </row>
    <row r="144" spans="1:3" ht="13" x14ac:dyDescent="0.3">
      <c r="A144" s="3">
        <v>45679</v>
      </c>
      <c r="B144" s="13">
        <v>-1.5379070046858116E-2</v>
      </c>
      <c r="C144" s="13">
        <v>-6.6803699897224206E-3</v>
      </c>
    </row>
    <row r="145" spans="1:3" ht="13" x14ac:dyDescent="0.3">
      <c r="A145" s="3">
        <v>45680</v>
      </c>
      <c r="B145" s="13">
        <v>1.9646125686394091E-2</v>
      </c>
      <c r="C145" s="13">
        <v>1.7589239524055753E-2</v>
      </c>
    </row>
    <row r="146" spans="1:3" ht="13" x14ac:dyDescent="0.3">
      <c r="A146" s="3">
        <v>45681</v>
      </c>
      <c r="B146" s="13">
        <v>3.8295835327908125E-3</v>
      </c>
      <c r="C146" s="13">
        <v>1.6268429079817067E-2</v>
      </c>
    </row>
    <row r="147" spans="1:3" ht="13" x14ac:dyDescent="0.3">
      <c r="A147" s="3">
        <v>45684</v>
      </c>
      <c r="B147" s="13">
        <v>-4.2918454935621823E-3</v>
      </c>
      <c r="C147" s="13">
        <v>2.1510755377688758E-2</v>
      </c>
    </row>
    <row r="148" spans="1:3" ht="13" x14ac:dyDescent="0.3">
      <c r="A148" s="3">
        <v>45685</v>
      </c>
      <c r="B148" s="13">
        <v>4.3103448275861574E-3</v>
      </c>
      <c r="C148" s="13">
        <v>-9.7943192948084538E-4</v>
      </c>
    </row>
    <row r="149" spans="1:3" ht="13" x14ac:dyDescent="0.3">
      <c r="A149" s="3">
        <v>45686</v>
      </c>
      <c r="B149" s="13">
        <v>1.3352408202193623E-2</v>
      </c>
      <c r="C149" s="13">
        <v>-1.1764705882352969E-2</v>
      </c>
    </row>
    <row r="150" spans="1:3" ht="13" x14ac:dyDescent="0.3">
      <c r="A150" s="3">
        <v>45687</v>
      </c>
      <c r="B150" s="13">
        <v>-7.6470588235293532E-3</v>
      </c>
      <c r="C150" s="13">
        <v>-3.9682539682538839E-3</v>
      </c>
    </row>
    <row r="151" spans="1:3" ht="13" x14ac:dyDescent="0.3">
      <c r="A151" s="3">
        <v>45688</v>
      </c>
      <c r="B151" s="13">
        <v>-5.8091286307055436E-3</v>
      </c>
      <c r="C151" s="13">
        <v>9.9601593625498006E-3</v>
      </c>
    </row>
    <row r="152" spans="1:3" ht="13" x14ac:dyDescent="0.3">
      <c r="A152" s="3">
        <v>45691</v>
      </c>
      <c r="B152" s="13">
        <v>-5.1275936083948559E-3</v>
      </c>
      <c r="C152" s="13">
        <v>-3.8461538461538512E-2</v>
      </c>
    </row>
    <row r="153" spans="1:3" ht="13" x14ac:dyDescent="0.3">
      <c r="A153" s="3">
        <v>45692</v>
      </c>
      <c r="B153" s="13">
        <v>1.9297614766870381E-2</v>
      </c>
      <c r="C153" s="13">
        <v>-5.1282051282051282E-3</v>
      </c>
    </row>
    <row r="154" spans="1:3" ht="13" x14ac:dyDescent="0.3">
      <c r="A154" s="3">
        <v>45693</v>
      </c>
      <c r="B154" s="13">
        <v>-6.8203198494825763E-3</v>
      </c>
      <c r="C154" s="13">
        <v>-2.4226804123711282E-2</v>
      </c>
    </row>
    <row r="155" spans="1:3" ht="13" x14ac:dyDescent="0.3">
      <c r="A155" s="3">
        <v>45694</v>
      </c>
      <c r="B155" s="13">
        <v>2.9836609045702189E-2</v>
      </c>
      <c r="C155" s="13">
        <v>3.5921817221341697E-2</v>
      </c>
    </row>
    <row r="156" spans="1:3" ht="13" x14ac:dyDescent="0.3">
      <c r="A156" s="3">
        <v>45695</v>
      </c>
      <c r="B156" s="13">
        <v>3.4490687514372427E-4</v>
      </c>
      <c r="C156" s="13">
        <v>-6.119326874043797E-3</v>
      </c>
    </row>
    <row r="157" spans="1:3" ht="13" x14ac:dyDescent="0.3">
      <c r="A157" s="3">
        <v>45698</v>
      </c>
      <c r="B157" s="13">
        <v>-2.0687277324446247E-3</v>
      </c>
      <c r="C157" s="13">
        <v>-1.5392508978964155E-3</v>
      </c>
    </row>
    <row r="158" spans="1:3" ht="13" x14ac:dyDescent="0.3">
      <c r="A158" s="3">
        <v>45699</v>
      </c>
      <c r="B158" s="13">
        <v>1.8541978578832153E-2</v>
      </c>
      <c r="C158" s="13">
        <v>-1.3874614594038997E-2</v>
      </c>
    </row>
    <row r="159" spans="1:3" ht="13" x14ac:dyDescent="0.3">
      <c r="A159" s="3">
        <v>45700</v>
      </c>
      <c r="B159" s="13">
        <v>-4.5228403437353685E-4</v>
      </c>
      <c r="C159" s="13">
        <v>7.8165711307972893E-3</v>
      </c>
    </row>
    <row r="160" spans="1:3" ht="13" x14ac:dyDescent="0.3">
      <c r="A160" s="3">
        <v>45701</v>
      </c>
      <c r="B160" s="13">
        <v>-9.3891402714932331E-3</v>
      </c>
      <c r="C160" s="13">
        <v>5.6876938986556359E-2</v>
      </c>
    </row>
    <row r="161" spans="1:3" ht="13" x14ac:dyDescent="0.3">
      <c r="A161" s="3">
        <v>45702</v>
      </c>
      <c r="B161" s="13">
        <v>4.3393856343496929E-3</v>
      </c>
      <c r="C161" s="13">
        <v>2.2504892367906038E-2</v>
      </c>
    </row>
    <row r="162" spans="1:3" ht="13" x14ac:dyDescent="0.3">
      <c r="A162" s="3">
        <v>45705</v>
      </c>
      <c r="B162" s="13">
        <v>1.6259238203524807E-2</v>
      </c>
      <c r="C162" s="13">
        <v>-2.8708133971291593E-3</v>
      </c>
    </row>
    <row r="163" spans="1:3" ht="13" x14ac:dyDescent="0.3">
      <c r="A163" s="3">
        <v>45706</v>
      </c>
      <c r="B163" s="13">
        <v>1.8796151264264854E-2</v>
      </c>
      <c r="C163" s="13">
        <v>9.5969289827249821E-4</v>
      </c>
    </row>
    <row r="164" spans="1:3" ht="13" x14ac:dyDescent="0.3">
      <c r="A164" s="3">
        <v>45707</v>
      </c>
      <c r="B164" s="13">
        <v>-9.22468701954751E-3</v>
      </c>
      <c r="C164" s="13">
        <v>-2.6845637583892593E-2</v>
      </c>
    </row>
    <row r="165" spans="1:3" ht="13" x14ac:dyDescent="0.3">
      <c r="A165" s="3">
        <v>45708</v>
      </c>
      <c r="B165" s="13">
        <v>-4.8769674129905214E-3</v>
      </c>
      <c r="C165" s="13">
        <v>4.9261083743842365E-3</v>
      </c>
    </row>
    <row r="166" spans="1:3" ht="13" x14ac:dyDescent="0.3">
      <c r="A166" s="3">
        <v>45709</v>
      </c>
      <c r="B166" s="13">
        <v>7.0171530407663859E-3</v>
      </c>
      <c r="C166" s="13">
        <v>0</v>
      </c>
    </row>
    <row r="167" spans="1:3" ht="13" x14ac:dyDescent="0.3">
      <c r="A167" s="3">
        <v>45712</v>
      </c>
      <c r="B167" s="13">
        <v>2.76518084282716E-3</v>
      </c>
      <c r="C167" s="13">
        <v>2.8431372549019663E-2</v>
      </c>
    </row>
    <row r="168" spans="1:3" ht="13" x14ac:dyDescent="0.3">
      <c r="A168" s="3">
        <v>45713</v>
      </c>
      <c r="B168" s="13">
        <v>1.8199867637326179E-2</v>
      </c>
      <c r="C168" s="13">
        <v>3.8131553860819824E-2</v>
      </c>
    </row>
    <row r="169" spans="1:3" ht="13" x14ac:dyDescent="0.3">
      <c r="A169" s="3">
        <v>45714</v>
      </c>
      <c r="B169" s="13">
        <v>3.3365832520853629E-2</v>
      </c>
      <c r="C169" s="13">
        <v>-1.5610651974288363E-2</v>
      </c>
    </row>
    <row r="170" spans="1:3" ht="13" x14ac:dyDescent="0.3">
      <c r="A170" s="3">
        <v>45715</v>
      </c>
      <c r="B170" s="13">
        <v>-3.5643149177061453E-3</v>
      </c>
      <c r="C170" s="13">
        <v>-6.5298507462686834E-3</v>
      </c>
    </row>
    <row r="171" spans="1:3" ht="13" x14ac:dyDescent="0.3">
      <c r="A171" s="3">
        <v>45716</v>
      </c>
      <c r="B171" s="13">
        <v>-4.1031036296687506E-3</v>
      </c>
      <c r="C171" s="13">
        <v>9.3896713615023476E-3</v>
      </c>
    </row>
    <row r="172" spans="1:3" ht="13" x14ac:dyDescent="0.3">
      <c r="A172" s="3">
        <v>45719</v>
      </c>
      <c r="B172" s="13">
        <v>1.5212338897105444E-2</v>
      </c>
      <c r="C172" s="13">
        <v>4.837209302325584E-2</v>
      </c>
    </row>
    <row r="173" spans="1:3" ht="13" x14ac:dyDescent="0.3">
      <c r="A173" s="3">
        <v>45720</v>
      </c>
      <c r="B173" s="13">
        <v>-2.9448491155046774E-2</v>
      </c>
      <c r="C173" s="13">
        <v>-5.6787932564330131E-2</v>
      </c>
    </row>
    <row r="174" spans="1:3" ht="13" x14ac:dyDescent="0.3">
      <c r="A174" s="3">
        <v>45721</v>
      </c>
      <c r="B174" s="13">
        <v>3.6667738822772654E-2</v>
      </c>
      <c r="C174" s="13">
        <v>2.8222013170272814E-2</v>
      </c>
    </row>
    <row r="175" spans="1:3" ht="13" x14ac:dyDescent="0.3">
      <c r="A175" s="3">
        <v>45722</v>
      </c>
      <c r="B175" s="13">
        <v>5.8951287620229997E-3</v>
      </c>
      <c r="C175" s="13">
        <v>2.9277218664226924E-2</v>
      </c>
    </row>
    <row r="176" spans="1:3" ht="13" x14ac:dyDescent="0.3">
      <c r="A176" s="3">
        <v>45723</v>
      </c>
      <c r="B176" s="13">
        <v>6.4774830351633592E-3</v>
      </c>
      <c r="C176" s="13">
        <v>-4.4444444444444444E-3</v>
      </c>
    </row>
    <row r="177" spans="1:3" ht="13" x14ac:dyDescent="0.3">
      <c r="A177" s="3">
        <v>45726</v>
      </c>
      <c r="B177" s="13">
        <v>-2.1350495454081075E-2</v>
      </c>
      <c r="C177" s="13">
        <v>-6.2500000000000255E-3</v>
      </c>
    </row>
    <row r="178" spans="1:3" ht="13" x14ac:dyDescent="0.3">
      <c r="A178" s="3">
        <v>45727</v>
      </c>
      <c r="B178" s="13">
        <v>-2.1085594989561581E-2</v>
      </c>
      <c r="C178" s="13">
        <v>9.8831985624439223E-3</v>
      </c>
    </row>
    <row r="179" spans="1:3" ht="13" x14ac:dyDescent="0.3">
      <c r="A179" s="3">
        <v>45728</v>
      </c>
      <c r="B179" s="13">
        <v>1.7061207080400952E-2</v>
      </c>
      <c r="C179" s="13">
        <v>-6.2277580071174628E-3</v>
      </c>
    </row>
    <row r="180" spans="1:3" ht="13" x14ac:dyDescent="0.3">
      <c r="A180" s="3">
        <v>45729</v>
      </c>
      <c r="B180" s="13">
        <v>-1.0484378276368174E-2</v>
      </c>
      <c r="C180" s="13">
        <v>-1.342882721575649E-2</v>
      </c>
    </row>
    <row r="181" spans="1:3" ht="13" x14ac:dyDescent="0.3">
      <c r="A181" s="3">
        <v>45730</v>
      </c>
      <c r="B181" s="13">
        <v>1.7270608179699116E-2</v>
      </c>
      <c r="C181" s="13">
        <v>-1.8148820326679023E-3</v>
      </c>
    </row>
    <row r="182" spans="1:3" ht="13" x14ac:dyDescent="0.3">
      <c r="A182" s="3">
        <v>45733</v>
      </c>
      <c r="B182" s="13">
        <v>6.1451932090406487E-3</v>
      </c>
      <c r="C182" s="13">
        <v>1.0909090909090934E-2</v>
      </c>
    </row>
    <row r="183" spans="1:3" ht="13" x14ac:dyDescent="0.3">
      <c r="A183" s="3">
        <v>45734</v>
      </c>
      <c r="B183" s="13">
        <v>2.2567287784679087E-2</v>
      </c>
      <c r="C183" s="13">
        <v>1.258992805755388E-2</v>
      </c>
    </row>
    <row r="184" spans="1:3" ht="13" x14ac:dyDescent="0.3">
      <c r="A184" s="3">
        <v>45735</v>
      </c>
      <c r="B184" s="13">
        <v>1.8222312208949871E-3</v>
      </c>
      <c r="C184" s="13">
        <v>-3.0195381882770798E-2</v>
      </c>
    </row>
    <row r="185" spans="1:3" ht="13" x14ac:dyDescent="0.3">
      <c r="A185" s="3">
        <v>45736</v>
      </c>
      <c r="B185" s="13">
        <v>-2.9102667744543273E-2</v>
      </c>
      <c r="C185" s="13">
        <v>-3.9377289377289348E-2</v>
      </c>
    </row>
    <row r="186" spans="1:3" ht="13" x14ac:dyDescent="0.3">
      <c r="A186" s="3">
        <v>45737</v>
      </c>
      <c r="B186" s="13">
        <v>4.8917568692754803E-3</v>
      </c>
      <c r="C186" s="13">
        <v>-2.0019065776930491E-2</v>
      </c>
    </row>
    <row r="187" spans="1:3" ht="13" x14ac:dyDescent="0.3">
      <c r="A187" s="3">
        <v>45740</v>
      </c>
      <c r="B187" s="13">
        <v>1.2428793371310673E-3</v>
      </c>
      <c r="C187" s="13">
        <v>1.6536964980544775E-2</v>
      </c>
    </row>
    <row r="188" spans="1:3" ht="13" x14ac:dyDescent="0.3">
      <c r="A188" s="3">
        <v>45741</v>
      </c>
      <c r="B188" s="13">
        <v>2.2033722975069926E-2</v>
      </c>
      <c r="C188" s="13">
        <v>4.7846889952153108E-3</v>
      </c>
    </row>
    <row r="189" spans="1:3" ht="13" x14ac:dyDescent="0.3">
      <c r="A189" s="3">
        <v>45742</v>
      </c>
      <c r="B189" s="13">
        <v>-7.6923076923077439E-3</v>
      </c>
      <c r="C189" s="13">
        <v>-2.8571428571428571E-2</v>
      </c>
    </row>
    <row r="190" spans="1:3" ht="13" x14ac:dyDescent="0.3">
      <c r="A190" s="3">
        <v>45743</v>
      </c>
      <c r="B190" s="13">
        <v>3.0599755201957731E-3</v>
      </c>
      <c r="C190" s="13">
        <v>1.9607843137255179E-3</v>
      </c>
    </row>
    <row r="191" spans="1:3" ht="13" x14ac:dyDescent="0.3">
      <c r="A191" s="3">
        <v>45744</v>
      </c>
      <c r="B191" s="13">
        <v>-1.9320724018710544E-2</v>
      </c>
      <c r="C191" s="13">
        <v>-2.3972602739726054E-2</v>
      </c>
    </row>
    <row r="192" spans="1:3" ht="13" x14ac:dyDescent="0.3">
      <c r="A192" s="3">
        <v>45747</v>
      </c>
      <c r="B192" s="13">
        <v>-1.8249688925756964E-2</v>
      </c>
      <c r="C192" s="13">
        <v>-3.8095238095238064E-2</v>
      </c>
    </row>
    <row r="193" spans="1:3" ht="13" x14ac:dyDescent="0.3">
      <c r="A193" s="3">
        <v>45748</v>
      </c>
      <c r="B193" s="13">
        <v>1.2040557667934175E-2</v>
      </c>
      <c r="C193" s="13">
        <v>8.8587806149035362E-3</v>
      </c>
    </row>
    <row r="194" spans="1:3" ht="13" x14ac:dyDescent="0.3">
      <c r="A194" s="3">
        <v>45749</v>
      </c>
      <c r="B194" s="13">
        <v>-5.2181173032777933E-4</v>
      </c>
      <c r="C194" s="13">
        <v>-2.5826446280991736E-3</v>
      </c>
    </row>
    <row r="195" spans="1:3" ht="13" x14ac:dyDescent="0.3">
      <c r="A195" s="3">
        <v>45750</v>
      </c>
      <c r="B195" s="13">
        <v>-6.9646026939542638E-2</v>
      </c>
      <c r="C195" s="13">
        <v>-3.9357845675815614E-2</v>
      </c>
    </row>
    <row r="196" spans="1:3" ht="13" x14ac:dyDescent="0.3">
      <c r="A196" s="3">
        <v>45751</v>
      </c>
      <c r="B196" s="13">
        <v>-7.3063973063973039E-2</v>
      </c>
      <c r="C196" s="13">
        <v>-2.6954177897574125E-2</v>
      </c>
    </row>
    <row r="197" spans="1:3" ht="13" x14ac:dyDescent="0.3">
      <c r="A197" s="3">
        <v>45754</v>
      </c>
      <c r="B197" s="13">
        <v>-5.557573556120602E-2</v>
      </c>
      <c r="C197" s="13">
        <v>-3.3240997229916584E-3</v>
      </c>
    </row>
    <row r="198" spans="1:3" ht="13" x14ac:dyDescent="0.3">
      <c r="A198" s="3">
        <v>45755</v>
      </c>
      <c r="B198" s="13">
        <v>2.4358974358974411E-2</v>
      </c>
      <c r="C198" s="13">
        <v>-4.4469149527515288E-2</v>
      </c>
    </row>
    <row r="199" spans="1:3" ht="13" x14ac:dyDescent="0.3">
      <c r="A199" s="3">
        <v>45756</v>
      </c>
      <c r="B199" s="13">
        <v>-2.2027534418022549E-2</v>
      </c>
      <c r="C199" s="13">
        <v>8.202443280977309E-2</v>
      </c>
    </row>
    <row r="200" spans="1:3" ht="13" x14ac:dyDescent="0.3">
      <c r="A200" s="3">
        <v>45757</v>
      </c>
      <c r="B200" s="13">
        <v>5.7716918351676541E-2</v>
      </c>
      <c r="C200" s="13">
        <v>-4.3010752688172046E-2</v>
      </c>
    </row>
    <row r="201" spans="1:3" ht="13" x14ac:dyDescent="0.3">
      <c r="A201" s="3">
        <v>45758</v>
      </c>
      <c r="B201" s="13">
        <v>-1.8148820326679453E-3</v>
      </c>
      <c r="C201" s="13">
        <v>-2.8089887640449437E-3</v>
      </c>
    </row>
    <row r="202" spans="1:3" ht="13" x14ac:dyDescent="0.3">
      <c r="A202" s="3">
        <v>45761</v>
      </c>
      <c r="B202" s="13">
        <v>2.6303030303030366E-2</v>
      </c>
      <c r="C202" s="13">
        <v>2.1408450704225417E-2</v>
      </c>
    </row>
    <row r="203" spans="1:3" ht="13" x14ac:dyDescent="0.3">
      <c r="A203" s="3">
        <v>45762</v>
      </c>
      <c r="B203" s="13">
        <v>2.8935868666587837E-2</v>
      </c>
      <c r="C203" s="13">
        <v>1.9856591285162681E-2</v>
      </c>
    </row>
    <row r="204" spans="1:3" ht="13" x14ac:dyDescent="0.3">
      <c r="A204" s="3">
        <v>45763</v>
      </c>
      <c r="B204" s="13">
        <v>9.2975206611569695E-3</v>
      </c>
      <c r="C204" s="13">
        <v>-2.3255813953488434E-2</v>
      </c>
    </row>
    <row r="205" spans="1:3" ht="13" x14ac:dyDescent="0.3">
      <c r="A205" s="3">
        <v>45764</v>
      </c>
      <c r="B205" s="13">
        <v>-8.6432389400658179E-3</v>
      </c>
      <c r="C205" s="13">
        <v>2.048726467331128E-2</v>
      </c>
    </row>
    <row r="206" spans="1:3" ht="13" x14ac:dyDescent="0.3">
      <c r="A206" s="3">
        <v>45765</v>
      </c>
      <c r="B206" s="13">
        <v>0</v>
      </c>
      <c r="C206" s="13">
        <v>0</v>
      </c>
    </row>
    <row r="207" spans="1:3" ht="13" x14ac:dyDescent="0.3">
      <c r="A207" s="3">
        <v>45768</v>
      </c>
      <c r="B207" s="13">
        <v>0</v>
      </c>
      <c r="C207" s="13">
        <v>0</v>
      </c>
    </row>
    <row r="208" spans="1:3" ht="13" x14ac:dyDescent="0.3">
      <c r="A208" s="3">
        <v>45769</v>
      </c>
      <c r="B208" s="13">
        <v>1.3880922335665785E-2</v>
      </c>
      <c r="C208" s="13">
        <v>3.2013022246337369E-2</v>
      </c>
    </row>
    <row r="209" spans="1:3" ht="13" x14ac:dyDescent="0.3">
      <c r="A209" s="3">
        <v>45770</v>
      </c>
      <c r="B209" s="13">
        <v>2.7947499434261336E-2</v>
      </c>
      <c r="C209" s="13">
        <v>2.050473186119877E-2</v>
      </c>
    </row>
    <row r="210" spans="1:3" ht="13" x14ac:dyDescent="0.3">
      <c r="A210" s="3">
        <v>45771</v>
      </c>
      <c r="B210" s="13">
        <v>3.3021463951567812E-3</v>
      </c>
      <c r="C210" s="13">
        <v>2.679031427099442E-2</v>
      </c>
    </row>
    <row r="211" spans="1:3" ht="13" x14ac:dyDescent="0.3">
      <c r="A211" s="3">
        <v>45772</v>
      </c>
      <c r="B211" s="13">
        <v>2.3587493143170581E-2</v>
      </c>
      <c r="C211" s="13">
        <v>1.1540391369794194E-2</v>
      </c>
    </row>
    <row r="212" spans="1:3" ht="13" x14ac:dyDescent="0.3">
      <c r="A212" s="3">
        <v>45775</v>
      </c>
      <c r="B212" s="13">
        <v>5.8949624866023271E-3</v>
      </c>
      <c r="C212" s="13">
        <v>-1.8849206349206265E-2</v>
      </c>
    </row>
    <row r="213" spans="1:3" ht="13" x14ac:dyDescent="0.3">
      <c r="A213" s="3">
        <v>45776</v>
      </c>
      <c r="B213" s="13">
        <v>1.3319126265316995E-2</v>
      </c>
      <c r="C213" s="13">
        <v>1.8200202224469129E-2</v>
      </c>
    </row>
    <row r="214" spans="1:3" ht="13" x14ac:dyDescent="0.3">
      <c r="A214" s="3">
        <v>45777</v>
      </c>
      <c r="B214" s="13">
        <v>-1.5352260778128183E-2</v>
      </c>
      <c r="C214" s="13">
        <v>-2.5819265143992139E-2</v>
      </c>
    </row>
    <row r="215" spans="1:3" ht="13" x14ac:dyDescent="0.3">
      <c r="A215" s="3">
        <v>45778</v>
      </c>
      <c r="B215" s="13">
        <v>0</v>
      </c>
      <c r="C215" s="13">
        <v>0</v>
      </c>
    </row>
    <row r="216" spans="1:3" ht="13" x14ac:dyDescent="0.3">
      <c r="A216" s="3">
        <v>45779</v>
      </c>
      <c r="B216" s="13">
        <v>1.5484835540367317E-2</v>
      </c>
      <c r="C216" s="13">
        <v>1.2742099898063202E-2</v>
      </c>
    </row>
    <row r="217" spans="1:3" ht="13" x14ac:dyDescent="0.3">
      <c r="A217" s="3">
        <v>45782</v>
      </c>
      <c r="B217" s="13">
        <v>9.7802082237879867E-3</v>
      </c>
      <c r="C217" s="13">
        <v>-1.5098137896325263E-3</v>
      </c>
    </row>
    <row r="218" spans="1:3" ht="13" x14ac:dyDescent="0.3">
      <c r="A218" s="3">
        <v>45783</v>
      </c>
      <c r="B218" s="13">
        <v>-7.8108727348470174E-3</v>
      </c>
      <c r="C218" s="13">
        <v>-9.0725806451613482E-3</v>
      </c>
    </row>
    <row r="219" spans="1:3" ht="13" x14ac:dyDescent="0.3">
      <c r="A219" s="3">
        <v>45784</v>
      </c>
      <c r="B219" s="13">
        <v>-1.9943318988138923E-2</v>
      </c>
      <c r="C219" s="13">
        <v>-1.0172939979653543E-3</v>
      </c>
    </row>
    <row r="220" spans="1:3" ht="13" x14ac:dyDescent="0.3">
      <c r="A220" s="3">
        <v>45785</v>
      </c>
      <c r="B220" s="13">
        <v>3.084502516868376E-2</v>
      </c>
      <c r="C220" s="13">
        <v>3.2586558044806542E-2</v>
      </c>
    </row>
    <row r="221" spans="1:3" ht="13" x14ac:dyDescent="0.3">
      <c r="A221" s="3">
        <v>45786</v>
      </c>
      <c r="B221" s="13">
        <v>8.7272727272726894E-3</v>
      </c>
      <c r="C221" s="13">
        <v>6.9033530571990988E-3</v>
      </c>
    </row>
    <row r="222" spans="1:3" ht="13" x14ac:dyDescent="0.3">
      <c r="A222" s="3">
        <v>45789</v>
      </c>
      <c r="B222" s="13">
        <v>6.1798331445051501E-3</v>
      </c>
      <c r="C222" s="13">
        <v>3.5259549461312524E-2</v>
      </c>
    </row>
    <row r="223" spans="1:3" ht="13" x14ac:dyDescent="0.3">
      <c r="A223" s="3">
        <v>45790</v>
      </c>
      <c r="B223" s="13">
        <v>3.0709386835910672E-4</v>
      </c>
      <c r="C223" s="13">
        <v>1.1352885525070982E-2</v>
      </c>
    </row>
    <row r="224" spans="1:3" ht="13" x14ac:dyDescent="0.3">
      <c r="A224" s="3">
        <v>45791</v>
      </c>
      <c r="B224" s="13">
        <v>1.4019647973802748E-2</v>
      </c>
      <c r="C224" s="13">
        <v>-5.6127221702526519E-3</v>
      </c>
    </row>
    <row r="225" spans="1:3" ht="13" x14ac:dyDescent="0.3">
      <c r="A225" s="3">
        <v>45792</v>
      </c>
      <c r="B225" s="13">
        <v>4.1376526390148943E-3</v>
      </c>
      <c r="C225" s="13">
        <v>-1.0348071495766645E-2</v>
      </c>
    </row>
    <row r="226" spans="1:3" ht="13" x14ac:dyDescent="0.3">
      <c r="A226" s="3">
        <v>45793</v>
      </c>
      <c r="B226" s="13">
        <v>3.0150753768845367E-4</v>
      </c>
      <c r="C226" s="13">
        <v>-1.5209125475285253E-2</v>
      </c>
    </row>
    <row r="227" spans="1:3" ht="13" x14ac:dyDescent="0.3">
      <c r="A227" s="3">
        <v>45796</v>
      </c>
      <c r="B227" s="13">
        <v>-2.3209082688636581E-2</v>
      </c>
      <c r="C227" s="13">
        <v>-2.5096525096525043E-2</v>
      </c>
    </row>
    <row r="228" spans="1:3" ht="13" x14ac:dyDescent="0.3">
      <c r="A228" s="3">
        <v>45797</v>
      </c>
      <c r="B228" s="13">
        <v>1.275457724748E-2</v>
      </c>
      <c r="C228" s="13">
        <v>0</v>
      </c>
    </row>
    <row r="229" spans="1:3" ht="13" x14ac:dyDescent="0.3">
      <c r="A229" s="3">
        <v>45798</v>
      </c>
      <c r="B229" s="13">
        <v>5.6875888685759867E-3</v>
      </c>
      <c r="C229" s="13">
        <v>-5.9405940594058843E-3</v>
      </c>
    </row>
    <row r="230" spans="1:3" ht="13" x14ac:dyDescent="0.3">
      <c r="A230" s="3">
        <v>45799</v>
      </c>
      <c r="B230" s="13">
        <v>-5.4534437487374771E-3</v>
      </c>
      <c r="C230" s="13">
        <v>-1.49402390438247E-2</v>
      </c>
    </row>
    <row r="231" spans="1:3" ht="13" x14ac:dyDescent="0.3">
      <c r="A231" s="3">
        <v>45800</v>
      </c>
      <c r="B231" s="13">
        <v>-3.4930950446791342E-2</v>
      </c>
      <c r="C231" s="13">
        <v>-2.9828109201213374E-2</v>
      </c>
    </row>
    <row r="232" spans="1:3" ht="13" x14ac:dyDescent="0.3">
      <c r="A232" s="3">
        <v>45803</v>
      </c>
      <c r="B232" s="13">
        <v>1.7150673400673427E-2</v>
      </c>
      <c r="C232" s="13">
        <v>7.8165711307972893E-3</v>
      </c>
    </row>
    <row r="233" spans="1:3" ht="13" x14ac:dyDescent="0.3">
      <c r="A233" s="3">
        <v>45804</v>
      </c>
      <c r="B233" s="13">
        <v>2.3792283024722961E-3</v>
      </c>
      <c r="C233" s="13">
        <v>5.170630816959669E-3</v>
      </c>
    </row>
    <row r="234" spans="1:3" ht="13" x14ac:dyDescent="0.3">
      <c r="A234" s="3">
        <v>45805</v>
      </c>
      <c r="B234" s="13">
        <v>-4.1279669762637355E-4</v>
      </c>
      <c r="C234" s="13">
        <v>1.6975308641975221E-2</v>
      </c>
    </row>
    <row r="235" spans="1:3" ht="13" x14ac:dyDescent="0.3">
      <c r="A235" s="3">
        <v>45806</v>
      </c>
      <c r="B235" s="13">
        <v>1.6518686764402245E-3</v>
      </c>
      <c r="C235" s="13">
        <v>-1.3657056145675209E-2</v>
      </c>
    </row>
    <row r="236" spans="1:3" ht="13" x14ac:dyDescent="0.3">
      <c r="A236" s="3">
        <v>45807</v>
      </c>
      <c r="B236" s="13">
        <v>1.2162440733869339E-2</v>
      </c>
      <c r="C236" s="13">
        <v>0</v>
      </c>
    </row>
    <row r="237" spans="1:3" ht="13" x14ac:dyDescent="0.3">
      <c r="A237" s="3">
        <v>45810</v>
      </c>
      <c r="B237" s="13">
        <v>-1.832993890020436E-3</v>
      </c>
      <c r="C237" s="13">
        <v>-2.9230769230769171E-2</v>
      </c>
    </row>
    <row r="238" spans="1:3" ht="13" x14ac:dyDescent="0.3">
      <c r="A238" s="3">
        <v>45811</v>
      </c>
      <c r="B238" s="13">
        <v>-1.9383799224648162E-3</v>
      </c>
      <c r="C238" s="13">
        <v>5.282620179608786E-4</v>
      </c>
    </row>
    <row r="239" spans="1:3" ht="13" x14ac:dyDescent="0.3">
      <c r="A239" s="3">
        <v>45812</v>
      </c>
      <c r="B239" s="13">
        <v>-4.7020341408565243E-3</v>
      </c>
      <c r="C239" s="13">
        <v>7.9197465681098197E-3</v>
      </c>
    </row>
    <row r="240" spans="1:3" ht="13" x14ac:dyDescent="0.3">
      <c r="A240" s="3">
        <v>45813</v>
      </c>
      <c r="B240" s="13">
        <v>1.6329464927595839E-2</v>
      </c>
      <c r="C240" s="13">
        <v>-7.3336825563122352E-3</v>
      </c>
    </row>
    <row r="241" spans="1:3" ht="13" x14ac:dyDescent="0.3">
      <c r="A241" s="3">
        <v>45814</v>
      </c>
      <c r="B241" s="13">
        <v>1.4551333872271458E-2</v>
      </c>
      <c r="C241" s="13">
        <v>-1.6358839050131895E-2</v>
      </c>
    </row>
    <row r="242" spans="1:3" ht="13" x14ac:dyDescent="0.3">
      <c r="A242" s="3">
        <v>45817</v>
      </c>
      <c r="B242" s="13">
        <v>-1.7928286852588553E-3</v>
      </c>
      <c r="C242" s="13">
        <v>1.6094420600857454E-3</v>
      </c>
    </row>
    <row r="243" spans="1:3" ht="13" x14ac:dyDescent="0.3">
      <c r="A243" s="3">
        <v>45818</v>
      </c>
      <c r="B243" s="13">
        <v>-2.6042706046697367E-2</v>
      </c>
      <c r="C243" s="13">
        <v>4.8205677557579315E-3</v>
      </c>
    </row>
    <row r="244" spans="1:3" ht="13" x14ac:dyDescent="0.3">
      <c r="A244" s="3">
        <v>45819</v>
      </c>
      <c r="B244" s="13">
        <v>1.8440733531401171E-3</v>
      </c>
      <c r="C244" s="13">
        <v>-6.9296375266523613E-3</v>
      </c>
    </row>
    <row r="245" spans="1:3" ht="13" x14ac:dyDescent="0.3">
      <c r="A245" s="3">
        <v>45820</v>
      </c>
      <c r="B245" s="13">
        <v>-6.0333367419980856E-3</v>
      </c>
      <c r="C245" s="13">
        <v>-3.220611916264212E-3</v>
      </c>
    </row>
    <row r="246" spans="1:3" ht="13" x14ac:dyDescent="0.3">
      <c r="A246" s="3">
        <v>45821</v>
      </c>
      <c r="B246" s="13">
        <v>-8.1275720164609693E-3</v>
      </c>
      <c r="C246" s="13">
        <v>-2.1540118470651591E-2</v>
      </c>
    </row>
    <row r="247" spans="1:3" ht="13" x14ac:dyDescent="0.3">
      <c r="A247" s="3">
        <v>45824</v>
      </c>
      <c r="B247" s="13">
        <v>2.3545275386370742E-2</v>
      </c>
      <c r="C247" s="13">
        <v>-1.1007154650522215E-3</v>
      </c>
    </row>
    <row r="248" spans="1:3" ht="13" x14ac:dyDescent="0.3">
      <c r="A248" s="3">
        <v>45825</v>
      </c>
      <c r="B248" s="13">
        <v>-2.6955816781516012E-2</v>
      </c>
      <c r="C248" s="13">
        <v>-1.4325068870523384E-2</v>
      </c>
    </row>
    <row r="249" spans="1:3" ht="13" x14ac:dyDescent="0.3">
      <c r="A249" s="3">
        <v>45826</v>
      </c>
      <c r="B249" s="13">
        <v>4.3740887315142484E-3</v>
      </c>
      <c r="C249" s="13">
        <v>4.4717719396309835E-3</v>
      </c>
    </row>
    <row r="250" spans="1:3" ht="13" x14ac:dyDescent="0.3">
      <c r="A250" s="3">
        <v>45827</v>
      </c>
      <c r="B250" s="13">
        <v>-1.4931563666528425E-2</v>
      </c>
      <c r="C250" s="13">
        <v>-1.3912075681691709E-2</v>
      </c>
    </row>
    <row r="251" spans="1:3" ht="13" x14ac:dyDescent="0.3">
      <c r="A251" s="3">
        <v>45828</v>
      </c>
      <c r="B251" s="13">
        <v>1.3052631578947427E-2</v>
      </c>
      <c r="C251" s="13">
        <v>7.9006772009029679E-3</v>
      </c>
    </row>
    <row r="252" spans="1:3" ht="13" x14ac:dyDescent="0.3">
      <c r="A252" s="3">
        <v>45831</v>
      </c>
      <c r="B252" s="13">
        <v>-1.1949293433083978E-2</v>
      </c>
      <c r="C252" s="13">
        <v>-3.3594624860022078E-3</v>
      </c>
    </row>
    <row r="253" spans="1:3" ht="13" x14ac:dyDescent="0.3">
      <c r="A253" s="3">
        <v>45832</v>
      </c>
      <c r="B253" s="13">
        <v>2.3556630560521631E-2</v>
      </c>
      <c r="C253" s="13">
        <v>3.5393258426966355E-2</v>
      </c>
    </row>
    <row r="254" spans="1:3" ht="13" x14ac:dyDescent="0.3">
      <c r="A254" s="3">
        <v>45833</v>
      </c>
      <c r="B254" s="13">
        <v>-7.089283879585003E-3</v>
      </c>
      <c r="C254" s="13">
        <v>-1.0851871947911939E-3</v>
      </c>
    </row>
    <row r="255" spans="1:3" ht="13" x14ac:dyDescent="0.3">
      <c r="A255" s="3">
        <v>45834</v>
      </c>
      <c r="B255" s="13">
        <v>-4.449503311258202E-3</v>
      </c>
      <c r="C255" s="13">
        <v>-1.8468223791417739E-2</v>
      </c>
    </row>
    <row r="256" spans="1:3" ht="13" x14ac:dyDescent="0.3">
      <c r="A256" s="3">
        <v>45835</v>
      </c>
      <c r="B256" s="13">
        <v>1.4031805425631408E-2</v>
      </c>
      <c r="C256" s="13">
        <v>8.3010514665190927E-3</v>
      </c>
    </row>
    <row r="257" spans="1:3" ht="13" x14ac:dyDescent="0.3">
      <c r="A257" s="3">
        <v>45838</v>
      </c>
      <c r="B257" s="13">
        <v>2.7675276752766754E-3</v>
      </c>
      <c r="C257" s="13">
        <v>1.0976948408342482E-2</v>
      </c>
    </row>
    <row r="258" spans="1:3" ht="13" x14ac:dyDescent="0.3">
      <c r="A258" s="3">
        <v>45839</v>
      </c>
      <c r="B258" s="13">
        <v>-9.5062864152100565E-3</v>
      </c>
      <c r="C258" s="13">
        <v>-1.2486427795873958E-2</v>
      </c>
    </row>
    <row r="259" spans="1:3" ht="13" x14ac:dyDescent="0.3">
      <c r="A259" s="3">
        <v>45840</v>
      </c>
      <c r="B259" s="13">
        <v>8.8751289989680397E-3</v>
      </c>
      <c r="C259" s="13">
        <v>3.4084661902143973E-2</v>
      </c>
    </row>
    <row r="260" spans="1:3" ht="13" x14ac:dyDescent="0.3">
      <c r="A260" s="3">
        <v>45841</v>
      </c>
      <c r="B260" s="13">
        <v>6.239770867430436E-3</v>
      </c>
      <c r="C260" s="13">
        <v>2.6581605528973951E-3</v>
      </c>
    </row>
    <row r="261" spans="1:3" ht="13" x14ac:dyDescent="0.3">
      <c r="A261" s="3">
        <v>45842</v>
      </c>
      <c r="B261" s="13">
        <v>-1.026735793432948E-2</v>
      </c>
      <c r="C261" s="13">
        <v>-1.2725344644750825E-2</v>
      </c>
    </row>
    <row r="262" spans="1:3" ht="13" x14ac:dyDescent="0.3">
      <c r="A262" s="3">
        <v>45845</v>
      </c>
      <c r="B262" s="13">
        <v>1.4482333607230896E-2</v>
      </c>
      <c r="C262" s="13">
        <v>-3.7593984962405406E-3</v>
      </c>
    </row>
    <row r="263" spans="1:3" ht="13" x14ac:dyDescent="0.3">
      <c r="A263" s="3">
        <v>45846</v>
      </c>
      <c r="B263" s="13">
        <v>-1.0124531740419379E-4</v>
      </c>
      <c r="C263" s="13">
        <v>7.0080862533693335E-3</v>
      </c>
    </row>
    <row r="264" spans="1:3" ht="13" x14ac:dyDescent="0.3">
      <c r="A264" s="3">
        <v>45847</v>
      </c>
      <c r="B264" s="13">
        <v>2.6326447954637486E-2</v>
      </c>
      <c r="C264" s="13">
        <v>1.7665952890792199E-2</v>
      </c>
    </row>
    <row r="265" spans="1:3" ht="13" x14ac:dyDescent="0.3">
      <c r="A265" s="3">
        <v>45848</v>
      </c>
      <c r="B265" s="13">
        <v>-1.5686661404893342E-2</v>
      </c>
      <c r="C265" s="13">
        <v>2.3145712782745954E-2</v>
      </c>
    </row>
    <row r="266" spans="1:3" ht="13" x14ac:dyDescent="0.3">
      <c r="A266" s="3">
        <v>45849</v>
      </c>
      <c r="B266" s="13">
        <v>-1.3731582640072211E-2</v>
      </c>
      <c r="C266" s="13">
        <v>-2.5706940874035988E-3</v>
      </c>
    </row>
    <row r="267" spans="1:3" ht="13" x14ac:dyDescent="0.3">
      <c r="A267" s="3">
        <v>45852</v>
      </c>
      <c r="B267" s="13">
        <v>2.0325203252032089E-3</v>
      </c>
      <c r="C267" s="13">
        <v>-1.1340206185566951E-2</v>
      </c>
    </row>
    <row r="268" spans="1:3" ht="13" x14ac:dyDescent="0.3">
      <c r="A268" s="3">
        <v>45853</v>
      </c>
      <c r="B268" s="13">
        <v>-1.0953346855983648E-2</v>
      </c>
      <c r="C268" s="13">
        <v>-2.0855057351408012E-3</v>
      </c>
    </row>
    <row r="269" spans="1:3" ht="13" x14ac:dyDescent="0.3">
      <c r="A269" s="3">
        <v>45854</v>
      </c>
      <c r="B269" s="13">
        <v>1.8457752255946374E-3</v>
      </c>
      <c r="C269" s="13">
        <v>-3.0303030303030363E-2</v>
      </c>
    </row>
    <row r="270" spans="1:3" ht="13" x14ac:dyDescent="0.3">
      <c r="A270" s="3">
        <v>45855</v>
      </c>
      <c r="B270" s="13">
        <v>8.2906857727739307E-3</v>
      </c>
      <c r="C270" s="13">
        <v>4.3103448275862684E-3</v>
      </c>
    </row>
    <row r="271" spans="1:3" ht="13" x14ac:dyDescent="0.3">
      <c r="A271" s="3">
        <v>45856</v>
      </c>
      <c r="B271" s="13">
        <v>1.1166379047811625E-3</v>
      </c>
      <c r="C271" s="13">
        <v>-6.4377682403434387E-3</v>
      </c>
    </row>
    <row r="272" spans="1:3" ht="13" x14ac:dyDescent="0.3">
      <c r="A272" s="3">
        <v>45859</v>
      </c>
      <c r="B272" s="13">
        <v>-1.6223889677550206E-3</v>
      </c>
      <c r="C272" s="13">
        <v>2.1598272138229251E-3</v>
      </c>
    </row>
    <row r="273" spans="1:3" ht="13" x14ac:dyDescent="0.3">
      <c r="A273" s="3">
        <v>45860</v>
      </c>
      <c r="B273" s="13">
        <v>-2.0312817387778469E-4</v>
      </c>
      <c r="C273" s="13">
        <v>1.6163793103448889E-3</v>
      </c>
    </row>
    <row r="274" spans="1:3" ht="13" x14ac:dyDescent="0.3">
      <c r="A274" s="3">
        <v>45861</v>
      </c>
      <c r="B274" s="13">
        <v>1.9504266558309648E-2</v>
      </c>
      <c r="C274" s="13">
        <v>5.4330285099515839E-2</v>
      </c>
    </row>
    <row r="275" spans="1:3" ht="13" x14ac:dyDescent="0.3">
      <c r="A275" s="3">
        <v>45862</v>
      </c>
      <c r="B275" s="13">
        <v>9.565563969709057E-3</v>
      </c>
      <c r="C275" s="13">
        <v>5.1020408163262405E-4</v>
      </c>
    </row>
    <row r="276" spans="1:3" ht="13" x14ac:dyDescent="0.3">
      <c r="A276" s="3">
        <v>45863</v>
      </c>
      <c r="B276" s="13">
        <v>-1.3817607579944084E-3</v>
      </c>
      <c r="C276" s="13">
        <v>4.6404895461499208E-2</v>
      </c>
    </row>
    <row r="277" spans="1:3" ht="13" x14ac:dyDescent="0.3">
      <c r="A277" s="3">
        <v>45866</v>
      </c>
      <c r="B277" s="13">
        <v>5.139355603874244E-3</v>
      </c>
      <c r="C277" s="13">
        <v>-3.0701754385964831E-2</v>
      </c>
    </row>
    <row r="278" spans="1:3" ht="13" x14ac:dyDescent="0.3">
      <c r="A278" s="3">
        <v>45867</v>
      </c>
      <c r="B278" s="13">
        <v>2.2222222222222306E-2</v>
      </c>
      <c r="C278" s="13">
        <v>-2.2121669180492739E-2</v>
      </c>
    </row>
    <row r="279" spans="1:3" ht="13" x14ac:dyDescent="0.3">
      <c r="A279" s="3">
        <v>45868</v>
      </c>
      <c r="B279" s="13">
        <v>4.3863024240092294E-2</v>
      </c>
      <c r="C279" s="13">
        <v>-2.313624678663239E-2</v>
      </c>
    </row>
    <row r="280" spans="1:3" ht="13" x14ac:dyDescent="0.3">
      <c r="A280" s="3">
        <v>45869</v>
      </c>
      <c r="B280" s="13">
        <v>-2.4143015112421715E-2</v>
      </c>
      <c r="C280" s="13">
        <v>0</v>
      </c>
    </row>
    <row r="281" spans="1:3" ht="13" x14ac:dyDescent="0.3">
      <c r="A281" s="3">
        <v>45870</v>
      </c>
      <c r="B281" s="13">
        <v>-5.5712936732766748E-2</v>
      </c>
      <c r="C281" s="13">
        <v>-3.8947368421052661E-2</v>
      </c>
    </row>
    <row r="282" spans="1:3" ht="13" x14ac:dyDescent="0.3">
      <c r="A282" s="3">
        <v>45873</v>
      </c>
      <c r="B282" s="13">
        <v>3.2399999999999984E-2</v>
      </c>
      <c r="C282" s="13">
        <v>6.5717415115006412E-3</v>
      </c>
    </row>
    <row r="283" spans="1:3" ht="13" x14ac:dyDescent="0.3">
      <c r="A283" s="3">
        <v>45874</v>
      </c>
      <c r="B283" s="13">
        <v>-5.8117008911275185E-3</v>
      </c>
      <c r="C283" s="13">
        <v>7.0729053318823879E-3</v>
      </c>
    </row>
    <row r="284" spans="1:3" ht="13" x14ac:dyDescent="0.3">
      <c r="A284" s="3">
        <v>45875</v>
      </c>
      <c r="B284" s="13">
        <v>7.9890880748247021E-3</v>
      </c>
      <c r="C284" s="13">
        <v>1.7828200972447389E-2</v>
      </c>
    </row>
    <row r="285" spans="1:3" ht="13" x14ac:dyDescent="0.3">
      <c r="A285" s="3">
        <v>45876</v>
      </c>
      <c r="B285" s="13">
        <v>1.6431471099941999E-2</v>
      </c>
      <c r="C285" s="13">
        <v>2.0700636942675189E-2</v>
      </c>
    </row>
    <row r="286" spans="1:3" ht="13" x14ac:dyDescent="0.3">
      <c r="A286" s="3">
        <v>45877</v>
      </c>
      <c r="B286" s="13">
        <v>1.4834537847090204E-2</v>
      </c>
      <c r="C286" s="13">
        <v>8.8403536141445065E-3</v>
      </c>
    </row>
    <row r="287" spans="1:3" ht="13" x14ac:dyDescent="0.3">
      <c r="A287" s="3">
        <v>45880</v>
      </c>
      <c r="B287" s="13">
        <v>-2.061469265367339E-3</v>
      </c>
      <c r="C287" s="13">
        <v>2.1134020618556671E-2</v>
      </c>
    </row>
    <row r="288" spans="1:3" ht="13" x14ac:dyDescent="0.3">
      <c r="A288" s="3">
        <v>45881</v>
      </c>
      <c r="B288" s="13">
        <v>3.3802816901408062E-3</v>
      </c>
      <c r="C288" s="13">
        <v>9.5911155981827645E-3</v>
      </c>
    </row>
    <row r="289" spans="1:3" ht="13" x14ac:dyDescent="0.3">
      <c r="A289" s="3">
        <v>45882</v>
      </c>
      <c r="B289" s="13">
        <v>1.6282987085906746E-2</v>
      </c>
      <c r="C289" s="13">
        <v>0.01</v>
      </c>
    </row>
    <row r="290" spans="1:3" ht="13" x14ac:dyDescent="0.3">
      <c r="A290" s="3">
        <v>45883</v>
      </c>
      <c r="B290" s="13">
        <v>1.4548802946593118E-2</v>
      </c>
      <c r="C290" s="13">
        <v>-5.9405940594058843E-3</v>
      </c>
    </row>
    <row r="291" spans="1:3" ht="13" x14ac:dyDescent="0.3">
      <c r="A291" s="3">
        <v>45884</v>
      </c>
      <c r="B291" s="13">
        <v>0</v>
      </c>
      <c r="C291" s="13">
        <v>1.49402390438247E-2</v>
      </c>
    </row>
    <row r="292" spans="1:3" ht="13" x14ac:dyDescent="0.3">
      <c r="A292" s="3">
        <v>45887</v>
      </c>
      <c r="B292" s="13">
        <v>-3.6304229442730915E-3</v>
      </c>
      <c r="C292" s="13">
        <v>-1.2757605495584017E-2</v>
      </c>
    </row>
    <row r="293" spans="1:3" ht="13" x14ac:dyDescent="0.3">
      <c r="A293" s="3">
        <v>45888</v>
      </c>
      <c r="B293" s="13">
        <v>2.1133175441792777E-2</v>
      </c>
      <c r="C293" s="13">
        <v>1.9880715705765408E-2</v>
      </c>
    </row>
    <row r="294" spans="1:3" ht="13" x14ac:dyDescent="0.3">
      <c r="A294" s="3">
        <v>45889</v>
      </c>
      <c r="B294" s="13">
        <v>-5.7091882247992908E-3</v>
      </c>
      <c r="C294" s="13">
        <v>1.4619883040935673E-2</v>
      </c>
    </row>
    <row r="295" spans="1:3" ht="13" x14ac:dyDescent="0.3">
      <c r="A295" s="3">
        <v>45890</v>
      </c>
      <c r="B295" s="13">
        <v>6.4597164902206322E-3</v>
      </c>
      <c r="C295" s="13">
        <v>-7.6849183477425281E-3</v>
      </c>
    </row>
    <row r="296" spans="1:3" ht="13" x14ac:dyDescent="0.3">
      <c r="A296" s="3">
        <v>45891</v>
      </c>
      <c r="B296" s="13">
        <v>5.8834016758781181E-3</v>
      </c>
      <c r="C296" s="13">
        <v>1.3552758954501507E-2</v>
      </c>
    </row>
    <row r="297" spans="1:3" ht="13" x14ac:dyDescent="0.3">
      <c r="A297" s="3">
        <v>45894</v>
      </c>
      <c r="B297" s="13">
        <v>-1.2406947890819852E-3</v>
      </c>
      <c r="C297" s="13">
        <v>-5.730659025788047E-3</v>
      </c>
    </row>
    <row r="298" spans="1:3" ht="13" x14ac:dyDescent="0.3">
      <c r="A298" s="3">
        <v>45895</v>
      </c>
      <c r="B298" s="13">
        <v>-1.8988464951197909E-2</v>
      </c>
      <c r="C298" s="13">
        <v>3.8424591738713326E-3</v>
      </c>
    </row>
    <row r="299" spans="1:3" ht="13" x14ac:dyDescent="0.3">
      <c r="A299" s="3">
        <v>45896</v>
      </c>
      <c r="B299" s="13">
        <v>-2.5325615050651173E-2</v>
      </c>
      <c r="C299" s="13">
        <v>-7.6555023923444701E-3</v>
      </c>
    </row>
    <row r="300" spans="1:3" ht="13" x14ac:dyDescent="0.3">
      <c r="A300" s="3">
        <v>45897</v>
      </c>
      <c r="B300" s="13">
        <v>3.8975501113585574E-3</v>
      </c>
      <c r="C300" s="13">
        <v>-4.8216007714561235E-3</v>
      </c>
    </row>
    <row r="301" spans="1:3" ht="13" x14ac:dyDescent="0.3">
      <c r="A301" s="3">
        <v>45898</v>
      </c>
      <c r="B301" s="13">
        <v>-6.2858199297466831E-3</v>
      </c>
      <c r="C301" s="13">
        <v>-5.8139534883721753E-3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EC15-773E-4A47-9B79-EB644AC25E67}">
  <dimension ref="A1:N301"/>
  <sheetViews>
    <sheetView zoomScale="170" zoomScaleNormal="17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12.26953125" style="42" customWidth="1"/>
    <col min="5" max="5" width="22.54296875" bestFit="1" customWidth="1"/>
    <col min="6" max="6" width="15.453125" customWidth="1"/>
    <col min="7" max="7" width="12.7265625" bestFit="1" customWidth="1"/>
    <col min="9" max="9" width="4.26953125" customWidth="1"/>
    <col min="10" max="10" width="9.90625" bestFit="1" customWidth="1"/>
    <col min="11" max="11" width="10.26953125" bestFit="1" customWidth="1"/>
    <col min="13" max="13" width="34.90625" bestFit="1" customWidth="1"/>
    <col min="14" max="14" width="12.7265625" bestFit="1" customWidth="1"/>
  </cols>
  <sheetData>
    <row r="1" spans="1:14" ht="13" x14ac:dyDescent="0.3">
      <c r="A1" s="2" t="s">
        <v>0</v>
      </c>
      <c r="B1" s="2" t="s">
        <v>385</v>
      </c>
      <c r="C1" s="2" t="s">
        <v>389</v>
      </c>
      <c r="D1" s="2" t="s">
        <v>399</v>
      </c>
      <c r="E1" s="27" t="s">
        <v>17</v>
      </c>
      <c r="F1" s="32">
        <f>'Capital Allocation'!C11</f>
        <v>43412.157106222963</v>
      </c>
      <c r="J1" s="2" t="s">
        <v>0</v>
      </c>
      <c r="K1" s="125" t="s">
        <v>479</v>
      </c>
    </row>
    <row r="2" spans="1:14" ht="13" x14ac:dyDescent="0.3">
      <c r="A2" s="3">
        <v>45481</v>
      </c>
      <c r="B2" s="13">
        <v>4.648542048175725E-3</v>
      </c>
      <c r="C2" s="13">
        <v>1.7730496453900962E-3</v>
      </c>
      <c r="D2" s="13">
        <v>8.1751420257725055E-3</v>
      </c>
      <c r="E2" s="28" t="s">
        <v>23</v>
      </c>
      <c r="F2" s="30">
        <v>0.99</v>
      </c>
      <c r="G2" s="205" t="s">
        <v>478</v>
      </c>
      <c r="I2" s="123"/>
      <c r="J2" s="3">
        <v>45481</v>
      </c>
      <c r="K2" s="207"/>
    </row>
    <row r="3" spans="1:14" ht="13" x14ac:dyDescent="0.3">
      <c r="A3" s="3">
        <v>45482</v>
      </c>
      <c r="B3" s="13">
        <v>-3.6455412226584129E-3</v>
      </c>
      <c r="C3" s="13">
        <v>-1.7699115044247787E-2</v>
      </c>
      <c r="D3" s="13">
        <v>-1.1407366684991779E-2</v>
      </c>
      <c r="E3" s="29" t="s">
        <v>394</v>
      </c>
      <c r="F3" s="39">
        <v>300000</v>
      </c>
      <c r="G3" s="206">
        <v>0.4</v>
      </c>
      <c r="I3" s="66"/>
      <c r="J3" s="3">
        <v>45482</v>
      </c>
      <c r="K3" s="207"/>
    </row>
    <row r="4" spans="1:14" ht="13" x14ac:dyDescent="0.3">
      <c r="A4" s="3">
        <v>45483</v>
      </c>
      <c r="B4" s="13">
        <v>6.0512243174782087E-3</v>
      </c>
      <c r="C4" s="13">
        <v>2.1621621621621671E-2</v>
      </c>
      <c r="D4" s="13">
        <v>1.2790212706798349E-2</v>
      </c>
      <c r="E4" s="29" t="s">
        <v>393</v>
      </c>
      <c r="F4" s="39">
        <v>162000</v>
      </c>
      <c r="G4" s="206">
        <v>0.25</v>
      </c>
      <c r="I4" s="66"/>
      <c r="J4" s="3">
        <v>45483</v>
      </c>
      <c r="K4" s="207"/>
    </row>
    <row r="5" spans="1:14" ht="13" x14ac:dyDescent="0.3">
      <c r="A5" s="3">
        <v>45484</v>
      </c>
      <c r="B5" s="13">
        <v>4.6160302140159969E-3</v>
      </c>
      <c r="C5" s="13">
        <v>2.6455026455026202E-3</v>
      </c>
      <c r="D5" s="13">
        <v>-8.0988332189430561E-3</v>
      </c>
      <c r="E5" s="29" t="s">
        <v>400</v>
      </c>
      <c r="F5" s="39">
        <v>150000</v>
      </c>
      <c r="G5" s="206">
        <v>0.35</v>
      </c>
      <c r="I5" s="66"/>
      <c r="J5" s="3">
        <v>45484</v>
      </c>
      <c r="K5" s="208"/>
    </row>
    <row r="6" spans="1:14" ht="13" x14ac:dyDescent="0.3">
      <c r="A6" s="3">
        <v>45485</v>
      </c>
      <c r="B6" s="13">
        <v>7.9365079365078667E-3</v>
      </c>
      <c r="C6" s="13">
        <v>2.638522427440608E-3</v>
      </c>
      <c r="D6" s="13">
        <v>1.5637973982839806E-2</v>
      </c>
      <c r="E6" s="45" t="s">
        <v>395</v>
      </c>
      <c r="F6" s="41"/>
      <c r="J6" s="3">
        <v>45485</v>
      </c>
      <c r="K6" s="207"/>
    </row>
    <row r="7" spans="1:14" ht="13" x14ac:dyDescent="0.3">
      <c r="A7" s="3">
        <v>45488</v>
      </c>
      <c r="B7" s="13">
        <v>-3.1772344246442448E-3</v>
      </c>
      <c r="C7" s="13">
        <v>9.6491228070174941E-3</v>
      </c>
      <c r="D7" s="13">
        <v>-1.2672026161602394E-2</v>
      </c>
      <c r="E7" s="45" t="s">
        <v>396</v>
      </c>
      <c r="F7" s="41"/>
      <c r="J7" s="3">
        <v>45488</v>
      </c>
      <c r="K7" s="207"/>
    </row>
    <row r="8" spans="1:14" ht="13" x14ac:dyDescent="0.3">
      <c r="A8" s="3">
        <v>45489</v>
      </c>
      <c r="B8" s="13">
        <v>4.1574279379157772E-3</v>
      </c>
      <c r="C8" s="13">
        <v>-1.3032145960034753E-2</v>
      </c>
      <c r="D8" s="13">
        <v>-2.8153463980127053E-2</v>
      </c>
      <c r="E8" s="45" t="s">
        <v>401</v>
      </c>
      <c r="F8" s="41"/>
      <c r="J8" s="3">
        <v>45489</v>
      </c>
      <c r="K8" s="207"/>
    </row>
    <row r="9" spans="1:14" ht="13" x14ac:dyDescent="0.3">
      <c r="A9" s="3">
        <v>45490</v>
      </c>
      <c r="B9" s="13">
        <v>6.9003588186585451E-3</v>
      </c>
      <c r="C9" s="13">
        <v>-6.1619718309858153E-3</v>
      </c>
      <c r="D9" s="13">
        <v>1.6188582788980388E-2</v>
      </c>
      <c r="E9" t="s">
        <v>29</v>
      </c>
      <c r="F9" s="43"/>
      <c r="J9" s="3">
        <v>45490</v>
      </c>
      <c r="K9" s="207"/>
      <c r="M9" s="123"/>
    </row>
    <row r="10" spans="1:14" ht="13" x14ac:dyDescent="0.3">
      <c r="A10" s="3">
        <v>45491</v>
      </c>
      <c r="B10" s="13">
        <v>5.3453947368420638E-3</v>
      </c>
      <c r="C10" s="13">
        <v>1.151461470327721E-2</v>
      </c>
      <c r="D10" s="13">
        <v>-4.9748462828395734E-2</v>
      </c>
      <c r="E10" s="51" t="s">
        <v>397</v>
      </c>
      <c r="F10" s="44"/>
      <c r="G10" s="76"/>
      <c r="I10" s="76"/>
      <c r="J10" s="3">
        <v>45491</v>
      </c>
      <c r="K10" s="207"/>
      <c r="M10" s="123"/>
    </row>
    <row r="11" spans="1:14" ht="13" x14ac:dyDescent="0.3">
      <c r="A11" s="3">
        <v>45492</v>
      </c>
      <c r="B11" s="13">
        <v>-6.1349693251533648E-3</v>
      </c>
      <c r="C11" s="13">
        <v>-2.5394045534150662E-2</v>
      </c>
      <c r="D11" s="13">
        <v>-7.5000000000000231E-3</v>
      </c>
      <c r="E11" s="51" t="s">
        <v>398</v>
      </c>
      <c r="F11" s="44"/>
      <c r="J11" s="3">
        <v>45492</v>
      </c>
      <c r="K11" s="207"/>
    </row>
    <row r="12" spans="1:14" ht="13" x14ac:dyDescent="0.3">
      <c r="A12" s="3">
        <v>45495</v>
      </c>
      <c r="B12" s="13">
        <v>1.9204389574759902E-2</v>
      </c>
      <c r="C12" s="13">
        <v>8.9847259658580418E-3</v>
      </c>
      <c r="D12" s="13">
        <v>2.3262705586012747E-2</v>
      </c>
      <c r="E12" s="51" t="s">
        <v>402</v>
      </c>
      <c r="F12" s="44"/>
      <c r="J12" s="3">
        <v>45495</v>
      </c>
      <c r="K12" s="207"/>
    </row>
    <row r="13" spans="1:14" ht="13" x14ac:dyDescent="0.3">
      <c r="A13" s="3">
        <v>45496</v>
      </c>
      <c r="B13" s="13">
        <v>7.8061911170929634E-3</v>
      </c>
      <c r="C13" s="13">
        <v>-1.6028495102404249E-2</v>
      </c>
      <c r="D13" s="13">
        <v>-1.0715320011584107E-2</v>
      </c>
      <c r="E13" s="63" t="s">
        <v>31</v>
      </c>
      <c r="F13" s="64"/>
      <c r="J13" s="3">
        <v>45496</v>
      </c>
      <c r="K13" s="207"/>
      <c r="M13" s="63" t="s">
        <v>480</v>
      </c>
      <c r="N13" s="209">
        <f>SUM(F3:F5)*ABS(K5)</f>
        <v>0</v>
      </c>
    </row>
    <row r="14" spans="1:14" ht="13.5" thickBot="1" x14ac:dyDescent="0.35">
      <c r="A14" s="3">
        <v>45497</v>
      </c>
      <c r="B14" s="13">
        <v>-5.0747863247863588E-3</v>
      </c>
      <c r="C14" s="13">
        <v>9.049773755655594E-4</v>
      </c>
      <c r="D14" s="13">
        <v>-3.3665105386416405E-3</v>
      </c>
      <c r="J14" s="3">
        <v>45497</v>
      </c>
      <c r="K14" s="207"/>
    </row>
    <row r="15" spans="1:14" ht="13" x14ac:dyDescent="0.3">
      <c r="A15" s="3">
        <v>45498</v>
      </c>
      <c r="B15" s="13">
        <v>-6.8456375838926381E-3</v>
      </c>
      <c r="C15" s="13">
        <v>4.5207956600361665E-3</v>
      </c>
      <c r="D15" s="13">
        <v>3.9359671023645147E-2</v>
      </c>
      <c r="E15" s="69"/>
      <c r="F15" s="69" t="s">
        <v>385</v>
      </c>
      <c r="G15" s="69" t="s">
        <v>391</v>
      </c>
      <c r="H15" s="69" t="s">
        <v>399</v>
      </c>
      <c r="J15" s="3">
        <v>45498</v>
      </c>
      <c r="K15" s="207"/>
    </row>
    <row r="16" spans="1:14" ht="13" x14ac:dyDescent="0.3">
      <c r="A16" s="3">
        <v>45499</v>
      </c>
      <c r="B16" s="13">
        <v>1.3515339910798469E-3</v>
      </c>
      <c r="C16" s="13">
        <v>-4.5004500450045006E-3</v>
      </c>
      <c r="D16" s="13">
        <v>-2.8260562385188352E-4</v>
      </c>
      <c r="E16" s="67" t="s">
        <v>385</v>
      </c>
      <c r="F16" s="178"/>
      <c r="G16" s="178"/>
      <c r="H16" s="178"/>
      <c r="J16" s="3">
        <v>45499</v>
      </c>
      <c r="K16" s="207"/>
    </row>
    <row r="17" spans="1:11" ht="13" x14ac:dyDescent="0.3">
      <c r="A17" s="3">
        <v>45502</v>
      </c>
      <c r="B17" s="13">
        <v>-9.9878526116884657E-3</v>
      </c>
      <c r="C17" s="13">
        <v>-5.4249547920433485E-3</v>
      </c>
      <c r="D17" s="13">
        <v>9.8939929328617287E-4</v>
      </c>
      <c r="E17" s="67" t="s">
        <v>391</v>
      </c>
      <c r="F17" s="178"/>
      <c r="G17" s="178"/>
      <c r="H17" s="178"/>
      <c r="J17" s="3">
        <v>45502</v>
      </c>
      <c r="K17" s="207"/>
    </row>
    <row r="18" spans="1:11" ht="13.5" thickBot="1" x14ac:dyDescent="0.35">
      <c r="A18" s="3">
        <v>45503</v>
      </c>
      <c r="B18" s="13">
        <v>3.5446489434219464E-2</v>
      </c>
      <c r="C18" s="13">
        <v>-9.0909090909085737E-4</v>
      </c>
      <c r="D18" s="13">
        <v>2.9935046597006462E-2</v>
      </c>
      <c r="E18" s="68" t="s">
        <v>399</v>
      </c>
      <c r="F18" s="178"/>
      <c r="G18" s="178"/>
      <c r="H18" s="178"/>
      <c r="J18" s="3">
        <v>45503</v>
      </c>
      <c r="K18" s="207"/>
    </row>
    <row r="19" spans="1:11" ht="13" x14ac:dyDescent="0.3">
      <c r="A19" s="3">
        <v>45504</v>
      </c>
      <c r="B19" s="13">
        <v>-1.2376563528637185E-2</v>
      </c>
      <c r="C19" s="13">
        <v>-8.1892629663330805E-3</v>
      </c>
      <c r="D19" s="13">
        <v>-7.1291472443103382E-3</v>
      </c>
      <c r="J19" s="3">
        <v>45504</v>
      </c>
      <c r="K19" s="207"/>
    </row>
    <row r="20" spans="1:11" ht="13" x14ac:dyDescent="0.3">
      <c r="A20" s="3">
        <v>45505</v>
      </c>
      <c r="B20" s="13">
        <v>-3.919477403012938E-2</v>
      </c>
      <c r="C20" s="13">
        <v>-2.8440366972477014E-2</v>
      </c>
      <c r="D20" s="13">
        <v>1.53272576636288E-2</v>
      </c>
      <c r="J20" s="3">
        <v>45505</v>
      </c>
      <c r="K20" s="207"/>
    </row>
    <row r="21" spans="1:11" ht="13" x14ac:dyDescent="0.3">
      <c r="A21" s="3">
        <v>45506</v>
      </c>
      <c r="B21" s="13">
        <v>-4.4123768558346002E-2</v>
      </c>
      <c r="C21" s="13">
        <v>-1.5108593012275812E-2</v>
      </c>
      <c r="D21" s="13">
        <v>-3.1959744322045347E-2</v>
      </c>
      <c r="J21" s="3">
        <v>45506</v>
      </c>
      <c r="K21" s="207"/>
    </row>
    <row r="22" spans="1:11" ht="13" x14ac:dyDescent="0.3">
      <c r="A22" s="3">
        <v>45509</v>
      </c>
      <c r="B22" s="13">
        <v>-9.725649586297019E-3</v>
      </c>
      <c r="C22" s="13">
        <v>-2.7804410354745845E-2</v>
      </c>
      <c r="D22" s="13">
        <v>-3.5543692048328197E-2</v>
      </c>
      <c r="J22" s="3">
        <v>45509</v>
      </c>
      <c r="K22" s="207"/>
    </row>
    <row r="23" spans="1:11" ht="13" x14ac:dyDescent="0.3">
      <c r="A23" s="3">
        <v>45510</v>
      </c>
      <c r="B23" s="13">
        <v>-1.4365288771621205E-2</v>
      </c>
      <c r="C23" s="13">
        <v>-8.8757396449704699E-3</v>
      </c>
      <c r="D23" s="13">
        <v>-6.2636562272396432E-3</v>
      </c>
      <c r="J23" s="3">
        <v>45510</v>
      </c>
      <c r="K23" s="207"/>
    </row>
    <row r="24" spans="1:11" ht="13" x14ac:dyDescent="0.3">
      <c r="A24" s="3">
        <v>45511</v>
      </c>
      <c r="B24" s="13">
        <v>2.7662105889351567E-2</v>
      </c>
      <c r="C24" s="13">
        <v>2.5870646766169098E-2</v>
      </c>
      <c r="D24" s="13">
        <v>2.0668425681618297E-2</v>
      </c>
      <c r="J24" s="3">
        <v>45511</v>
      </c>
      <c r="K24" s="207"/>
    </row>
    <row r="25" spans="1:11" ht="13" x14ac:dyDescent="0.3">
      <c r="A25" s="3">
        <v>45512</v>
      </c>
      <c r="B25" s="13">
        <v>-3.328509406657102E-3</v>
      </c>
      <c r="C25" s="13">
        <v>-5.8195926285159487E-3</v>
      </c>
      <c r="D25" s="13">
        <v>1.5797788309636824E-3</v>
      </c>
      <c r="J25" s="3">
        <v>45512</v>
      </c>
      <c r="K25" s="207"/>
    </row>
    <row r="26" spans="1:11" ht="13" x14ac:dyDescent="0.3">
      <c r="A26" s="3">
        <v>45513</v>
      </c>
      <c r="B26" s="13">
        <v>2.4684187599826267E-3</v>
      </c>
      <c r="C26" s="13">
        <v>-7.80487804878046E-3</v>
      </c>
      <c r="D26" s="13">
        <v>-1.7206767995412179E-3</v>
      </c>
      <c r="J26" s="3">
        <v>45513</v>
      </c>
      <c r="K26" s="207"/>
    </row>
    <row r="27" spans="1:11" ht="13" x14ac:dyDescent="0.3">
      <c r="A27" s="3">
        <v>45516</v>
      </c>
      <c r="B27" s="13">
        <v>5.359212050984925E-3</v>
      </c>
      <c r="C27" s="13">
        <v>-9.8328416912487702E-3</v>
      </c>
      <c r="D27" s="13">
        <v>1.0485492674518874E-2</v>
      </c>
      <c r="J27" s="3">
        <v>45516</v>
      </c>
      <c r="K27" s="207"/>
    </row>
    <row r="28" spans="1:11" ht="13" x14ac:dyDescent="0.3">
      <c r="A28" s="3">
        <v>45517</v>
      </c>
      <c r="B28" s="13">
        <v>-1.7288575133265476E-3</v>
      </c>
      <c r="C28" s="13">
        <v>-8.4409136047667171E-3</v>
      </c>
      <c r="D28" s="13">
        <v>1.8621179815209696E-2</v>
      </c>
      <c r="J28" s="3">
        <v>45517</v>
      </c>
      <c r="K28" s="207"/>
    </row>
    <row r="29" spans="1:11" ht="13" x14ac:dyDescent="0.3">
      <c r="A29" s="3">
        <v>45518</v>
      </c>
      <c r="B29" s="13">
        <v>7.0717275220088735E-3</v>
      </c>
      <c r="C29" s="13">
        <v>-1.0015022533800702E-2</v>
      </c>
      <c r="D29" s="13">
        <v>4.1864359475299135E-3</v>
      </c>
      <c r="J29" s="3">
        <v>45518</v>
      </c>
      <c r="K29" s="207"/>
    </row>
    <row r="30" spans="1:11" ht="13" x14ac:dyDescent="0.3">
      <c r="A30" s="3">
        <v>45519</v>
      </c>
      <c r="B30" s="13">
        <v>0</v>
      </c>
      <c r="C30" s="13">
        <v>2.073849266565515E-2</v>
      </c>
      <c r="D30" s="13">
        <v>3.5158421345191787E-2</v>
      </c>
      <c r="J30" s="3">
        <v>45519</v>
      </c>
      <c r="K30" s="207"/>
    </row>
    <row r="31" spans="1:11" ht="13" x14ac:dyDescent="0.3">
      <c r="A31" s="3">
        <v>45520</v>
      </c>
      <c r="B31" s="13">
        <v>3.0954428202923503E-2</v>
      </c>
      <c r="C31" s="13">
        <v>3.9643211100098257E-3</v>
      </c>
      <c r="D31" s="13">
        <v>-8.7260034904013302E-3</v>
      </c>
      <c r="J31" s="3">
        <v>45520</v>
      </c>
      <c r="K31" s="207"/>
    </row>
    <row r="32" spans="1:11" ht="13" x14ac:dyDescent="0.3">
      <c r="A32" s="3">
        <v>45523</v>
      </c>
      <c r="B32" s="13">
        <v>4.7261606894634153E-3</v>
      </c>
      <c r="C32" s="13">
        <v>2.9615004935834157E-2</v>
      </c>
      <c r="D32" s="13">
        <v>1.3001083423618645E-2</v>
      </c>
      <c r="J32" s="3">
        <v>45523</v>
      </c>
      <c r="K32" s="207"/>
    </row>
    <row r="33" spans="1:11" ht="13" x14ac:dyDescent="0.3">
      <c r="A33" s="3">
        <v>45524</v>
      </c>
      <c r="B33" s="13">
        <v>-5.3956834532373687E-3</v>
      </c>
      <c r="C33" s="13">
        <v>-1.2464046021092974E-2</v>
      </c>
      <c r="D33" s="13">
        <v>9.3582887700530387E-4</v>
      </c>
      <c r="J33" s="3">
        <v>45524</v>
      </c>
      <c r="K33" s="207"/>
    </row>
    <row r="34" spans="1:11" ht="13" x14ac:dyDescent="0.3">
      <c r="A34" s="3">
        <v>45525</v>
      </c>
      <c r="B34" s="13">
        <v>5.9813604117401791E-3</v>
      </c>
      <c r="C34" s="13">
        <v>2.0388349514563052E-2</v>
      </c>
      <c r="D34" s="13">
        <v>-4.5412047549084822E-3</v>
      </c>
      <c r="J34" s="3">
        <v>45525</v>
      </c>
      <c r="K34" s="207"/>
    </row>
    <row r="35" spans="1:11" ht="13" x14ac:dyDescent="0.3">
      <c r="A35" s="3">
        <v>45526</v>
      </c>
      <c r="B35" s="13">
        <v>1.65929203539817E-3</v>
      </c>
      <c r="C35" s="13">
        <v>-1.2369172216936225E-2</v>
      </c>
      <c r="D35" s="13">
        <v>9.3921910640006349E-4</v>
      </c>
      <c r="J35" s="3">
        <v>45526</v>
      </c>
      <c r="K35" s="207"/>
    </row>
    <row r="36" spans="1:11" ht="13" x14ac:dyDescent="0.3">
      <c r="A36" s="3">
        <v>45527</v>
      </c>
      <c r="B36" s="13">
        <v>1.5323025952512516E-2</v>
      </c>
      <c r="C36" s="13">
        <v>1.4450867052023121E-2</v>
      </c>
      <c r="D36" s="13">
        <v>5.2278820375334717E-3</v>
      </c>
      <c r="J36" s="3">
        <v>45527</v>
      </c>
      <c r="K36" s="207"/>
    </row>
    <row r="37" spans="1:11" ht="13" x14ac:dyDescent="0.3">
      <c r="A37" s="3">
        <v>45530</v>
      </c>
      <c r="B37" s="13">
        <v>-3.9428959891231541E-3</v>
      </c>
      <c r="C37" s="13">
        <v>2.8490028490028223E-3</v>
      </c>
      <c r="D37" s="13">
        <v>-1.6002133617815132E-3</v>
      </c>
      <c r="J37" s="3">
        <v>45530</v>
      </c>
      <c r="K37" s="207"/>
    </row>
    <row r="38" spans="1:11" ht="13" x14ac:dyDescent="0.3">
      <c r="A38" s="3">
        <v>45531</v>
      </c>
      <c r="B38" s="13">
        <v>1.0101010101010201E-2</v>
      </c>
      <c r="C38" s="13">
        <v>-6.6287878787877714E-3</v>
      </c>
      <c r="D38" s="13">
        <v>5.7432883665019564E-3</v>
      </c>
      <c r="J38" s="3">
        <v>45531</v>
      </c>
      <c r="K38" s="207"/>
    </row>
    <row r="39" spans="1:11" ht="13" x14ac:dyDescent="0.3">
      <c r="A39" s="3">
        <v>45532</v>
      </c>
      <c r="B39" s="13">
        <v>4.054054054053007E-4</v>
      </c>
      <c r="C39" s="13">
        <v>-1.6205910390848455E-2</v>
      </c>
      <c r="D39" s="13">
        <v>6.1088977423637949E-3</v>
      </c>
      <c r="J39" s="3">
        <v>45532</v>
      </c>
      <c r="K39" s="207"/>
    </row>
    <row r="40" spans="1:11" ht="13" x14ac:dyDescent="0.3">
      <c r="A40" s="3">
        <v>45533</v>
      </c>
      <c r="B40" s="13">
        <v>7.2943401323788022E-3</v>
      </c>
      <c r="C40" s="13">
        <v>0</v>
      </c>
      <c r="D40" s="13">
        <v>5.0686378035902896E-2</v>
      </c>
      <c r="J40" s="3">
        <v>45533</v>
      </c>
      <c r="K40" s="207"/>
    </row>
    <row r="41" spans="1:11" ht="13" x14ac:dyDescent="0.3">
      <c r="A41" s="3">
        <v>45534</v>
      </c>
      <c r="B41" s="13">
        <v>9.6553573823253414E-3</v>
      </c>
      <c r="C41" s="13">
        <v>-1.6472868217054289E-2</v>
      </c>
      <c r="D41" s="13">
        <v>-5.02512562814015E-4</v>
      </c>
      <c r="J41" s="3">
        <v>45534</v>
      </c>
      <c r="K41" s="207"/>
    </row>
    <row r="42" spans="1:11" ht="13" x14ac:dyDescent="0.3">
      <c r="A42" s="3">
        <v>45537</v>
      </c>
      <c r="B42" s="13">
        <v>2.3907557444547475E-3</v>
      </c>
      <c r="C42" s="13">
        <v>1.3793103448275917E-2</v>
      </c>
      <c r="D42" s="13">
        <v>3.6450477626948107E-3</v>
      </c>
      <c r="J42" s="3">
        <v>45537</v>
      </c>
      <c r="K42" s="207"/>
    </row>
    <row r="43" spans="1:11" ht="13" x14ac:dyDescent="0.3">
      <c r="A43" s="3">
        <v>45538</v>
      </c>
      <c r="B43" s="13">
        <v>-1.643036968331783E-2</v>
      </c>
      <c r="C43" s="13">
        <v>0</v>
      </c>
      <c r="D43" s="13">
        <v>-4.6336881653099458E-3</v>
      </c>
      <c r="J43" s="3">
        <v>45538</v>
      </c>
      <c r="K43" s="207"/>
    </row>
    <row r="44" spans="1:11" ht="13" x14ac:dyDescent="0.3">
      <c r="A44" s="3">
        <v>45539</v>
      </c>
      <c r="B44" s="13">
        <v>6.7358210965915311E-4</v>
      </c>
      <c r="C44" s="13">
        <v>-2.2351797862002053E-2</v>
      </c>
      <c r="D44" s="13">
        <v>-6.5425264217413796E-3</v>
      </c>
      <c r="J44" s="3">
        <v>45539</v>
      </c>
      <c r="K44" s="207"/>
    </row>
    <row r="45" spans="1:11" ht="13" x14ac:dyDescent="0.3">
      <c r="A45" s="3">
        <v>45540</v>
      </c>
      <c r="B45" s="13">
        <v>9.9623047926763394E-3</v>
      </c>
      <c r="C45" s="13">
        <v>1.7892644135188981E-2</v>
      </c>
      <c r="D45" s="13">
        <v>-4.559270516717273E-3</v>
      </c>
      <c r="J45" s="3">
        <v>45540</v>
      </c>
      <c r="K45" s="207"/>
    </row>
    <row r="46" spans="1:11" ht="13" x14ac:dyDescent="0.3">
      <c r="A46" s="3">
        <v>45541</v>
      </c>
      <c r="B46" s="13">
        <v>-2.2527326046387578E-2</v>
      </c>
      <c r="C46" s="13">
        <v>-5.2246093750000083E-2</v>
      </c>
      <c r="D46" s="13">
        <v>-2.1246819338422481E-2</v>
      </c>
      <c r="J46" s="3">
        <v>45541</v>
      </c>
      <c r="K46" s="207"/>
    </row>
    <row r="47" spans="1:11" ht="13" x14ac:dyDescent="0.3">
      <c r="A47" s="3">
        <v>45544</v>
      </c>
      <c r="B47" s="13">
        <v>1.6364380199099974E-2</v>
      </c>
      <c r="C47" s="13">
        <v>2.0607934054611317E-3</v>
      </c>
      <c r="D47" s="13">
        <v>3.5096841284284592E-3</v>
      </c>
      <c r="J47" s="3">
        <v>45544</v>
      </c>
      <c r="K47" s="207"/>
    </row>
    <row r="48" spans="1:11" ht="13" x14ac:dyDescent="0.3">
      <c r="A48" s="3">
        <v>45545</v>
      </c>
      <c r="B48" s="13">
        <v>-1.0063061854286888E-2</v>
      </c>
      <c r="C48" s="13">
        <v>-4.2673521850899801E-2</v>
      </c>
      <c r="D48" s="13">
        <v>-1.0751295336787588E-2</v>
      </c>
      <c r="J48" s="3">
        <v>45545</v>
      </c>
      <c r="K48" s="207"/>
    </row>
    <row r="49" spans="1:11" ht="13" x14ac:dyDescent="0.3">
      <c r="A49" s="3">
        <v>45546</v>
      </c>
      <c r="B49" s="13">
        <v>1.7619951206288831E-3</v>
      </c>
      <c r="C49" s="13">
        <v>1.8259935553168669E-2</v>
      </c>
      <c r="D49" s="13">
        <v>-1.2832263978001817E-2</v>
      </c>
      <c r="J49" s="3">
        <v>45546</v>
      </c>
      <c r="K49" s="207"/>
    </row>
    <row r="50" spans="1:11" ht="13" x14ac:dyDescent="0.3">
      <c r="A50" s="3">
        <v>45547</v>
      </c>
      <c r="B50" s="13">
        <v>1.0418076038425105E-2</v>
      </c>
      <c r="C50" s="13">
        <v>8.9662447257384866E-3</v>
      </c>
      <c r="D50" s="13">
        <v>1.5917230401910672E-3</v>
      </c>
      <c r="J50" s="3">
        <v>45547</v>
      </c>
      <c r="K50" s="207"/>
    </row>
    <row r="51" spans="1:11" ht="13" x14ac:dyDescent="0.3">
      <c r="A51" s="3">
        <v>45548</v>
      </c>
      <c r="B51" s="13">
        <v>5.6239957150508594E-3</v>
      </c>
      <c r="C51" s="13">
        <v>3.5546262415054798E-2</v>
      </c>
      <c r="D51" s="13">
        <v>2.2513574361011069E-3</v>
      </c>
      <c r="J51" s="3">
        <v>45548</v>
      </c>
      <c r="K51" s="207"/>
    </row>
    <row r="52" spans="1:11" ht="13" x14ac:dyDescent="0.3">
      <c r="A52" s="3">
        <v>45551</v>
      </c>
      <c r="B52" s="13">
        <v>-4.2609853528628536E-3</v>
      </c>
      <c r="C52" s="13">
        <v>-1.5648662291771805E-2</v>
      </c>
      <c r="D52" s="13">
        <v>3.4355179704017827E-3</v>
      </c>
      <c r="J52" s="3">
        <v>45551</v>
      </c>
      <c r="K52" s="207"/>
    </row>
    <row r="53" spans="1:11" ht="13" x14ac:dyDescent="0.3">
      <c r="A53" s="3">
        <v>45552</v>
      </c>
      <c r="B53" s="13">
        <v>6.9537309441027673E-3</v>
      </c>
      <c r="C53" s="13">
        <v>1.4871794871794901E-2</v>
      </c>
      <c r="D53" s="13">
        <v>3.9504872267581161E-4</v>
      </c>
      <c r="J53" s="3">
        <v>45552</v>
      </c>
      <c r="K53" s="207"/>
    </row>
    <row r="54" spans="1:11" ht="13" x14ac:dyDescent="0.3">
      <c r="A54" s="3">
        <v>45553</v>
      </c>
      <c r="B54" s="13">
        <v>7.9681274900389627E-4</v>
      </c>
      <c r="C54" s="13">
        <v>-5.053057099545225E-3</v>
      </c>
      <c r="D54" s="13">
        <v>-4.7387126497302192E-3</v>
      </c>
      <c r="J54" s="3">
        <v>45553</v>
      </c>
      <c r="K54" s="207"/>
    </row>
    <row r="55" spans="1:11" ht="13" x14ac:dyDescent="0.3">
      <c r="A55" s="3">
        <v>45554</v>
      </c>
      <c r="B55" s="13">
        <v>9.023354564755906E-3</v>
      </c>
      <c r="C55" s="13">
        <v>1.6759776536312762E-2</v>
      </c>
      <c r="D55" s="13">
        <v>9.12577701362253E-3</v>
      </c>
      <c r="J55" s="3">
        <v>45554</v>
      </c>
      <c r="K55" s="207"/>
    </row>
    <row r="56" spans="1:11" ht="13" x14ac:dyDescent="0.3">
      <c r="A56" s="3">
        <v>45555</v>
      </c>
      <c r="B56" s="13">
        <v>6.0494476591268099E-3</v>
      </c>
      <c r="C56" s="13">
        <v>-3.0469530469530444E-2</v>
      </c>
      <c r="D56" s="13">
        <v>-1.5727391874180297E-3</v>
      </c>
      <c r="J56" s="3">
        <v>45555</v>
      </c>
      <c r="K56" s="207"/>
    </row>
    <row r="57" spans="1:11" ht="13" x14ac:dyDescent="0.3">
      <c r="A57" s="3">
        <v>45558</v>
      </c>
      <c r="B57" s="13">
        <v>-1.8823529411764722E-2</v>
      </c>
      <c r="C57" s="13">
        <v>8.7583719732097741E-3</v>
      </c>
      <c r="D57" s="13">
        <v>1.0895248096613191E-2</v>
      </c>
      <c r="J57" s="3">
        <v>45558</v>
      </c>
      <c r="K57" s="207"/>
    </row>
    <row r="58" spans="1:11" ht="13" x14ac:dyDescent="0.3">
      <c r="A58" s="3">
        <v>45559</v>
      </c>
      <c r="B58" s="13">
        <v>6.5281108446575385E-3</v>
      </c>
      <c r="C58" s="13">
        <v>2.2471910112359432E-2</v>
      </c>
      <c r="D58" s="13">
        <v>1.5062978833917745E-2</v>
      </c>
      <c r="J58" s="3">
        <v>45559</v>
      </c>
      <c r="K58" s="207"/>
    </row>
    <row r="59" spans="1:11" ht="13" x14ac:dyDescent="0.3">
      <c r="A59" s="3">
        <v>45560</v>
      </c>
      <c r="B59" s="13">
        <v>0</v>
      </c>
      <c r="C59" s="13">
        <v>-4.4955044955043823E-3</v>
      </c>
      <c r="D59" s="13">
        <v>6.5242420365869457E-3</v>
      </c>
      <c r="J59" s="3">
        <v>45560</v>
      </c>
      <c r="K59" s="207"/>
    </row>
    <row r="60" spans="1:11" ht="13" x14ac:dyDescent="0.3">
      <c r="A60" s="3">
        <v>45561</v>
      </c>
      <c r="B60" s="13">
        <v>2.6075446724023836E-2</v>
      </c>
      <c r="C60" s="13">
        <v>2.0572002007024557E-2</v>
      </c>
      <c r="D60" s="13">
        <v>4.0671072699542486E-3</v>
      </c>
      <c r="J60" s="3">
        <v>45561</v>
      </c>
      <c r="K60" s="207"/>
    </row>
    <row r="61" spans="1:11" ht="13" x14ac:dyDescent="0.3">
      <c r="A61" s="3">
        <v>45562</v>
      </c>
      <c r="B61" s="13">
        <v>-1.4189886480908309E-3</v>
      </c>
      <c r="C61" s="13">
        <v>-5.8997050147493466E-3</v>
      </c>
      <c r="D61" s="13">
        <v>-1.6455696202532643E-3</v>
      </c>
      <c r="J61" s="3">
        <v>45562</v>
      </c>
      <c r="K61" s="207"/>
    </row>
    <row r="62" spans="1:11" ht="13" x14ac:dyDescent="0.3">
      <c r="A62" s="3">
        <v>45565</v>
      </c>
      <c r="B62" s="13">
        <v>-8.5260302286526077E-3</v>
      </c>
      <c r="C62" s="13">
        <v>-7.9129574678535822E-3</v>
      </c>
      <c r="D62" s="13">
        <v>-4.9448459490300115E-3</v>
      </c>
      <c r="J62" s="3">
        <v>45565</v>
      </c>
      <c r="K62" s="207"/>
    </row>
    <row r="63" spans="1:11" ht="13" x14ac:dyDescent="0.3">
      <c r="A63" s="3">
        <v>45566</v>
      </c>
      <c r="B63" s="13">
        <v>-2.6579804560260552E-2</v>
      </c>
      <c r="C63" s="13">
        <v>-9.9700897308075773E-3</v>
      </c>
      <c r="D63" s="13">
        <v>5.0968399592252848E-3</v>
      </c>
      <c r="J63" s="3">
        <v>45566</v>
      </c>
      <c r="K63" s="207"/>
    </row>
    <row r="64" spans="1:11" ht="13" x14ac:dyDescent="0.3">
      <c r="A64" s="3">
        <v>45567</v>
      </c>
      <c r="B64" s="13">
        <v>-5.2201847142283094E-3</v>
      </c>
      <c r="C64" s="13">
        <v>-1.3595166163141936E-2</v>
      </c>
      <c r="D64" s="13">
        <v>4.0567951318458452E-3</v>
      </c>
      <c r="J64" s="3">
        <v>45567</v>
      </c>
      <c r="K64" s="207"/>
    </row>
    <row r="65" spans="1:11" ht="13" x14ac:dyDescent="0.3">
      <c r="A65" s="3">
        <v>45568</v>
      </c>
      <c r="B65" s="13">
        <v>-8.0731969860065259E-3</v>
      </c>
      <c r="C65" s="13">
        <v>-1.5313935681470138E-2</v>
      </c>
      <c r="D65" s="13">
        <v>-7.5757575757575265E-3</v>
      </c>
      <c r="J65" s="3">
        <v>45568</v>
      </c>
      <c r="K65" s="207"/>
    </row>
    <row r="66" spans="1:11" ht="13" x14ac:dyDescent="0.3">
      <c r="A66" s="3">
        <v>45569</v>
      </c>
      <c r="B66" s="13">
        <v>2.1025501899077623E-2</v>
      </c>
      <c r="C66" s="13">
        <v>2.4364955935717927E-2</v>
      </c>
      <c r="D66" s="13">
        <v>1.1323155216284925E-2</v>
      </c>
      <c r="J66" s="3">
        <v>45569</v>
      </c>
      <c r="K66" s="207"/>
    </row>
    <row r="67" spans="1:11" ht="13" x14ac:dyDescent="0.3">
      <c r="A67" s="3">
        <v>45572</v>
      </c>
      <c r="B67" s="13">
        <v>1.0495549355652948E-2</v>
      </c>
      <c r="C67" s="13">
        <v>-1.0121457489877968E-3</v>
      </c>
      <c r="D67" s="13">
        <v>-8.8061391369979533E-4</v>
      </c>
      <c r="J67" s="3">
        <v>45572</v>
      </c>
      <c r="K67" s="207"/>
    </row>
    <row r="68" spans="1:11" ht="13" x14ac:dyDescent="0.3">
      <c r="A68" s="3">
        <v>45573</v>
      </c>
      <c r="B68" s="13">
        <v>-4.4701551406783864E-3</v>
      </c>
      <c r="C68" s="13">
        <v>-1.6717325227963584E-2</v>
      </c>
      <c r="D68" s="13">
        <v>2.8959959707881753E-3</v>
      </c>
      <c r="J68" s="3">
        <v>45573</v>
      </c>
      <c r="K68" s="207"/>
    </row>
    <row r="69" spans="1:11" ht="13" x14ac:dyDescent="0.3">
      <c r="A69" s="3">
        <v>45574</v>
      </c>
      <c r="B69" s="13">
        <v>5.8108821975699412E-3</v>
      </c>
      <c r="C69" s="13">
        <v>1.6486347243688908E-2</v>
      </c>
      <c r="D69" s="13">
        <v>2.4607658505963557E-2</v>
      </c>
      <c r="J69" s="3">
        <v>45574</v>
      </c>
      <c r="K69" s="207"/>
    </row>
    <row r="70" spans="1:11" ht="13" x14ac:dyDescent="0.3">
      <c r="A70" s="3">
        <v>45575</v>
      </c>
      <c r="B70" s="13">
        <v>1.1029411764705951E-2</v>
      </c>
      <c r="C70" s="13">
        <v>-4.0547389761784658E-3</v>
      </c>
      <c r="D70" s="13">
        <v>-7.9647102070824049E-3</v>
      </c>
      <c r="J70" s="3">
        <v>45575</v>
      </c>
      <c r="K70" s="207"/>
    </row>
    <row r="71" spans="1:11" ht="13" x14ac:dyDescent="0.3">
      <c r="A71" s="3">
        <v>45576</v>
      </c>
      <c r="B71" s="13">
        <v>1.0649350649350629E-2</v>
      </c>
      <c r="C71" s="13">
        <v>-9.6692111959287824E-3</v>
      </c>
      <c r="D71" s="13">
        <v>-1.2845849802371552E-2</v>
      </c>
      <c r="J71" s="3">
        <v>45576</v>
      </c>
      <c r="K71" s="207"/>
    </row>
    <row r="72" spans="1:11" ht="13" x14ac:dyDescent="0.3">
      <c r="A72" s="3">
        <v>45579</v>
      </c>
      <c r="B72" s="13">
        <v>8.095605242868122E-3</v>
      </c>
      <c r="C72" s="13">
        <v>-4.1109969167522249E-3</v>
      </c>
      <c r="D72" s="13">
        <v>5.5055055055054552E-3</v>
      </c>
      <c r="J72" s="3">
        <v>45579</v>
      </c>
      <c r="K72" s="207"/>
    </row>
    <row r="73" spans="1:11" ht="13" x14ac:dyDescent="0.3">
      <c r="A73" s="3">
        <v>45580</v>
      </c>
      <c r="B73" s="13">
        <v>2.0395156150414297E-3</v>
      </c>
      <c r="C73" s="13">
        <v>-1.1867905056759604E-2</v>
      </c>
      <c r="D73" s="13">
        <v>3.2354405176704582E-3</v>
      </c>
      <c r="J73" s="3">
        <v>45580</v>
      </c>
      <c r="K73" s="207"/>
    </row>
    <row r="74" spans="1:11" ht="13" x14ac:dyDescent="0.3">
      <c r="A74" s="3">
        <v>45581</v>
      </c>
      <c r="B74" s="13">
        <v>-2.6714158504007007E-3</v>
      </c>
      <c r="C74" s="13">
        <v>-5.2219321148825066E-3</v>
      </c>
      <c r="D74" s="13">
        <v>3.8451997023071925E-3</v>
      </c>
      <c r="J74" s="3">
        <v>45581</v>
      </c>
      <c r="K74" s="207"/>
    </row>
    <row r="75" spans="1:11" ht="13" x14ac:dyDescent="0.3">
      <c r="A75" s="3">
        <v>45582</v>
      </c>
      <c r="B75" s="13">
        <v>1.2882653061224488E-2</v>
      </c>
      <c r="C75" s="13">
        <v>-4.1994750656168577E-3</v>
      </c>
      <c r="D75" s="13">
        <v>-2.5083405412084554E-2</v>
      </c>
      <c r="J75" s="3">
        <v>45582</v>
      </c>
      <c r="K75" s="207"/>
    </row>
    <row r="76" spans="1:11" ht="13" x14ac:dyDescent="0.3">
      <c r="A76" s="3">
        <v>45583</v>
      </c>
      <c r="B76" s="13">
        <v>7.4297947361793432E-3</v>
      </c>
      <c r="C76" s="13">
        <v>1.1597258829731245E-2</v>
      </c>
      <c r="D76" s="13">
        <v>8.3523447401774378E-2</v>
      </c>
      <c r="J76" s="3">
        <v>45583</v>
      </c>
      <c r="K76" s="207"/>
    </row>
    <row r="77" spans="1:11" ht="13" x14ac:dyDescent="0.3">
      <c r="A77" s="3">
        <v>45586</v>
      </c>
      <c r="B77" s="13">
        <v>-8.8749999999999662E-3</v>
      </c>
      <c r="C77" s="13">
        <v>-5.7321521625846496E-3</v>
      </c>
      <c r="D77" s="13">
        <v>2.0002339454907144E-2</v>
      </c>
      <c r="J77" s="3">
        <v>45586</v>
      </c>
      <c r="K77" s="207"/>
    </row>
    <row r="78" spans="1:11" ht="13" x14ac:dyDescent="0.3">
      <c r="A78" s="3">
        <v>45587</v>
      </c>
      <c r="B78" s="13">
        <v>-8.4499936940345775E-3</v>
      </c>
      <c r="C78" s="13">
        <v>5.2410901467502262E-4</v>
      </c>
      <c r="D78" s="13">
        <v>2.1788990825688218E-3</v>
      </c>
      <c r="J78" s="3">
        <v>45587</v>
      </c>
      <c r="K78" s="207"/>
    </row>
    <row r="79" spans="1:11" ht="13" x14ac:dyDescent="0.3">
      <c r="A79" s="3">
        <v>45588</v>
      </c>
      <c r="B79" s="13">
        <v>-1.1956245230221357E-2</v>
      </c>
      <c r="C79" s="13">
        <v>6.2860136196961165E-3</v>
      </c>
      <c r="D79" s="13">
        <v>-6.5224854102300467E-3</v>
      </c>
      <c r="J79" s="3">
        <v>45588</v>
      </c>
      <c r="K79" s="207"/>
    </row>
    <row r="80" spans="1:11" ht="13" x14ac:dyDescent="0.3">
      <c r="A80" s="3">
        <v>45589</v>
      </c>
      <c r="B80" s="13">
        <v>-1.1585993820802591E-3</v>
      </c>
      <c r="C80" s="13">
        <v>1.7699115044247819E-2</v>
      </c>
      <c r="D80" s="13">
        <v>1.2785072563925233E-2</v>
      </c>
      <c r="J80" s="3">
        <v>45589</v>
      </c>
      <c r="K80" s="207"/>
    </row>
    <row r="81" spans="1:11" ht="13" x14ac:dyDescent="0.3">
      <c r="A81" s="3">
        <v>45590</v>
      </c>
      <c r="B81" s="13">
        <v>-9.0217811573663632E-4</v>
      </c>
      <c r="C81" s="13">
        <v>-4.0920716112532547E-3</v>
      </c>
      <c r="D81" s="13">
        <v>4.0941658137156108E-3</v>
      </c>
      <c r="J81" s="3">
        <v>45590</v>
      </c>
      <c r="K81" s="207"/>
    </row>
    <row r="82" spans="1:11" ht="13" x14ac:dyDescent="0.3">
      <c r="A82" s="3">
        <v>45593</v>
      </c>
      <c r="B82" s="13">
        <v>1.3028895768833848E-2</v>
      </c>
      <c r="C82" s="13">
        <v>-1.1813045711350709E-2</v>
      </c>
      <c r="D82" s="13">
        <v>1.6989466530750771E-2</v>
      </c>
      <c r="J82" s="3">
        <v>45593</v>
      </c>
      <c r="K82" s="207"/>
    </row>
    <row r="83" spans="1:11" ht="13" x14ac:dyDescent="0.3">
      <c r="A83" s="3">
        <v>45594</v>
      </c>
      <c r="B83" s="13">
        <v>1.1842607920539918E-2</v>
      </c>
      <c r="C83" s="13">
        <v>-3.2744282744282802E-2</v>
      </c>
      <c r="D83" s="13">
        <v>3.3411293017041026E-3</v>
      </c>
      <c r="J83" s="3">
        <v>45594</v>
      </c>
      <c r="K83" s="207"/>
    </row>
    <row r="84" spans="1:11" ht="13" x14ac:dyDescent="0.3">
      <c r="A84" s="3">
        <v>45595</v>
      </c>
      <c r="B84" s="13">
        <v>-7.1734205889755218E-3</v>
      </c>
      <c r="C84" s="13">
        <v>5.9108006448145853E-3</v>
      </c>
      <c r="D84" s="13">
        <v>-1.9980019980019949E-2</v>
      </c>
      <c r="J84" s="3">
        <v>45595</v>
      </c>
      <c r="K84" s="207"/>
    </row>
    <row r="85" spans="1:11" ht="13" x14ac:dyDescent="0.3">
      <c r="A85" s="3">
        <v>45596</v>
      </c>
      <c r="B85" s="13">
        <v>-1.9013816706807667E-3</v>
      </c>
      <c r="C85" s="13">
        <v>-1.6559829059829029E-2</v>
      </c>
      <c r="D85" s="13">
        <v>-2.0274096726696143E-2</v>
      </c>
      <c r="J85" s="3">
        <v>45596</v>
      </c>
      <c r="K85" s="207"/>
    </row>
    <row r="86" spans="1:11" ht="13" x14ac:dyDescent="0.3">
      <c r="A86" s="3">
        <v>45597</v>
      </c>
      <c r="B86" s="13">
        <v>2.4511049022098108E-2</v>
      </c>
      <c r="C86" s="13">
        <v>-5.9750135795762866E-3</v>
      </c>
      <c r="D86" s="13">
        <v>1.2485549132947834E-2</v>
      </c>
      <c r="J86" s="3">
        <v>45597</v>
      </c>
      <c r="K86" s="207"/>
    </row>
    <row r="87" spans="1:11" ht="13" x14ac:dyDescent="0.3">
      <c r="A87" s="3">
        <v>45600</v>
      </c>
      <c r="B87" s="13">
        <v>8.6773273831660201E-3</v>
      </c>
      <c r="C87" s="13">
        <v>1.092896174863326E-3</v>
      </c>
      <c r="D87" s="13">
        <v>-1.1418131993605807E-2</v>
      </c>
      <c r="J87" s="3">
        <v>45600</v>
      </c>
      <c r="K87" s="207"/>
    </row>
    <row r="88" spans="1:11" ht="13" x14ac:dyDescent="0.3">
      <c r="A88" s="3">
        <v>45601</v>
      </c>
      <c r="B88" s="13">
        <v>7.7424112080617955E-3</v>
      </c>
      <c r="C88" s="13">
        <v>-6.004366812227044E-3</v>
      </c>
      <c r="D88" s="13">
        <v>-9.0090090090089413E-3</v>
      </c>
      <c r="J88" s="3">
        <v>45601</v>
      </c>
      <c r="K88" s="207"/>
    </row>
    <row r="89" spans="1:11" ht="13" x14ac:dyDescent="0.3">
      <c r="A89" s="3">
        <v>45602</v>
      </c>
      <c r="B89" s="13">
        <v>-3.1219512195121875E-2</v>
      </c>
      <c r="C89" s="13">
        <v>-5.3816584294343675E-2</v>
      </c>
      <c r="D89" s="13">
        <v>-1.8648018648018665E-3</v>
      </c>
      <c r="J89" s="3">
        <v>45602</v>
      </c>
      <c r="K89" s="207"/>
    </row>
    <row r="90" spans="1:11" ht="13" x14ac:dyDescent="0.3">
      <c r="A90" s="3">
        <v>45603</v>
      </c>
      <c r="B90" s="13">
        <v>-2.9456193353474318E-2</v>
      </c>
      <c r="C90" s="13">
        <v>4.8752176436447921E-2</v>
      </c>
      <c r="D90" s="13">
        <v>-7.7066791219057365E-3</v>
      </c>
      <c r="J90" s="3">
        <v>45603</v>
      </c>
      <c r="K90" s="207"/>
    </row>
    <row r="91" spans="1:11" ht="13" x14ac:dyDescent="0.3">
      <c r="A91" s="3">
        <v>45604</v>
      </c>
      <c r="B91" s="13">
        <v>-5.058365758754825E-3</v>
      </c>
      <c r="C91" s="13">
        <v>-2.9883785279468607E-2</v>
      </c>
      <c r="D91" s="13">
        <v>-7.7665333019532774E-3</v>
      </c>
      <c r="J91" s="3">
        <v>45604</v>
      </c>
      <c r="K91" s="207"/>
    </row>
    <row r="92" spans="1:11" ht="13" x14ac:dyDescent="0.3">
      <c r="A92" s="3">
        <v>45607</v>
      </c>
      <c r="B92" s="13">
        <v>1.6555859731456103E-2</v>
      </c>
      <c r="C92" s="13">
        <v>-1.1409013120366061E-3</v>
      </c>
      <c r="D92" s="13">
        <v>1.4824478178368121E-2</v>
      </c>
      <c r="J92" s="3">
        <v>45607</v>
      </c>
      <c r="K92" s="207"/>
    </row>
    <row r="93" spans="1:11" ht="13" x14ac:dyDescent="0.3">
      <c r="A93" s="3">
        <v>45608</v>
      </c>
      <c r="B93" s="13">
        <v>-2.4493459861502927E-2</v>
      </c>
      <c r="C93" s="13">
        <v>-1.1422044545973081E-3</v>
      </c>
      <c r="D93" s="13">
        <v>-1.636087413813259E-2</v>
      </c>
      <c r="J93" s="3">
        <v>45608</v>
      </c>
      <c r="K93" s="207"/>
    </row>
    <row r="94" spans="1:11" ht="13" x14ac:dyDescent="0.3">
      <c r="A94" s="3">
        <v>45609</v>
      </c>
      <c r="B94" s="13">
        <v>5.1268568423819775E-3</v>
      </c>
      <c r="C94" s="13">
        <v>-2.2870211549456832E-2</v>
      </c>
      <c r="D94" s="13">
        <v>-3.2077937507424556E-3</v>
      </c>
      <c r="J94" s="3">
        <v>45609</v>
      </c>
      <c r="K94" s="207"/>
    </row>
    <row r="95" spans="1:11" ht="13" x14ac:dyDescent="0.3">
      <c r="A95" s="3">
        <v>45610</v>
      </c>
      <c r="B95" s="13">
        <v>2.14491237248234E-2</v>
      </c>
      <c r="C95" s="13">
        <v>1.0532475131655838E-2</v>
      </c>
      <c r="D95" s="13">
        <v>1.0488676996424218E-2</v>
      </c>
      <c r="J95" s="3">
        <v>45610</v>
      </c>
      <c r="K95" s="207"/>
    </row>
    <row r="96" spans="1:11" ht="13" x14ac:dyDescent="0.3">
      <c r="A96" s="3">
        <v>45611</v>
      </c>
      <c r="B96" s="13">
        <v>-1.2804097311139293E-3</v>
      </c>
      <c r="C96" s="13">
        <v>6.3694267515924888E-3</v>
      </c>
      <c r="D96" s="13">
        <v>-5.5437603208304551E-3</v>
      </c>
      <c r="J96" s="3">
        <v>45611</v>
      </c>
      <c r="K96" s="207"/>
    </row>
    <row r="97" spans="1:11" ht="13" x14ac:dyDescent="0.3">
      <c r="A97" s="3">
        <v>45614</v>
      </c>
      <c r="B97" s="13">
        <v>-3.6923076923076954E-2</v>
      </c>
      <c r="C97" s="13">
        <v>-1.7261219792866016E-3</v>
      </c>
      <c r="D97" s="13">
        <v>-1.3047088127148894E-3</v>
      </c>
      <c r="J97" s="3">
        <v>45614</v>
      </c>
      <c r="K97" s="207"/>
    </row>
    <row r="98" spans="1:11" ht="13" x14ac:dyDescent="0.3">
      <c r="A98" s="3">
        <v>45615</v>
      </c>
      <c r="B98" s="13">
        <v>-1.1048988285409917E-2</v>
      </c>
      <c r="C98" s="13">
        <v>-1.7291066282420751E-2</v>
      </c>
      <c r="D98" s="13">
        <v>-5.7007125890736289E-2</v>
      </c>
      <c r="J98" s="3">
        <v>45615</v>
      </c>
      <c r="K98" s="207"/>
    </row>
    <row r="99" spans="1:11" ht="13" x14ac:dyDescent="0.3">
      <c r="A99" s="3">
        <v>45616</v>
      </c>
      <c r="B99" s="13">
        <v>-4.8458742764841125E-3</v>
      </c>
      <c r="C99" s="13">
        <v>-8.7976539589442824E-3</v>
      </c>
      <c r="D99" s="13">
        <v>1.5869017632241855E-2</v>
      </c>
      <c r="J99" s="3">
        <v>45616</v>
      </c>
      <c r="K99" s="207"/>
    </row>
    <row r="100" spans="1:11" ht="13" x14ac:dyDescent="0.3">
      <c r="A100" s="3">
        <v>45617</v>
      </c>
      <c r="B100" s="13">
        <v>-7.8452590288110146E-3</v>
      </c>
      <c r="C100" s="13">
        <v>-1.6568047337278173E-2</v>
      </c>
      <c r="D100" s="13">
        <v>-1.6860897594842671E-2</v>
      </c>
      <c r="J100" s="3">
        <v>45617</v>
      </c>
      <c r="K100" s="207"/>
    </row>
    <row r="101" spans="1:11" ht="13" x14ac:dyDescent="0.3">
      <c r="A101" s="3">
        <v>45618</v>
      </c>
      <c r="B101" s="13">
        <v>-9.2706203135650474E-3</v>
      </c>
      <c r="C101" s="13">
        <v>1.9253910950661958E-2</v>
      </c>
      <c r="D101" s="13">
        <v>1.1601513240857569E-2</v>
      </c>
      <c r="J101" s="3">
        <v>45618</v>
      </c>
      <c r="K101" s="207"/>
    </row>
    <row r="102" spans="1:11" ht="13" x14ac:dyDescent="0.3">
      <c r="A102" s="3">
        <v>45621</v>
      </c>
      <c r="B102" s="13">
        <v>-6.7428099628457925E-3</v>
      </c>
      <c r="C102" s="13">
        <v>1.4757969303423848E-2</v>
      </c>
      <c r="D102" s="13">
        <v>2.3684866616803949E-3</v>
      </c>
      <c r="J102" s="3">
        <v>45621</v>
      </c>
      <c r="K102" s="207"/>
    </row>
    <row r="103" spans="1:11" ht="13" x14ac:dyDescent="0.3">
      <c r="A103" s="3">
        <v>45622</v>
      </c>
      <c r="B103" s="13">
        <v>-7.3427542255472345E-3</v>
      </c>
      <c r="C103" s="13">
        <v>-3.0250145433391606E-2</v>
      </c>
      <c r="D103" s="13">
        <v>-5.3475935828877184E-3</v>
      </c>
      <c r="J103" s="3">
        <v>45622</v>
      </c>
      <c r="K103" s="207"/>
    </row>
    <row r="104" spans="1:11" ht="13" x14ac:dyDescent="0.3">
      <c r="A104" s="3">
        <v>45623</v>
      </c>
      <c r="B104" s="13">
        <v>-1.3956734124214636E-3</v>
      </c>
      <c r="C104" s="13">
        <v>-1.6196760647870359E-2</v>
      </c>
      <c r="D104" s="13">
        <v>-1.0127531882970792E-2</v>
      </c>
      <c r="J104" s="3">
        <v>45623</v>
      </c>
      <c r="K104" s="207"/>
    </row>
    <row r="105" spans="1:11" ht="13" x14ac:dyDescent="0.3">
      <c r="A105" s="3">
        <v>45624</v>
      </c>
      <c r="B105" s="13">
        <v>6.9881201956673404E-3</v>
      </c>
      <c r="C105" s="13">
        <v>1.8902439024390209E-2</v>
      </c>
      <c r="D105" s="13">
        <v>5.8102816723506713E-3</v>
      </c>
      <c r="J105" s="3">
        <v>45624</v>
      </c>
      <c r="K105" s="207"/>
    </row>
    <row r="106" spans="1:11" ht="13" x14ac:dyDescent="0.3">
      <c r="A106" s="3">
        <v>45625</v>
      </c>
      <c r="B106" s="13">
        <v>6.8008327550311571E-3</v>
      </c>
      <c r="C106" s="13">
        <v>-5.9844404548174751E-3</v>
      </c>
      <c r="D106" s="13">
        <v>-5.0232324500821895E-4</v>
      </c>
      <c r="J106" s="3">
        <v>45625</v>
      </c>
      <c r="K106" s="207"/>
    </row>
    <row r="107" spans="1:11" ht="13" x14ac:dyDescent="0.3">
      <c r="A107" s="3">
        <v>45628</v>
      </c>
      <c r="B107" s="13">
        <v>1.3785497656466331E-3</v>
      </c>
      <c r="C107" s="13">
        <v>7.2245635159543476E-3</v>
      </c>
      <c r="D107" s="13">
        <v>6.9104158813920995E-3</v>
      </c>
      <c r="J107" s="3">
        <v>45628</v>
      </c>
      <c r="K107" s="207"/>
    </row>
    <row r="108" spans="1:11" ht="13" x14ac:dyDescent="0.3">
      <c r="A108" s="3">
        <v>45629</v>
      </c>
      <c r="B108" s="13">
        <v>1.3628854625550687E-2</v>
      </c>
      <c r="C108" s="13">
        <v>-8.9659294680215183E-3</v>
      </c>
      <c r="D108" s="13">
        <v>5.4903918143249918E-3</v>
      </c>
      <c r="J108" s="3">
        <v>45629</v>
      </c>
      <c r="K108" s="207"/>
    </row>
    <row r="109" spans="1:11" ht="13" x14ac:dyDescent="0.3">
      <c r="A109" s="3">
        <v>45630</v>
      </c>
      <c r="B109" s="13">
        <v>1.3581420616596448E-2</v>
      </c>
      <c r="C109" s="13">
        <v>2.6537997587454627E-2</v>
      </c>
      <c r="D109" s="13">
        <v>-6.7014147431124684E-3</v>
      </c>
      <c r="J109" s="3">
        <v>45630</v>
      </c>
      <c r="K109" s="207"/>
    </row>
    <row r="110" spans="1:11" ht="13" x14ac:dyDescent="0.3">
      <c r="A110" s="3">
        <v>45631</v>
      </c>
      <c r="B110" s="13">
        <v>2.2645048907945813E-2</v>
      </c>
      <c r="C110" s="13">
        <v>4.1128084606346484E-3</v>
      </c>
      <c r="D110" s="13">
        <v>2.4737631184407846E-2</v>
      </c>
      <c r="J110" s="3">
        <v>45631</v>
      </c>
      <c r="K110" s="207"/>
    </row>
    <row r="111" spans="1:11" ht="13" x14ac:dyDescent="0.3">
      <c r="A111" s="3">
        <v>45632</v>
      </c>
      <c r="B111" s="13">
        <v>6.0272536687631375E-3</v>
      </c>
      <c r="C111" s="13">
        <v>1.1702750146284377E-2</v>
      </c>
      <c r="D111" s="13">
        <v>0</v>
      </c>
      <c r="J111" s="3">
        <v>45632</v>
      </c>
      <c r="K111" s="207"/>
    </row>
    <row r="112" spans="1:11" ht="13" x14ac:dyDescent="0.3">
      <c r="A112" s="3">
        <v>45635</v>
      </c>
      <c r="B112" s="13">
        <v>0</v>
      </c>
      <c r="C112" s="13">
        <v>1.156737998843262E-2</v>
      </c>
      <c r="D112" s="13">
        <v>2.5725432821263144E-2</v>
      </c>
      <c r="J112" s="3">
        <v>45635</v>
      </c>
      <c r="K112" s="207"/>
    </row>
    <row r="113" spans="1:11" ht="13" x14ac:dyDescent="0.3">
      <c r="A113" s="3">
        <v>45636</v>
      </c>
      <c r="B113" s="13">
        <v>-5.0794477728574759E-3</v>
      </c>
      <c r="C113" s="13">
        <v>1.315037164093758E-2</v>
      </c>
      <c r="D113" s="13">
        <v>-4.873410198502362E-3</v>
      </c>
      <c r="J113" s="3">
        <v>45636</v>
      </c>
      <c r="K113" s="207"/>
    </row>
    <row r="114" spans="1:11" ht="13" x14ac:dyDescent="0.3">
      <c r="A114" s="3">
        <v>45637</v>
      </c>
      <c r="B114" s="13">
        <v>9.4253174499280088E-3</v>
      </c>
      <c r="C114" s="13">
        <v>9.029345372460626E-3</v>
      </c>
      <c r="D114" s="13">
        <v>-1.4333492594362702E-3</v>
      </c>
      <c r="J114" s="3">
        <v>45637</v>
      </c>
      <c r="K114" s="207"/>
    </row>
    <row r="115" spans="1:11" ht="13" x14ac:dyDescent="0.3">
      <c r="A115" s="3">
        <v>45638</v>
      </c>
      <c r="B115" s="13">
        <v>1.2838801711840138E-2</v>
      </c>
      <c r="C115" s="13">
        <v>1.3982102908277404E-2</v>
      </c>
      <c r="D115" s="13">
        <v>1.2918660287081406E-2</v>
      </c>
      <c r="J115" s="3">
        <v>45638</v>
      </c>
      <c r="K115" s="207"/>
    </row>
    <row r="116" spans="1:11" ht="13" x14ac:dyDescent="0.3">
      <c r="A116" s="3">
        <v>45639</v>
      </c>
      <c r="B116" s="13">
        <v>5.6338028169014703E-3</v>
      </c>
      <c r="C116" s="13">
        <v>-1.5444015444015505E-2</v>
      </c>
      <c r="D116" s="13">
        <v>-3.1884742560225848E-3</v>
      </c>
      <c r="J116" s="3">
        <v>45639</v>
      </c>
      <c r="K116" s="207"/>
    </row>
    <row r="117" spans="1:11" ht="13" x14ac:dyDescent="0.3">
      <c r="A117" s="3">
        <v>45642</v>
      </c>
      <c r="B117" s="13">
        <v>4.2016806722688406E-3</v>
      </c>
      <c r="C117" s="13">
        <v>-5.6022408963585435E-3</v>
      </c>
      <c r="D117" s="13">
        <v>9.7144888046438761E-3</v>
      </c>
      <c r="J117" s="3">
        <v>45642</v>
      </c>
      <c r="K117" s="207"/>
    </row>
    <row r="118" spans="1:11" ht="13" x14ac:dyDescent="0.3">
      <c r="A118" s="3">
        <v>45643</v>
      </c>
      <c r="B118" s="13">
        <v>-1.9525801952580187E-2</v>
      </c>
      <c r="C118" s="13">
        <v>-4.5070422535211912E-3</v>
      </c>
      <c r="D118" s="13">
        <v>-9.7383550393054311E-3</v>
      </c>
      <c r="J118" s="3">
        <v>45643</v>
      </c>
      <c r="K118" s="207"/>
    </row>
    <row r="119" spans="1:11" ht="13" x14ac:dyDescent="0.3">
      <c r="A119" s="3">
        <v>45644</v>
      </c>
      <c r="B119" s="13">
        <v>8.6641665589034227E-3</v>
      </c>
      <c r="C119" s="13">
        <v>1.2450481041313056E-2</v>
      </c>
      <c r="D119" s="13">
        <v>1.5047393364928991E-2</v>
      </c>
      <c r="J119" s="3">
        <v>45644</v>
      </c>
      <c r="K119" s="207"/>
    </row>
    <row r="120" spans="1:11" ht="13" x14ac:dyDescent="0.3">
      <c r="A120" s="3">
        <v>45645</v>
      </c>
      <c r="B120" s="13">
        <v>-1.2051282051281977E-2</v>
      </c>
      <c r="C120" s="13">
        <v>-4.4717719396311422E-3</v>
      </c>
      <c r="D120" s="13">
        <v>-6.0698027314111825E-3</v>
      </c>
      <c r="J120" s="3">
        <v>45645</v>
      </c>
      <c r="K120" s="207"/>
    </row>
    <row r="121" spans="1:11" ht="13" x14ac:dyDescent="0.3">
      <c r="A121" s="3">
        <v>45646</v>
      </c>
      <c r="B121" s="13">
        <v>-4.9312224240851618E-3</v>
      </c>
      <c r="C121" s="13">
        <v>3.2565974171813651E-2</v>
      </c>
      <c r="D121" s="13">
        <v>-7.8684674104521624E-3</v>
      </c>
      <c r="J121" s="3">
        <v>45646</v>
      </c>
      <c r="K121" s="207"/>
    </row>
    <row r="122" spans="1:11" ht="13" x14ac:dyDescent="0.3">
      <c r="A122" s="3">
        <v>45649</v>
      </c>
      <c r="B122" s="13">
        <v>-3.6515388628065295E-3</v>
      </c>
      <c r="C122" s="13">
        <v>-3.3713974986405749E-2</v>
      </c>
      <c r="D122" s="13">
        <v>3.5511363636362876E-3</v>
      </c>
      <c r="J122" s="3">
        <v>45649</v>
      </c>
      <c r="K122" s="207"/>
    </row>
    <row r="123" spans="1:11" ht="13" x14ac:dyDescent="0.3">
      <c r="A123" s="3">
        <v>45650</v>
      </c>
      <c r="B123" s="13">
        <v>0</v>
      </c>
      <c r="C123" s="13">
        <v>0</v>
      </c>
      <c r="D123" s="13">
        <v>0</v>
      </c>
      <c r="J123" s="3">
        <v>45650</v>
      </c>
      <c r="K123" s="207"/>
    </row>
    <row r="124" spans="1:11" ht="13" x14ac:dyDescent="0.3">
      <c r="A124" s="3">
        <v>45651</v>
      </c>
      <c r="B124" s="13">
        <v>0</v>
      </c>
      <c r="C124" s="13">
        <v>0</v>
      </c>
      <c r="D124" s="13">
        <v>0</v>
      </c>
      <c r="J124" s="3">
        <v>45651</v>
      </c>
      <c r="K124" s="207"/>
    </row>
    <row r="125" spans="1:11" ht="13" x14ac:dyDescent="0.3">
      <c r="A125" s="3">
        <v>45652</v>
      </c>
      <c r="B125" s="13">
        <v>0</v>
      </c>
      <c r="C125" s="13">
        <v>0</v>
      </c>
      <c r="D125" s="13">
        <v>0</v>
      </c>
      <c r="J125" s="3">
        <v>45652</v>
      </c>
      <c r="K125" s="207"/>
    </row>
    <row r="126" spans="1:11" ht="13" x14ac:dyDescent="0.3">
      <c r="A126" s="3">
        <v>45653</v>
      </c>
      <c r="B126" s="13">
        <v>1.1780104712041982E-2</v>
      </c>
      <c r="C126" s="13">
        <v>2.5886325267304576E-2</v>
      </c>
      <c r="D126" s="13">
        <v>1.2974758197688067E-2</v>
      </c>
      <c r="J126" s="3">
        <v>45653</v>
      </c>
      <c r="K126" s="207"/>
    </row>
    <row r="127" spans="1:11" ht="13" x14ac:dyDescent="0.3">
      <c r="A127" s="3">
        <v>45656</v>
      </c>
      <c r="B127" s="13">
        <v>-5.1746442432088586E-4</v>
      </c>
      <c r="C127" s="13">
        <v>4.9369171695006981E-3</v>
      </c>
      <c r="D127" s="13">
        <v>-4.5412203074056481E-3</v>
      </c>
      <c r="J127" s="3">
        <v>45656</v>
      </c>
      <c r="K127" s="207"/>
    </row>
    <row r="128" spans="1:11" ht="13" x14ac:dyDescent="0.3">
      <c r="A128" s="3">
        <v>45657</v>
      </c>
      <c r="B128" s="13">
        <v>0</v>
      </c>
      <c r="C128" s="13">
        <v>0</v>
      </c>
      <c r="D128" s="13">
        <v>0</v>
      </c>
      <c r="J128" s="3">
        <v>45657</v>
      </c>
      <c r="K128" s="207"/>
    </row>
    <row r="129" spans="1:11" ht="13" x14ac:dyDescent="0.3">
      <c r="A129" s="3">
        <v>45658</v>
      </c>
      <c r="B129" s="13">
        <v>0</v>
      </c>
      <c r="C129" s="13">
        <v>0</v>
      </c>
      <c r="D129" s="13">
        <v>0</v>
      </c>
      <c r="J129" s="3">
        <v>45658</v>
      </c>
      <c r="K129" s="207"/>
    </row>
    <row r="130" spans="1:11" ht="13" x14ac:dyDescent="0.3">
      <c r="A130" s="3">
        <v>45659</v>
      </c>
      <c r="B130" s="13">
        <v>-3.3652601604969973E-3</v>
      </c>
      <c r="C130" s="13">
        <v>-2.3471615720523926E-2</v>
      </c>
      <c r="D130" s="13">
        <v>1.0644519826880463E-2</v>
      </c>
      <c r="J130" s="3">
        <v>45659</v>
      </c>
      <c r="K130" s="207"/>
    </row>
    <row r="131" spans="1:11" ht="13" x14ac:dyDescent="0.3">
      <c r="A131" s="3">
        <v>45660</v>
      </c>
      <c r="B131" s="13">
        <v>-2.5974025974023112E-4</v>
      </c>
      <c r="C131" s="13">
        <v>-1.3415315818893268E-2</v>
      </c>
      <c r="D131" s="13">
        <v>-6.9444444444445013E-3</v>
      </c>
      <c r="J131" s="3">
        <v>45660</v>
      </c>
      <c r="K131" s="207"/>
    </row>
    <row r="132" spans="1:11" ht="13" x14ac:dyDescent="0.3">
      <c r="A132" s="3">
        <v>45663</v>
      </c>
      <c r="B132" s="13">
        <v>2.0914523252792878E-2</v>
      </c>
      <c r="C132" s="13">
        <v>3.6827195467422094E-2</v>
      </c>
      <c r="D132" s="13">
        <v>0</v>
      </c>
      <c r="J132" s="3">
        <v>45663</v>
      </c>
      <c r="K132" s="207"/>
    </row>
    <row r="133" spans="1:11" ht="13" x14ac:dyDescent="0.3">
      <c r="A133" s="3">
        <v>45664</v>
      </c>
      <c r="B133" s="13">
        <v>-4.7079781142638916E-3</v>
      </c>
      <c r="C133" s="13">
        <v>5.4644808743169399E-3</v>
      </c>
      <c r="D133" s="13">
        <v>4.7202797202797131E-2</v>
      </c>
      <c r="J133" s="3">
        <v>45664</v>
      </c>
      <c r="K133" s="207"/>
    </row>
    <row r="134" spans="1:11" ht="13" x14ac:dyDescent="0.3">
      <c r="A134" s="3">
        <v>45665</v>
      </c>
      <c r="B134" s="13">
        <v>1.457427767834312E-2</v>
      </c>
      <c r="C134" s="13">
        <v>-4.8913043478261177E-3</v>
      </c>
      <c r="D134" s="13">
        <v>-4.1179744017806382E-3</v>
      </c>
      <c r="J134" s="3">
        <v>45665</v>
      </c>
      <c r="K134" s="207"/>
    </row>
    <row r="135" spans="1:11" ht="13" x14ac:dyDescent="0.3">
      <c r="A135" s="3">
        <v>45666</v>
      </c>
      <c r="B135" s="13">
        <v>5.418346774193567E-3</v>
      </c>
      <c r="C135" s="13">
        <v>4.3691971600219081E-3</v>
      </c>
      <c r="D135" s="13">
        <v>-1.3634331694233335E-2</v>
      </c>
      <c r="J135" s="3">
        <v>45666</v>
      </c>
      <c r="K135" s="207"/>
    </row>
    <row r="136" spans="1:11" ht="13" x14ac:dyDescent="0.3">
      <c r="A136" s="3">
        <v>45667</v>
      </c>
      <c r="B136" s="13">
        <v>5.5144754981826787E-3</v>
      </c>
      <c r="C136" s="13">
        <v>5.9815116911364563E-3</v>
      </c>
      <c r="D136" s="13">
        <v>-3.3990482664855129E-4</v>
      </c>
      <c r="J136" s="3">
        <v>45667</v>
      </c>
      <c r="K136" s="207"/>
    </row>
    <row r="137" spans="1:11" ht="13" x14ac:dyDescent="0.3">
      <c r="A137" s="3">
        <v>45670</v>
      </c>
      <c r="B137" s="13">
        <v>-1.258880717935934E-2</v>
      </c>
      <c r="C137" s="13">
        <v>8.1081081081081086E-3</v>
      </c>
      <c r="D137" s="13">
        <v>-1.4847557520117899E-2</v>
      </c>
      <c r="J137" s="3">
        <v>45670</v>
      </c>
      <c r="K137" s="207"/>
    </row>
    <row r="138" spans="1:11" ht="13" x14ac:dyDescent="0.3">
      <c r="A138" s="3">
        <v>45671</v>
      </c>
      <c r="B138" s="13">
        <v>2.7770764958343821E-2</v>
      </c>
      <c r="C138" s="13">
        <v>6.4343163538873385E-3</v>
      </c>
      <c r="D138" s="13">
        <v>1.0929590427979825E-2</v>
      </c>
      <c r="J138" s="3">
        <v>45671</v>
      </c>
      <c r="K138" s="207"/>
    </row>
    <row r="139" spans="1:11" ht="13" x14ac:dyDescent="0.3">
      <c r="A139" s="3">
        <v>45672</v>
      </c>
      <c r="B139" s="13">
        <v>1.1053795136330559E-3</v>
      </c>
      <c r="C139" s="13">
        <v>1.3319126265316996E-2</v>
      </c>
      <c r="D139" s="13">
        <v>2.2305678843746412E-2</v>
      </c>
      <c r="J139" s="3">
        <v>45672</v>
      </c>
      <c r="K139" s="207"/>
    </row>
    <row r="140" spans="1:11" ht="13" x14ac:dyDescent="0.3">
      <c r="A140" s="3">
        <v>45673</v>
      </c>
      <c r="B140" s="13">
        <v>5.6434793276897771E-3</v>
      </c>
      <c r="C140" s="13">
        <v>-1.0515247108306449E-3</v>
      </c>
      <c r="D140" s="13">
        <v>-3.1169987754647792E-2</v>
      </c>
      <c r="J140" s="3">
        <v>45673</v>
      </c>
      <c r="K140" s="207"/>
    </row>
    <row r="141" spans="1:11" ht="13" x14ac:dyDescent="0.3">
      <c r="A141" s="3">
        <v>45674</v>
      </c>
      <c r="B141" s="13">
        <v>1.1101622544833609E-2</v>
      </c>
      <c r="C141" s="13">
        <v>5.2631578947365427E-4</v>
      </c>
      <c r="D141" s="13">
        <v>1.4247960473400042E-2</v>
      </c>
      <c r="J141" s="3">
        <v>45674</v>
      </c>
      <c r="K141" s="207"/>
    </row>
    <row r="142" spans="1:11" ht="13" x14ac:dyDescent="0.3">
      <c r="A142" s="3">
        <v>45677</v>
      </c>
      <c r="B142" s="13">
        <v>5.6708494208494928E-3</v>
      </c>
      <c r="C142" s="13">
        <v>1.3150973172014729E-2</v>
      </c>
      <c r="D142" s="13">
        <v>1.0535855896680636E-2</v>
      </c>
      <c r="J142" s="3">
        <v>45677</v>
      </c>
      <c r="K142" s="207"/>
    </row>
    <row r="143" spans="1:11" ht="13" x14ac:dyDescent="0.3">
      <c r="A143" s="3">
        <v>45678</v>
      </c>
      <c r="B143" s="13">
        <v>-1.4397120575885367E-3</v>
      </c>
      <c r="C143" s="13">
        <v>1.0384215991692628E-2</v>
      </c>
      <c r="D143" s="13">
        <v>-2.1300448430493419E-3</v>
      </c>
      <c r="J143" s="3">
        <v>45678</v>
      </c>
      <c r="K143" s="207"/>
    </row>
    <row r="144" spans="1:11" ht="13" x14ac:dyDescent="0.3">
      <c r="A144" s="3">
        <v>45679</v>
      </c>
      <c r="B144" s="13">
        <v>-1.5379070046858116E-2</v>
      </c>
      <c r="C144" s="13">
        <v>-6.6803699897224206E-3</v>
      </c>
      <c r="D144" s="13">
        <v>3.4827547466577445E-3</v>
      </c>
      <c r="J144" s="3">
        <v>45679</v>
      </c>
      <c r="K144" s="207"/>
    </row>
    <row r="145" spans="1:11" ht="13" x14ac:dyDescent="0.3">
      <c r="A145" s="3">
        <v>45680</v>
      </c>
      <c r="B145" s="13">
        <v>1.9646125686394091E-2</v>
      </c>
      <c r="C145" s="13">
        <v>1.7589239524055753E-2</v>
      </c>
      <c r="D145" s="13">
        <v>9.9641737572772511E-3</v>
      </c>
      <c r="J145" s="3">
        <v>45680</v>
      </c>
      <c r="K145" s="207"/>
    </row>
    <row r="146" spans="1:11" ht="13" x14ac:dyDescent="0.3">
      <c r="A146" s="3">
        <v>45681</v>
      </c>
      <c r="B146" s="13">
        <v>3.8295835327908125E-3</v>
      </c>
      <c r="C146" s="13">
        <v>1.6268429079817067E-2</v>
      </c>
      <c r="D146" s="13">
        <v>-3.9020064294424152E-2</v>
      </c>
      <c r="J146" s="3">
        <v>45681</v>
      </c>
      <c r="K146" s="207"/>
    </row>
    <row r="147" spans="1:11" ht="13" x14ac:dyDescent="0.3">
      <c r="A147" s="3">
        <v>45684</v>
      </c>
      <c r="B147" s="13">
        <v>-4.2918454935621823E-3</v>
      </c>
      <c r="C147" s="13">
        <v>2.1510755377688758E-2</v>
      </c>
      <c r="D147" s="13">
        <v>1.7303033798591293E-3</v>
      </c>
      <c r="J147" s="3">
        <v>45684</v>
      </c>
      <c r="K147" s="207"/>
    </row>
    <row r="148" spans="1:11" ht="13" x14ac:dyDescent="0.3">
      <c r="A148" s="3">
        <v>45685</v>
      </c>
      <c r="B148" s="13">
        <v>4.3103448275861574E-3</v>
      </c>
      <c r="C148" s="13">
        <v>-9.7943192948084538E-4</v>
      </c>
      <c r="D148" s="13">
        <v>-1.4624596959926175E-2</v>
      </c>
      <c r="J148" s="3">
        <v>45685</v>
      </c>
      <c r="K148" s="207"/>
    </row>
    <row r="149" spans="1:11" ht="13" x14ac:dyDescent="0.3">
      <c r="A149" s="3">
        <v>45686</v>
      </c>
      <c r="B149" s="13">
        <v>1.3352408202193623E-2</v>
      </c>
      <c r="C149" s="13">
        <v>-1.1764705882352969E-2</v>
      </c>
      <c r="D149" s="13">
        <v>5.8431693350472049E-3</v>
      </c>
      <c r="J149" s="3">
        <v>45686</v>
      </c>
      <c r="K149" s="207"/>
    </row>
    <row r="150" spans="1:11" ht="13" x14ac:dyDescent="0.3">
      <c r="A150" s="3">
        <v>45687</v>
      </c>
      <c r="B150" s="13">
        <v>-7.6470588235293532E-3</v>
      </c>
      <c r="C150" s="13">
        <v>-3.9682539682538839E-3</v>
      </c>
      <c r="D150" s="13">
        <v>6.7387010572789605E-2</v>
      </c>
      <c r="J150" s="3">
        <v>45687</v>
      </c>
      <c r="K150" s="207"/>
    </row>
    <row r="151" spans="1:11" ht="13" x14ac:dyDescent="0.3">
      <c r="A151" s="3">
        <v>45688</v>
      </c>
      <c r="B151" s="13">
        <v>-5.8091286307055436E-3</v>
      </c>
      <c r="C151" s="13">
        <v>9.9601593625498006E-3</v>
      </c>
      <c r="D151" s="13">
        <v>-1.1538042886687697E-2</v>
      </c>
      <c r="J151" s="3">
        <v>45688</v>
      </c>
      <c r="K151" s="207"/>
    </row>
    <row r="152" spans="1:11" ht="13" x14ac:dyDescent="0.3">
      <c r="A152" s="3">
        <v>45691</v>
      </c>
      <c r="B152" s="13">
        <v>-5.1275936083948559E-3</v>
      </c>
      <c r="C152" s="13">
        <v>-3.8461538461538512E-2</v>
      </c>
      <c r="D152" s="13">
        <v>1.2113203391698061E-3</v>
      </c>
      <c r="J152" s="3">
        <v>45691</v>
      </c>
      <c r="K152" s="207"/>
    </row>
    <row r="153" spans="1:11" ht="13" x14ac:dyDescent="0.3">
      <c r="A153" s="3">
        <v>45692</v>
      </c>
      <c r="B153" s="13">
        <v>1.9297614766870381E-2</v>
      </c>
      <c r="C153" s="13">
        <v>-5.1282051282051282E-3</v>
      </c>
      <c r="D153" s="13">
        <v>-7.1491421029477864E-3</v>
      </c>
      <c r="J153" s="3">
        <v>45692</v>
      </c>
      <c r="K153" s="207"/>
    </row>
    <row r="154" spans="1:11" ht="13" x14ac:dyDescent="0.3">
      <c r="A154" s="3">
        <v>45693</v>
      </c>
      <c r="B154" s="13">
        <v>-6.8203198494825763E-3</v>
      </c>
      <c r="C154" s="13">
        <v>-2.4226804123711282E-2</v>
      </c>
      <c r="D154" s="13">
        <v>1.5509028470145184E-2</v>
      </c>
      <c r="J154" s="3">
        <v>45693</v>
      </c>
      <c r="K154" s="207"/>
    </row>
    <row r="155" spans="1:11" ht="13" x14ac:dyDescent="0.3">
      <c r="A155" s="3">
        <v>45694</v>
      </c>
      <c r="B155" s="13">
        <v>2.9836609045702189E-2</v>
      </c>
      <c r="C155" s="13">
        <v>3.5921817221341697E-2</v>
      </c>
      <c r="D155" s="13">
        <v>8.0724337296825405E-3</v>
      </c>
      <c r="J155" s="3">
        <v>45694</v>
      </c>
      <c r="K155" s="207"/>
    </row>
    <row r="156" spans="1:11" ht="13" x14ac:dyDescent="0.3">
      <c r="A156" s="3">
        <v>45695</v>
      </c>
      <c r="B156" s="13">
        <v>3.4490687514372427E-4</v>
      </c>
      <c r="C156" s="13">
        <v>-6.119326874043797E-3</v>
      </c>
      <c r="D156" s="13">
        <v>8.5488583486636321E-3</v>
      </c>
      <c r="J156" s="3">
        <v>45695</v>
      </c>
      <c r="K156" s="207"/>
    </row>
    <row r="157" spans="1:11" ht="13" x14ac:dyDescent="0.3">
      <c r="A157" s="3">
        <v>45698</v>
      </c>
      <c r="B157" s="13">
        <v>-2.0687277324446247E-3</v>
      </c>
      <c r="C157" s="13">
        <v>-1.5392508978964155E-3</v>
      </c>
      <c r="D157" s="13">
        <v>7.1888412017167566E-3</v>
      </c>
      <c r="J157" s="3">
        <v>45698</v>
      </c>
      <c r="K157" s="207"/>
    </row>
    <row r="158" spans="1:11" ht="13" x14ac:dyDescent="0.3">
      <c r="A158" s="3">
        <v>45699</v>
      </c>
      <c r="B158" s="13">
        <v>1.8541978578832153E-2</v>
      </c>
      <c r="C158" s="13">
        <v>-1.3874614594038997E-2</v>
      </c>
      <c r="D158" s="13">
        <v>-3.1959092361778137E-3</v>
      </c>
      <c r="J158" s="3">
        <v>45699</v>
      </c>
      <c r="K158" s="207"/>
    </row>
    <row r="159" spans="1:11" ht="13" x14ac:dyDescent="0.3">
      <c r="A159" s="3">
        <v>45700</v>
      </c>
      <c r="B159" s="13">
        <v>-4.5228403437353685E-4</v>
      </c>
      <c r="C159" s="13">
        <v>7.8165711307972893E-3</v>
      </c>
      <c r="D159" s="13">
        <v>1.7313241423533271E-2</v>
      </c>
      <c r="J159" s="3">
        <v>45700</v>
      </c>
      <c r="K159" s="207"/>
    </row>
    <row r="160" spans="1:11" ht="13" x14ac:dyDescent="0.3">
      <c r="A160" s="3">
        <v>45701</v>
      </c>
      <c r="B160" s="13">
        <v>-9.3891402714932331E-3</v>
      </c>
      <c r="C160" s="13">
        <v>5.6876938986556359E-2</v>
      </c>
      <c r="D160" s="13">
        <v>4.2021220716460918E-3</v>
      </c>
      <c r="J160" s="3">
        <v>45701</v>
      </c>
      <c r="K160" s="207"/>
    </row>
    <row r="161" spans="1:11" ht="13" x14ac:dyDescent="0.3">
      <c r="A161" s="3">
        <v>45702</v>
      </c>
      <c r="B161" s="13">
        <v>4.3393856343496929E-3</v>
      </c>
      <c r="C161" s="13">
        <v>2.2504892367906038E-2</v>
      </c>
      <c r="D161" s="13">
        <v>-1.0461345329009089E-3</v>
      </c>
      <c r="J161" s="3">
        <v>45702</v>
      </c>
      <c r="K161" s="207"/>
    </row>
    <row r="162" spans="1:11" ht="13" x14ac:dyDescent="0.3">
      <c r="A162" s="3">
        <v>45705</v>
      </c>
      <c r="B162" s="13">
        <v>1.6259238203524807E-2</v>
      </c>
      <c r="C162" s="13">
        <v>-2.8708133971291593E-3</v>
      </c>
      <c r="D162" s="13">
        <v>4.1889203057912791E-3</v>
      </c>
      <c r="J162" s="3">
        <v>45705</v>
      </c>
      <c r="K162" s="207"/>
    </row>
    <row r="163" spans="1:11" ht="13" x14ac:dyDescent="0.3">
      <c r="A163" s="3">
        <v>45706</v>
      </c>
      <c r="B163" s="13">
        <v>1.8796151264264854E-2</v>
      </c>
      <c r="C163" s="13">
        <v>9.5969289827249821E-4</v>
      </c>
      <c r="D163" s="13">
        <v>0</v>
      </c>
      <c r="J163" s="3">
        <v>45706</v>
      </c>
      <c r="K163" s="207"/>
    </row>
    <row r="164" spans="1:11" ht="13" x14ac:dyDescent="0.3">
      <c r="A164" s="3">
        <v>45707</v>
      </c>
      <c r="B164" s="13">
        <v>-9.22468701954751E-3</v>
      </c>
      <c r="C164" s="13">
        <v>-2.6845637583892593E-2</v>
      </c>
      <c r="D164" s="13">
        <v>-1.5538638022734478E-2</v>
      </c>
      <c r="J164" s="3">
        <v>45707</v>
      </c>
      <c r="K164" s="207"/>
    </row>
    <row r="165" spans="1:11" ht="13" x14ac:dyDescent="0.3">
      <c r="A165" s="3">
        <v>45708</v>
      </c>
      <c r="B165" s="13">
        <v>-4.8769674129905214E-3</v>
      </c>
      <c r="C165" s="13">
        <v>4.9261083743842365E-3</v>
      </c>
      <c r="D165" s="13">
        <v>1.4300847457627096E-2</v>
      </c>
      <c r="J165" s="3">
        <v>45708</v>
      </c>
      <c r="K165" s="207"/>
    </row>
    <row r="166" spans="1:11" ht="13" x14ac:dyDescent="0.3">
      <c r="A166" s="3">
        <v>45709</v>
      </c>
      <c r="B166" s="13">
        <v>7.0171530407663859E-3</v>
      </c>
      <c r="C166" s="13">
        <v>0</v>
      </c>
      <c r="D166" s="13">
        <v>3.3420365535248072E-3</v>
      </c>
      <c r="J166" s="3">
        <v>45709</v>
      </c>
      <c r="K166" s="207"/>
    </row>
    <row r="167" spans="1:11" ht="13" x14ac:dyDescent="0.3">
      <c r="A167" s="3">
        <v>45712</v>
      </c>
      <c r="B167" s="13">
        <v>2.76518084282716E-3</v>
      </c>
      <c r="C167" s="13">
        <v>2.8431372549019663E-2</v>
      </c>
      <c r="D167" s="13">
        <v>-1.6134068908087787E-2</v>
      </c>
      <c r="J167" s="3">
        <v>45712</v>
      </c>
      <c r="K167" s="207"/>
    </row>
    <row r="168" spans="1:11" ht="13" x14ac:dyDescent="0.3">
      <c r="A168" s="3">
        <v>45713</v>
      </c>
      <c r="B168" s="13">
        <v>1.8199867637326179E-2</v>
      </c>
      <c r="C168" s="13">
        <v>3.8131553860819824E-2</v>
      </c>
      <c r="D168" s="13">
        <v>4.2319085907739732E-4</v>
      </c>
      <c r="J168" s="3">
        <v>45713</v>
      </c>
      <c r="K168" s="207"/>
    </row>
    <row r="169" spans="1:11" ht="13" x14ac:dyDescent="0.3">
      <c r="A169" s="3">
        <v>45714</v>
      </c>
      <c r="B169" s="13">
        <v>3.3365832520853629E-2</v>
      </c>
      <c r="C169" s="13">
        <v>-1.5610651974288363E-2</v>
      </c>
      <c r="D169" s="13">
        <v>2.6438240270727957E-3</v>
      </c>
      <c r="J169" s="3">
        <v>45714</v>
      </c>
      <c r="K169" s="207"/>
    </row>
    <row r="170" spans="1:11" ht="13" x14ac:dyDescent="0.3">
      <c r="A170" s="3">
        <v>45715</v>
      </c>
      <c r="B170" s="13">
        <v>-3.5643149177061453E-3</v>
      </c>
      <c r="C170" s="13">
        <v>-6.5298507462686834E-3</v>
      </c>
      <c r="D170" s="13">
        <v>-8.5434025946629598E-3</v>
      </c>
      <c r="J170" s="3">
        <v>45715</v>
      </c>
      <c r="K170" s="207"/>
    </row>
    <row r="171" spans="1:11" ht="13" x14ac:dyDescent="0.3">
      <c r="A171" s="3">
        <v>45716</v>
      </c>
      <c r="B171" s="13">
        <v>-4.1031036296687506E-3</v>
      </c>
      <c r="C171" s="13">
        <v>9.3896713615023476E-3</v>
      </c>
      <c r="D171" s="13">
        <v>-1.3936170212765981E-2</v>
      </c>
      <c r="J171" s="3">
        <v>45716</v>
      </c>
      <c r="K171" s="207"/>
    </row>
    <row r="172" spans="1:11" ht="13" x14ac:dyDescent="0.3">
      <c r="A172" s="3">
        <v>45719</v>
      </c>
      <c r="B172" s="13">
        <v>1.5212338897105444E-2</v>
      </c>
      <c r="C172" s="13">
        <v>4.837209302325584E-2</v>
      </c>
      <c r="D172" s="13">
        <v>5.6208868270579242E-2</v>
      </c>
      <c r="J172" s="3">
        <v>45719</v>
      </c>
      <c r="K172" s="207"/>
    </row>
    <row r="173" spans="1:11" ht="13" x14ac:dyDescent="0.3">
      <c r="A173" s="3">
        <v>45720</v>
      </c>
      <c r="B173" s="13">
        <v>-2.9448491155046774E-2</v>
      </c>
      <c r="C173" s="13">
        <v>-5.6787932564330131E-2</v>
      </c>
      <c r="D173" s="13">
        <v>-4.4637385086823231E-2</v>
      </c>
      <c r="J173" s="3">
        <v>45720</v>
      </c>
      <c r="K173" s="207"/>
    </row>
    <row r="174" spans="1:11" ht="13" x14ac:dyDescent="0.3">
      <c r="A174" s="3">
        <v>45721</v>
      </c>
      <c r="B174" s="13">
        <v>3.6667738822772654E-2</v>
      </c>
      <c r="C174" s="13">
        <v>2.8222013170272814E-2</v>
      </c>
      <c r="D174" s="13">
        <v>1.2723190420186013E-2</v>
      </c>
      <c r="J174" s="3">
        <v>45721</v>
      </c>
      <c r="K174" s="207"/>
    </row>
    <row r="175" spans="1:11" ht="13" x14ac:dyDescent="0.3">
      <c r="A175" s="3">
        <v>45722</v>
      </c>
      <c r="B175" s="13">
        <v>5.8951287620229997E-3</v>
      </c>
      <c r="C175" s="13">
        <v>2.9277218664226924E-2</v>
      </c>
      <c r="D175" s="13">
        <v>1.8897804054054085E-2</v>
      </c>
      <c r="J175" s="3">
        <v>45722</v>
      </c>
      <c r="K175" s="207"/>
    </row>
    <row r="176" spans="1:11" ht="13" x14ac:dyDescent="0.3">
      <c r="A176" s="3">
        <v>45723</v>
      </c>
      <c r="B176" s="13">
        <v>6.4774830351633592E-3</v>
      </c>
      <c r="C176" s="13">
        <v>-4.4444444444444444E-3</v>
      </c>
      <c r="D176" s="13">
        <v>-4.3518806341311589E-3</v>
      </c>
      <c r="J176" s="3">
        <v>45723</v>
      </c>
      <c r="K176" s="207"/>
    </row>
    <row r="177" spans="1:11" ht="13" x14ac:dyDescent="0.3">
      <c r="A177" s="3">
        <v>45726</v>
      </c>
      <c r="B177" s="13">
        <v>-2.1350495454081075E-2</v>
      </c>
      <c r="C177" s="13">
        <v>-6.2500000000000255E-3</v>
      </c>
      <c r="D177" s="13">
        <v>-6.2441461130192813E-4</v>
      </c>
      <c r="J177" s="3">
        <v>45726</v>
      </c>
      <c r="K177" s="207"/>
    </row>
    <row r="178" spans="1:11" ht="13" x14ac:dyDescent="0.3">
      <c r="A178" s="3">
        <v>45727</v>
      </c>
      <c r="B178" s="13">
        <v>-2.1085594989561581E-2</v>
      </c>
      <c r="C178" s="13">
        <v>9.8831985624439223E-3</v>
      </c>
      <c r="D178" s="13">
        <v>-1.0725814849526165E-2</v>
      </c>
      <c r="J178" s="3">
        <v>45727</v>
      </c>
      <c r="K178" s="207"/>
    </row>
    <row r="179" spans="1:11" ht="13" x14ac:dyDescent="0.3">
      <c r="A179" s="3">
        <v>45728</v>
      </c>
      <c r="B179" s="13">
        <v>1.7061207080400952E-2</v>
      </c>
      <c r="C179" s="13">
        <v>-6.2277580071174628E-3</v>
      </c>
      <c r="D179" s="13">
        <v>2.2105263157895572E-3</v>
      </c>
      <c r="J179" s="3">
        <v>45728</v>
      </c>
      <c r="K179" s="207"/>
    </row>
    <row r="180" spans="1:11" ht="13" x14ac:dyDescent="0.3">
      <c r="A180" s="3">
        <v>45729</v>
      </c>
      <c r="B180" s="13">
        <v>-1.0484378276368174E-2</v>
      </c>
      <c r="C180" s="13">
        <v>-1.342882721575649E-2</v>
      </c>
      <c r="D180" s="13">
        <v>5.9867660959981731E-3</v>
      </c>
      <c r="J180" s="3">
        <v>45729</v>
      </c>
      <c r="K180" s="207"/>
    </row>
    <row r="181" spans="1:11" ht="13" x14ac:dyDescent="0.3">
      <c r="A181" s="3">
        <v>45730</v>
      </c>
      <c r="B181" s="13">
        <v>1.7270608179699116E-2</v>
      </c>
      <c r="C181" s="13">
        <v>-1.8148820326679023E-3</v>
      </c>
      <c r="D181" s="13">
        <v>1.8688661515974137E-2</v>
      </c>
      <c r="J181" s="3">
        <v>45730</v>
      </c>
      <c r="K181" s="207"/>
    </row>
    <row r="182" spans="1:11" ht="13" x14ac:dyDescent="0.3">
      <c r="A182" s="3">
        <v>45733</v>
      </c>
      <c r="B182" s="13">
        <v>6.1451932090406487E-3</v>
      </c>
      <c r="C182" s="13">
        <v>1.0909090909090934E-2</v>
      </c>
      <c r="D182" s="13">
        <v>4.3046018243312308E-3</v>
      </c>
      <c r="J182" s="3">
        <v>45733</v>
      </c>
      <c r="K182" s="207"/>
    </row>
    <row r="183" spans="1:11" ht="13" x14ac:dyDescent="0.3">
      <c r="A183" s="3">
        <v>45734</v>
      </c>
      <c r="B183" s="13">
        <v>2.2567287784679087E-2</v>
      </c>
      <c r="C183" s="13">
        <v>1.258992805755388E-2</v>
      </c>
      <c r="D183" s="13">
        <v>1.8063067659965445E-2</v>
      </c>
      <c r="J183" s="3">
        <v>45734</v>
      </c>
      <c r="K183" s="207"/>
    </row>
    <row r="184" spans="1:11" ht="13" x14ac:dyDescent="0.3">
      <c r="A184" s="3">
        <v>45735</v>
      </c>
      <c r="B184" s="13">
        <v>1.8222312208949871E-3</v>
      </c>
      <c r="C184" s="13">
        <v>-3.0195381882770798E-2</v>
      </c>
      <c r="D184" s="13">
        <v>-1.1828388131515669E-2</v>
      </c>
      <c r="J184" s="3">
        <v>45735</v>
      </c>
      <c r="K184" s="207"/>
    </row>
    <row r="185" spans="1:11" ht="13" x14ac:dyDescent="0.3">
      <c r="A185" s="3">
        <v>45736</v>
      </c>
      <c r="B185" s="13">
        <v>-2.9102667744543273E-2</v>
      </c>
      <c r="C185" s="13">
        <v>-3.9377289377289348E-2</v>
      </c>
      <c r="D185" s="13">
        <v>1.927368634611496E-3</v>
      </c>
      <c r="J185" s="3">
        <v>45736</v>
      </c>
      <c r="K185" s="207"/>
    </row>
    <row r="186" spans="1:11" ht="13" x14ac:dyDescent="0.3">
      <c r="A186" s="3">
        <v>45737</v>
      </c>
      <c r="B186" s="13">
        <v>4.8917568692754803E-3</v>
      </c>
      <c r="C186" s="13">
        <v>-2.0019065776930491E-2</v>
      </c>
      <c r="D186" s="13">
        <v>-9.1120785663666506E-4</v>
      </c>
      <c r="J186" s="3">
        <v>45737</v>
      </c>
      <c r="K186" s="207"/>
    </row>
    <row r="187" spans="1:11" ht="13" x14ac:dyDescent="0.3">
      <c r="A187" s="3">
        <v>45740</v>
      </c>
      <c r="B187" s="13">
        <v>1.2428793371310673E-3</v>
      </c>
      <c r="C187" s="13">
        <v>1.6536964980544775E-2</v>
      </c>
      <c r="D187" s="13">
        <v>2.63477908390756E-3</v>
      </c>
      <c r="J187" s="3">
        <v>45740</v>
      </c>
      <c r="K187" s="207"/>
    </row>
    <row r="188" spans="1:11" ht="13" x14ac:dyDescent="0.3">
      <c r="A188" s="3">
        <v>45741</v>
      </c>
      <c r="B188" s="13">
        <v>2.2033722975069926E-2</v>
      </c>
      <c r="C188" s="13">
        <v>4.7846889952153108E-3</v>
      </c>
      <c r="D188" s="13">
        <v>2.5267839094401004E-3</v>
      </c>
      <c r="J188" s="3">
        <v>45741</v>
      </c>
      <c r="K188" s="207"/>
    </row>
    <row r="189" spans="1:11" ht="13" x14ac:dyDescent="0.3">
      <c r="A189" s="3">
        <v>45742</v>
      </c>
      <c r="B189" s="13">
        <v>-7.6923076923077439E-3</v>
      </c>
      <c r="C189" s="13">
        <v>-2.8571428571428571E-2</v>
      </c>
      <c r="D189" s="13">
        <v>-6.3514467184192566E-3</v>
      </c>
      <c r="J189" s="3">
        <v>45742</v>
      </c>
      <c r="K189" s="207"/>
    </row>
    <row r="190" spans="1:11" ht="13" x14ac:dyDescent="0.3">
      <c r="A190" s="3">
        <v>45743</v>
      </c>
      <c r="B190" s="13">
        <v>3.0599755201957731E-3</v>
      </c>
      <c r="C190" s="13">
        <v>1.9607843137255179E-3</v>
      </c>
      <c r="D190" s="13">
        <v>-1.8161525974026E-2</v>
      </c>
      <c r="J190" s="3">
        <v>45743</v>
      </c>
      <c r="K190" s="207"/>
    </row>
    <row r="191" spans="1:11" ht="13" x14ac:dyDescent="0.3">
      <c r="A191" s="3">
        <v>45744</v>
      </c>
      <c r="B191" s="13">
        <v>-1.9320724018710544E-2</v>
      </c>
      <c r="C191" s="13">
        <v>-2.3972602739726054E-2</v>
      </c>
      <c r="D191" s="13">
        <v>8.9903895835485945E-3</v>
      </c>
      <c r="J191" s="3">
        <v>45744</v>
      </c>
      <c r="K191" s="207"/>
    </row>
    <row r="192" spans="1:11" ht="13" x14ac:dyDescent="0.3">
      <c r="A192" s="3">
        <v>45747</v>
      </c>
      <c r="B192" s="13">
        <v>-1.8249688925756964E-2</v>
      </c>
      <c r="C192" s="13">
        <v>-3.8095238095238064E-2</v>
      </c>
      <c r="D192" s="13">
        <v>-8.6030315444489587E-3</v>
      </c>
      <c r="J192" s="3">
        <v>45747</v>
      </c>
      <c r="K192" s="207"/>
    </row>
    <row r="193" spans="1:11" ht="13" x14ac:dyDescent="0.3">
      <c r="A193" s="3">
        <v>45748</v>
      </c>
      <c r="B193" s="13">
        <v>1.2040557667934175E-2</v>
      </c>
      <c r="C193" s="13">
        <v>8.8587806149035362E-3</v>
      </c>
      <c r="D193" s="13">
        <v>3.2954545454545542E-2</v>
      </c>
      <c r="J193" s="3">
        <v>45748</v>
      </c>
      <c r="K193" s="207"/>
    </row>
    <row r="194" spans="1:11" ht="13" x14ac:dyDescent="0.3">
      <c r="A194" s="3">
        <v>45749</v>
      </c>
      <c r="B194" s="13">
        <v>-5.2181173032777933E-4</v>
      </c>
      <c r="C194" s="13">
        <v>-2.5826446280991736E-3</v>
      </c>
      <c r="D194" s="13">
        <v>-7.9007900790079629E-3</v>
      </c>
      <c r="J194" s="3">
        <v>45749</v>
      </c>
      <c r="K194" s="207"/>
    </row>
    <row r="195" spans="1:11" ht="13" x14ac:dyDescent="0.3">
      <c r="A195" s="3">
        <v>45750</v>
      </c>
      <c r="B195" s="13">
        <v>-6.9646026939542638E-2</v>
      </c>
      <c r="C195" s="13">
        <v>-3.9357845675815614E-2</v>
      </c>
      <c r="D195" s="13">
        <v>-7.9233870967741898E-2</v>
      </c>
      <c r="J195" s="3">
        <v>45750</v>
      </c>
      <c r="K195" s="207"/>
    </row>
    <row r="196" spans="1:11" ht="13" x14ac:dyDescent="0.3">
      <c r="A196" s="3">
        <v>45751</v>
      </c>
      <c r="B196" s="13">
        <v>-7.3063973063973039E-2</v>
      </c>
      <c r="C196" s="13">
        <v>-2.6954177897574125E-2</v>
      </c>
      <c r="D196" s="13">
        <v>-2.7041821764834668E-2</v>
      </c>
      <c r="J196" s="3">
        <v>45751</v>
      </c>
      <c r="K196" s="207"/>
    </row>
    <row r="197" spans="1:11" ht="13" x14ac:dyDescent="0.3">
      <c r="A197" s="3">
        <v>45754</v>
      </c>
      <c r="B197" s="13">
        <v>-5.557573556120602E-2</v>
      </c>
      <c r="C197" s="13">
        <v>-3.3240997229916584E-3</v>
      </c>
      <c r="D197" s="13">
        <v>-4.4446944975807312E-2</v>
      </c>
      <c r="J197" s="3">
        <v>45754</v>
      </c>
      <c r="K197" s="207"/>
    </row>
    <row r="198" spans="1:11" ht="13" x14ac:dyDescent="0.3">
      <c r="A198" s="3">
        <v>45755</v>
      </c>
      <c r="B198" s="13">
        <v>2.4358974358974411E-2</v>
      </c>
      <c r="C198" s="13">
        <v>-4.4469149527515288E-2</v>
      </c>
      <c r="D198" s="13">
        <v>2.9910504003768199E-2</v>
      </c>
      <c r="J198" s="3">
        <v>45755</v>
      </c>
      <c r="K198" s="207"/>
    </row>
    <row r="199" spans="1:11" ht="13" x14ac:dyDescent="0.3">
      <c r="A199" s="3">
        <v>45756</v>
      </c>
      <c r="B199" s="13">
        <v>-2.2027534418022549E-2</v>
      </c>
      <c r="C199" s="13">
        <v>8.202443280977309E-2</v>
      </c>
      <c r="D199" s="13">
        <v>-5.0080036588154651E-2</v>
      </c>
      <c r="J199" s="3">
        <v>45756</v>
      </c>
      <c r="K199" s="207"/>
    </row>
    <row r="200" spans="1:11" ht="13" x14ac:dyDescent="0.3">
      <c r="A200" s="3">
        <v>45757</v>
      </c>
      <c r="B200" s="13">
        <v>5.7716918351676541E-2</v>
      </c>
      <c r="C200" s="13">
        <v>-4.3010752688172046E-2</v>
      </c>
      <c r="D200" s="13">
        <v>4.4294655753490654E-2</v>
      </c>
      <c r="J200" s="3">
        <v>45757</v>
      </c>
      <c r="K200" s="207"/>
    </row>
    <row r="201" spans="1:11" ht="13" x14ac:dyDescent="0.3">
      <c r="A201" s="3">
        <v>45758</v>
      </c>
      <c r="B201" s="13">
        <v>-1.8148820326679453E-3</v>
      </c>
      <c r="C201" s="13">
        <v>-2.8089887640449437E-3</v>
      </c>
      <c r="D201" s="13">
        <v>-6.6851083448593628E-3</v>
      </c>
      <c r="J201" s="3">
        <v>45758</v>
      </c>
      <c r="K201" s="207"/>
    </row>
    <row r="202" spans="1:11" ht="13" x14ac:dyDescent="0.3">
      <c r="A202" s="3">
        <v>45761</v>
      </c>
      <c r="B202" s="13">
        <v>2.6303030303030366E-2</v>
      </c>
      <c r="C202" s="13">
        <v>2.1408450704225417E-2</v>
      </c>
      <c r="D202" s="13">
        <v>2.8544906010675379E-2</v>
      </c>
      <c r="J202" s="3">
        <v>45761</v>
      </c>
      <c r="K202" s="207"/>
    </row>
    <row r="203" spans="1:11" ht="13" x14ac:dyDescent="0.3">
      <c r="A203" s="3">
        <v>45762</v>
      </c>
      <c r="B203" s="13">
        <v>2.8935868666587837E-2</v>
      </c>
      <c r="C203" s="13">
        <v>1.9856591285162681E-2</v>
      </c>
      <c r="D203" s="13">
        <v>2.0081227436822995E-2</v>
      </c>
      <c r="J203" s="3">
        <v>45762</v>
      </c>
      <c r="K203" s="207"/>
    </row>
    <row r="204" spans="1:11" ht="13" x14ac:dyDescent="0.3">
      <c r="A204" s="3">
        <v>45763</v>
      </c>
      <c r="B204" s="13">
        <v>9.2975206611569695E-3</v>
      </c>
      <c r="C204" s="13">
        <v>-2.3255813953488434E-2</v>
      </c>
      <c r="D204" s="13">
        <v>5.9721300597213303E-3</v>
      </c>
      <c r="J204" s="3">
        <v>45763</v>
      </c>
      <c r="K204" s="207"/>
    </row>
    <row r="205" spans="1:11" ht="13" x14ac:dyDescent="0.3">
      <c r="A205" s="3">
        <v>45764</v>
      </c>
      <c r="B205" s="13">
        <v>-8.6432389400658179E-3</v>
      </c>
      <c r="C205" s="13">
        <v>2.048726467331128E-2</v>
      </c>
      <c r="D205" s="13">
        <v>-5.7167985927879953E-3</v>
      </c>
      <c r="J205" s="3">
        <v>45764</v>
      </c>
      <c r="K205" s="207"/>
    </row>
    <row r="206" spans="1:11" ht="13" x14ac:dyDescent="0.3">
      <c r="A206" s="3">
        <v>45765</v>
      </c>
      <c r="B206" s="13">
        <v>0</v>
      </c>
      <c r="C206" s="13">
        <v>0</v>
      </c>
      <c r="D206" s="13">
        <v>0</v>
      </c>
      <c r="J206" s="3">
        <v>45765</v>
      </c>
      <c r="K206" s="207"/>
    </row>
    <row r="207" spans="1:11" ht="13" x14ac:dyDescent="0.3">
      <c r="A207" s="3">
        <v>45768</v>
      </c>
      <c r="B207" s="13">
        <v>0</v>
      </c>
      <c r="C207" s="13">
        <v>0</v>
      </c>
      <c r="D207" s="13">
        <v>0</v>
      </c>
      <c r="J207" s="3">
        <v>45768</v>
      </c>
      <c r="K207" s="207"/>
    </row>
    <row r="208" spans="1:11" ht="13" x14ac:dyDescent="0.3">
      <c r="A208" s="3">
        <v>45769</v>
      </c>
      <c r="B208" s="13">
        <v>1.3880922335665785E-2</v>
      </c>
      <c r="C208" s="13">
        <v>3.2013022246337369E-2</v>
      </c>
      <c r="D208" s="13">
        <v>1.8796992481203E-2</v>
      </c>
      <c r="J208" s="3">
        <v>45769</v>
      </c>
      <c r="K208" s="207"/>
    </row>
    <row r="209" spans="1:11" ht="13" x14ac:dyDescent="0.3">
      <c r="A209" s="3">
        <v>45770</v>
      </c>
      <c r="B209" s="13">
        <v>2.7947499434261336E-2</v>
      </c>
      <c r="C209" s="13">
        <v>2.050473186119877E-2</v>
      </c>
      <c r="D209" s="13">
        <v>1.8884306490123667E-2</v>
      </c>
      <c r="J209" s="3">
        <v>45770</v>
      </c>
      <c r="K209" s="207"/>
    </row>
    <row r="210" spans="1:11" ht="13" x14ac:dyDescent="0.3">
      <c r="A210" s="3">
        <v>45771</v>
      </c>
      <c r="B210" s="13">
        <v>3.3021463951567812E-3</v>
      </c>
      <c r="C210" s="13">
        <v>2.679031427099442E-2</v>
      </c>
      <c r="D210" s="13">
        <v>-9.4588836812952701E-2</v>
      </c>
      <c r="J210" s="3">
        <v>45771</v>
      </c>
      <c r="K210" s="207"/>
    </row>
    <row r="211" spans="1:11" ht="13" x14ac:dyDescent="0.3">
      <c r="A211" s="3">
        <v>45772</v>
      </c>
      <c r="B211" s="13">
        <v>2.3587493143170581E-2</v>
      </c>
      <c r="C211" s="13">
        <v>1.1540391369794194E-2</v>
      </c>
      <c r="D211" s="13">
        <v>3.1058823529411687E-2</v>
      </c>
      <c r="J211" s="3">
        <v>45772</v>
      </c>
      <c r="K211" s="207"/>
    </row>
    <row r="212" spans="1:11" ht="13" x14ac:dyDescent="0.3">
      <c r="A212" s="3">
        <v>45775</v>
      </c>
      <c r="B212" s="13">
        <v>5.8949624866023271E-3</v>
      </c>
      <c r="C212" s="13">
        <v>-1.8849206349206265E-2</v>
      </c>
      <c r="D212" s="13">
        <v>-6.161570059333466E-3</v>
      </c>
      <c r="J212" s="3">
        <v>45775</v>
      </c>
      <c r="K212" s="207"/>
    </row>
    <row r="213" spans="1:11" ht="13" x14ac:dyDescent="0.3">
      <c r="A213" s="3">
        <v>45776</v>
      </c>
      <c r="B213" s="13">
        <v>1.3319126265316995E-2</v>
      </c>
      <c r="C213" s="13">
        <v>1.8200202224469129E-2</v>
      </c>
      <c r="D213" s="13">
        <v>2.2962112514350826E-3</v>
      </c>
      <c r="J213" s="3">
        <v>45776</v>
      </c>
      <c r="K213" s="207"/>
    </row>
    <row r="214" spans="1:11" ht="13" x14ac:dyDescent="0.3">
      <c r="A214" s="3">
        <v>45777</v>
      </c>
      <c r="B214" s="13">
        <v>-1.5352260778128183E-2</v>
      </c>
      <c r="C214" s="13">
        <v>-2.5819265143992139E-2</v>
      </c>
      <c r="D214" s="13">
        <v>5.4982817869415855E-3</v>
      </c>
      <c r="J214" s="3">
        <v>45777</v>
      </c>
      <c r="K214" s="207"/>
    </row>
    <row r="215" spans="1:11" ht="13" x14ac:dyDescent="0.3">
      <c r="A215" s="3">
        <v>45778</v>
      </c>
      <c r="B215" s="13">
        <v>0</v>
      </c>
      <c r="C215" s="13">
        <v>0</v>
      </c>
      <c r="D215" s="13">
        <v>0</v>
      </c>
      <c r="J215" s="3">
        <v>45778</v>
      </c>
      <c r="K215" s="207"/>
    </row>
    <row r="216" spans="1:11" ht="13" x14ac:dyDescent="0.3">
      <c r="A216" s="3">
        <v>45779</v>
      </c>
      <c r="B216" s="13">
        <v>1.5484835540367317E-2</v>
      </c>
      <c r="C216" s="13">
        <v>1.2742099898063202E-2</v>
      </c>
      <c r="D216" s="13">
        <v>2.5062656641604282E-3</v>
      </c>
      <c r="J216" s="3">
        <v>45779</v>
      </c>
      <c r="K216" s="207"/>
    </row>
    <row r="217" spans="1:11" ht="13" x14ac:dyDescent="0.3">
      <c r="A217" s="3">
        <v>45782</v>
      </c>
      <c r="B217" s="13">
        <v>9.7802082237879867E-3</v>
      </c>
      <c r="C217" s="13">
        <v>-1.5098137896325263E-3</v>
      </c>
      <c r="D217" s="13">
        <v>4.5454545454544481E-3</v>
      </c>
      <c r="J217" s="3">
        <v>45782</v>
      </c>
      <c r="K217" s="207"/>
    </row>
    <row r="218" spans="1:11" ht="13" x14ac:dyDescent="0.3">
      <c r="A218" s="3">
        <v>45783</v>
      </c>
      <c r="B218" s="13">
        <v>-7.8108727348470174E-3</v>
      </c>
      <c r="C218" s="13">
        <v>-9.0725806451613482E-3</v>
      </c>
      <c r="D218" s="13">
        <v>3.1674208144796909E-3</v>
      </c>
      <c r="J218" s="3">
        <v>45783</v>
      </c>
      <c r="K218" s="207"/>
    </row>
    <row r="219" spans="1:11" ht="13" x14ac:dyDescent="0.3">
      <c r="A219" s="3">
        <v>45784</v>
      </c>
      <c r="B219" s="13">
        <v>-1.9943318988138923E-2</v>
      </c>
      <c r="C219" s="13">
        <v>-1.0172939979653543E-3</v>
      </c>
      <c r="D219" s="13">
        <v>-1.1276499774469763E-3</v>
      </c>
      <c r="J219" s="3">
        <v>45784</v>
      </c>
      <c r="K219" s="207"/>
    </row>
    <row r="220" spans="1:11" ht="13" x14ac:dyDescent="0.3">
      <c r="A220" s="3">
        <v>45785</v>
      </c>
      <c r="B220" s="13">
        <v>3.084502516868376E-2</v>
      </c>
      <c r="C220" s="13">
        <v>3.2586558044806542E-2</v>
      </c>
      <c r="D220" s="13">
        <v>5.1930458342740312E-3</v>
      </c>
      <c r="J220" s="3">
        <v>45785</v>
      </c>
      <c r="K220" s="207"/>
    </row>
    <row r="221" spans="1:11" ht="13" x14ac:dyDescent="0.3">
      <c r="A221" s="3">
        <v>45786</v>
      </c>
      <c r="B221" s="13">
        <v>8.7272727272726894E-3</v>
      </c>
      <c r="C221" s="13">
        <v>6.9033530571990988E-3</v>
      </c>
      <c r="D221" s="13">
        <v>5.6154537286613555E-3</v>
      </c>
      <c r="J221" s="3">
        <v>45786</v>
      </c>
      <c r="K221" s="207"/>
    </row>
    <row r="222" spans="1:11" ht="13" x14ac:dyDescent="0.3">
      <c r="A222" s="3">
        <v>45789</v>
      </c>
      <c r="B222" s="13">
        <v>6.1798331445051501E-3</v>
      </c>
      <c r="C222" s="13">
        <v>3.5259549461312524E-2</v>
      </c>
      <c r="D222" s="13">
        <v>3.9312039312039145E-2</v>
      </c>
      <c r="J222" s="3">
        <v>45789</v>
      </c>
      <c r="K222" s="207"/>
    </row>
    <row r="223" spans="1:11" ht="13" x14ac:dyDescent="0.3">
      <c r="A223" s="3">
        <v>45790</v>
      </c>
      <c r="B223" s="13">
        <v>3.0709386835910672E-4</v>
      </c>
      <c r="C223" s="13">
        <v>1.1352885525070982E-2</v>
      </c>
      <c r="D223" s="13">
        <v>-4.2983021706425048E-3</v>
      </c>
      <c r="J223" s="3">
        <v>45790</v>
      </c>
      <c r="K223" s="207"/>
    </row>
    <row r="224" spans="1:11" ht="13" x14ac:dyDescent="0.3">
      <c r="A224" s="3">
        <v>45791</v>
      </c>
      <c r="B224" s="13">
        <v>1.4019647973802748E-2</v>
      </c>
      <c r="C224" s="13">
        <v>-5.6127221702526519E-3</v>
      </c>
      <c r="D224" s="13">
        <v>-1.2950571983595859E-2</v>
      </c>
      <c r="J224" s="3">
        <v>45791</v>
      </c>
      <c r="K224" s="207"/>
    </row>
    <row r="225" spans="1:11" ht="13" x14ac:dyDescent="0.3">
      <c r="A225" s="3">
        <v>45792</v>
      </c>
      <c r="B225" s="13">
        <v>4.1376526390148943E-3</v>
      </c>
      <c r="C225" s="13">
        <v>-1.0348071495766645E-2</v>
      </c>
      <c r="D225" s="13">
        <v>8.7469932210802615E-3</v>
      </c>
      <c r="J225" s="3">
        <v>45792</v>
      </c>
      <c r="K225" s="207"/>
    </row>
    <row r="226" spans="1:11" ht="13" x14ac:dyDescent="0.3">
      <c r="A226" s="3">
        <v>45793</v>
      </c>
      <c r="B226" s="13">
        <v>3.0150753768845367E-4</v>
      </c>
      <c r="C226" s="13">
        <v>-1.5209125475285253E-2</v>
      </c>
      <c r="D226" s="13">
        <v>6.5033600693674941E-4</v>
      </c>
      <c r="J226" s="3">
        <v>45793</v>
      </c>
      <c r="K226" s="207"/>
    </row>
    <row r="227" spans="1:11" ht="13" x14ac:dyDescent="0.3">
      <c r="A227" s="3">
        <v>45796</v>
      </c>
      <c r="B227" s="13">
        <v>-2.3209082688636581E-2</v>
      </c>
      <c r="C227" s="13">
        <v>-2.5096525096525043E-2</v>
      </c>
      <c r="D227" s="13">
        <v>2.599653379549492E-3</v>
      </c>
      <c r="J227" s="3">
        <v>45796</v>
      </c>
      <c r="K227" s="207"/>
    </row>
    <row r="228" spans="1:11" ht="13" x14ac:dyDescent="0.3">
      <c r="A228" s="3">
        <v>45797</v>
      </c>
      <c r="B228" s="13">
        <v>1.275457724748E-2</v>
      </c>
      <c r="C228" s="13">
        <v>0</v>
      </c>
      <c r="D228" s="13">
        <v>1.1019878997407121E-2</v>
      </c>
      <c r="J228" s="3">
        <v>45797</v>
      </c>
      <c r="K228" s="207"/>
    </row>
    <row r="229" spans="1:11" ht="13" x14ac:dyDescent="0.3">
      <c r="A229" s="3">
        <v>45798</v>
      </c>
      <c r="B229" s="13">
        <v>5.6875888685759867E-3</v>
      </c>
      <c r="C229" s="13">
        <v>-5.9405940594058843E-3</v>
      </c>
      <c r="D229" s="13">
        <v>9.4037187433211357E-3</v>
      </c>
      <c r="J229" s="3">
        <v>45798</v>
      </c>
      <c r="K229" s="207"/>
    </row>
    <row r="230" spans="1:11" ht="13" x14ac:dyDescent="0.3">
      <c r="A230" s="3">
        <v>45799</v>
      </c>
      <c r="B230" s="13">
        <v>-5.4534437487374771E-3</v>
      </c>
      <c r="C230" s="13">
        <v>-1.49402390438247E-2</v>
      </c>
      <c r="D230" s="13">
        <v>6.5636248147363319E-3</v>
      </c>
      <c r="J230" s="3">
        <v>45799</v>
      </c>
      <c r="K230" s="207"/>
    </row>
    <row r="231" spans="1:11" ht="13" x14ac:dyDescent="0.3">
      <c r="A231" s="3">
        <v>45800</v>
      </c>
      <c r="B231" s="13">
        <v>-3.4930950446791342E-2</v>
      </c>
      <c r="C231" s="13">
        <v>-2.9828109201213374E-2</v>
      </c>
      <c r="D231" s="13">
        <v>-1.1148506520824556E-2</v>
      </c>
      <c r="J231" s="3">
        <v>45800</v>
      </c>
      <c r="K231" s="207"/>
    </row>
    <row r="232" spans="1:11" ht="13" x14ac:dyDescent="0.3">
      <c r="A232" s="3">
        <v>45803</v>
      </c>
      <c r="B232" s="13">
        <v>1.7150673400673427E-2</v>
      </c>
      <c r="C232" s="13">
        <v>7.8165711307972893E-3</v>
      </c>
      <c r="D232" s="13">
        <v>1.0636034886194579E-2</v>
      </c>
      <c r="J232" s="3">
        <v>45803</v>
      </c>
      <c r="K232" s="207"/>
    </row>
    <row r="233" spans="1:11" ht="13" x14ac:dyDescent="0.3">
      <c r="A233" s="3">
        <v>45804</v>
      </c>
      <c r="B233" s="13">
        <v>2.3792283024722961E-3</v>
      </c>
      <c r="C233" s="13">
        <v>5.170630816959669E-3</v>
      </c>
      <c r="D233" s="13">
        <v>4.4201220795621774E-3</v>
      </c>
      <c r="J233" s="3">
        <v>45804</v>
      </c>
      <c r="K233" s="207"/>
    </row>
    <row r="234" spans="1:11" ht="13" x14ac:dyDescent="0.3">
      <c r="A234" s="3">
        <v>45805</v>
      </c>
      <c r="B234" s="13">
        <v>-4.1279669762637355E-4</v>
      </c>
      <c r="C234" s="13">
        <v>1.6975308641975221E-2</v>
      </c>
      <c r="D234" s="13">
        <v>-4.81978206202862E-3</v>
      </c>
      <c r="J234" s="3">
        <v>45805</v>
      </c>
      <c r="K234" s="207"/>
    </row>
    <row r="235" spans="1:11" ht="13" x14ac:dyDescent="0.3">
      <c r="A235" s="3">
        <v>45806</v>
      </c>
      <c r="B235" s="13">
        <v>1.6518686764402245E-3</v>
      </c>
      <c r="C235" s="13">
        <v>-1.3657056145675209E-2</v>
      </c>
      <c r="D235" s="13">
        <v>0</v>
      </c>
      <c r="J235" s="3">
        <v>45806</v>
      </c>
      <c r="K235" s="207"/>
    </row>
    <row r="236" spans="1:11" ht="13" x14ac:dyDescent="0.3">
      <c r="A236" s="3">
        <v>45807</v>
      </c>
      <c r="B236" s="13">
        <v>1.2162440733869339E-2</v>
      </c>
      <c r="C236" s="13">
        <v>0</v>
      </c>
      <c r="D236" s="13">
        <v>-3.6428721836176049E-2</v>
      </c>
      <c r="J236" s="3">
        <v>45807</v>
      </c>
      <c r="K236" s="207"/>
    </row>
    <row r="237" spans="1:11" ht="13" x14ac:dyDescent="0.3">
      <c r="A237" s="3">
        <v>45810</v>
      </c>
      <c r="B237" s="13">
        <v>-1.832993890020436E-3</v>
      </c>
      <c r="C237" s="13">
        <v>-2.9230769230769171E-2</v>
      </c>
      <c r="D237" s="13">
        <v>8.5227272727274022E-3</v>
      </c>
      <c r="J237" s="3">
        <v>45810</v>
      </c>
      <c r="K237" s="207"/>
    </row>
    <row r="238" spans="1:11" ht="13" x14ac:dyDescent="0.3">
      <c r="A238" s="3">
        <v>45811</v>
      </c>
      <c r="B238" s="13">
        <v>-1.9383799224648162E-3</v>
      </c>
      <c r="C238" s="13">
        <v>5.282620179608786E-4</v>
      </c>
      <c r="D238" s="13">
        <v>7.8006500541710913E-3</v>
      </c>
      <c r="J238" s="3">
        <v>45811</v>
      </c>
      <c r="K238" s="207"/>
    </row>
    <row r="239" spans="1:11" ht="13" x14ac:dyDescent="0.3">
      <c r="A239" s="3">
        <v>45812</v>
      </c>
      <c r="B239" s="13">
        <v>-4.7020341408565243E-3</v>
      </c>
      <c r="C239" s="13">
        <v>7.9197465681098197E-3</v>
      </c>
      <c r="D239" s="13">
        <v>1.9780692324231464E-2</v>
      </c>
      <c r="J239" s="3">
        <v>45812</v>
      </c>
      <c r="K239" s="207"/>
    </row>
    <row r="240" spans="1:11" ht="13" x14ac:dyDescent="0.3">
      <c r="A240" s="3">
        <v>45813</v>
      </c>
      <c r="B240" s="13">
        <v>1.6329464927595839E-2</v>
      </c>
      <c r="C240" s="13">
        <v>-7.3336825563122352E-3</v>
      </c>
      <c r="D240" s="13">
        <v>-4.6384145055872314E-3</v>
      </c>
      <c r="J240" s="3">
        <v>45813</v>
      </c>
      <c r="K240" s="207"/>
    </row>
    <row r="241" spans="1:11" ht="13" x14ac:dyDescent="0.3">
      <c r="A241" s="3">
        <v>45814</v>
      </c>
      <c r="B241" s="13">
        <v>1.4551333872271458E-2</v>
      </c>
      <c r="C241" s="13">
        <v>-1.6358839050131895E-2</v>
      </c>
      <c r="D241" s="13">
        <v>8.0491421309045238E-3</v>
      </c>
      <c r="J241" s="3">
        <v>45814</v>
      </c>
      <c r="K241" s="207"/>
    </row>
    <row r="242" spans="1:11" ht="13" x14ac:dyDescent="0.3">
      <c r="A242" s="3">
        <v>45817</v>
      </c>
      <c r="B242" s="13">
        <v>-1.7928286852588553E-3</v>
      </c>
      <c r="C242" s="13">
        <v>1.6094420600857454E-3</v>
      </c>
      <c r="D242" s="13">
        <v>-3.5721790292078896E-3</v>
      </c>
      <c r="J242" s="3">
        <v>45817</v>
      </c>
      <c r="K242" s="207"/>
    </row>
    <row r="243" spans="1:11" ht="13" x14ac:dyDescent="0.3">
      <c r="A243" s="3">
        <v>45818</v>
      </c>
      <c r="B243" s="13">
        <v>-2.6042706046697367E-2</v>
      </c>
      <c r="C243" s="13">
        <v>4.8205677557579315E-3</v>
      </c>
      <c r="D243" s="13">
        <v>-1.2231126107127758E-2</v>
      </c>
      <c r="J243" s="3">
        <v>45818</v>
      </c>
      <c r="K243" s="207"/>
    </row>
    <row r="244" spans="1:11" ht="13" x14ac:dyDescent="0.3">
      <c r="A244" s="3">
        <v>45819</v>
      </c>
      <c r="B244" s="13">
        <v>1.8440733531401171E-3</v>
      </c>
      <c r="C244" s="13">
        <v>-6.9296375266523613E-3</v>
      </c>
      <c r="D244" s="13">
        <v>-1.4090520922288607E-2</v>
      </c>
      <c r="J244" s="3">
        <v>45819</v>
      </c>
      <c r="K244" s="207"/>
    </row>
    <row r="245" spans="1:11" ht="13" x14ac:dyDescent="0.3">
      <c r="A245" s="3">
        <v>45820</v>
      </c>
      <c r="B245" s="13">
        <v>-6.0333367419980856E-3</v>
      </c>
      <c r="C245" s="13">
        <v>-3.220611916264212E-3</v>
      </c>
      <c r="D245" s="13">
        <v>-9.5279341706367426E-3</v>
      </c>
      <c r="J245" s="3">
        <v>45820</v>
      </c>
      <c r="K245" s="207"/>
    </row>
    <row r="246" spans="1:11" ht="13" x14ac:dyDescent="0.3">
      <c r="A246" s="3">
        <v>45821</v>
      </c>
      <c r="B246" s="13">
        <v>-8.1275720164609693E-3</v>
      </c>
      <c r="C246" s="13">
        <v>-2.1540118470651591E-2</v>
      </c>
      <c r="D246" s="13">
        <v>-1.8364669873196248E-2</v>
      </c>
      <c r="J246" s="3">
        <v>45821</v>
      </c>
      <c r="K246" s="207"/>
    </row>
    <row r="247" spans="1:11" ht="13" x14ac:dyDescent="0.3">
      <c r="A247" s="3">
        <v>45824</v>
      </c>
      <c r="B247" s="13">
        <v>2.3545275386370742E-2</v>
      </c>
      <c r="C247" s="13">
        <v>-1.1007154650522215E-3</v>
      </c>
      <c r="D247" s="13">
        <v>2.5389755011135828E-2</v>
      </c>
      <c r="J247" s="3">
        <v>45824</v>
      </c>
      <c r="K247" s="207"/>
    </row>
    <row r="248" spans="1:11" ht="13" x14ac:dyDescent="0.3">
      <c r="A248" s="3">
        <v>45825</v>
      </c>
      <c r="B248" s="13">
        <v>-2.6955816781516012E-2</v>
      </c>
      <c r="C248" s="13">
        <v>-1.4325068870523384E-2</v>
      </c>
      <c r="D248" s="13">
        <v>-2.1937445699391829E-2</v>
      </c>
      <c r="J248" s="3">
        <v>45825</v>
      </c>
      <c r="K248" s="207"/>
    </row>
    <row r="249" spans="1:11" ht="13" x14ac:dyDescent="0.3">
      <c r="A249" s="3">
        <v>45826</v>
      </c>
      <c r="B249" s="13">
        <v>4.3740887315142484E-3</v>
      </c>
      <c r="C249" s="13">
        <v>4.4717719396309835E-3</v>
      </c>
      <c r="D249" s="13">
        <v>-1.5545192094158723E-3</v>
      </c>
      <c r="J249" s="3">
        <v>45826</v>
      </c>
      <c r="K249" s="207"/>
    </row>
    <row r="250" spans="1:11" ht="13" x14ac:dyDescent="0.3">
      <c r="A250" s="3">
        <v>45827</v>
      </c>
      <c r="B250" s="13">
        <v>-1.4931563666528425E-2</v>
      </c>
      <c r="C250" s="13">
        <v>-1.3912075681691709E-2</v>
      </c>
      <c r="D250" s="13">
        <v>-1.7126334519573141E-2</v>
      </c>
      <c r="J250" s="3">
        <v>45827</v>
      </c>
      <c r="K250" s="207"/>
    </row>
    <row r="251" spans="1:11" ht="13" x14ac:dyDescent="0.3">
      <c r="A251" s="3">
        <v>45828</v>
      </c>
      <c r="B251" s="13">
        <v>1.3052631578947427E-2</v>
      </c>
      <c r="C251" s="13">
        <v>7.9006772009029679E-3</v>
      </c>
      <c r="D251" s="13">
        <v>0</v>
      </c>
      <c r="J251" s="3">
        <v>45828</v>
      </c>
      <c r="K251" s="207"/>
    </row>
    <row r="252" spans="1:11" ht="13" x14ac:dyDescent="0.3">
      <c r="A252" s="3">
        <v>45831</v>
      </c>
      <c r="B252" s="13">
        <v>-1.1949293433083978E-2</v>
      </c>
      <c r="C252" s="13">
        <v>-3.3594624860022078E-3</v>
      </c>
      <c r="D252" s="13">
        <v>3.1681375876895759E-3</v>
      </c>
      <c r="J252" s="3">
        <v>45831</v>
      </c>
      <c r="K252" s="207"/>
    </row>
    <row r="253" spans="1:11" ht="13" x14ac:dyDescent="0.3">
      <c r="A253" s="3">
        <v>45832</v>
      </c>
      <c r="B253" s="13">
        <v>2.3556630560521631E-2</v>
      </c>
      <c r="C253" s="13">
        <v>3.5393258426966355E-2</v>
      </c>
      <c r="D253" s="13">
        <v>1.6918565305662121E-2</v>
      </c>
      <c r="J253" s="3">
        <v>45832</v>
      </c>
      <c r="K253" s="207"/>
    </row>
    <row r="254" spans="1:11" ht="13" x14ac:dyDescent="0.3">
      <c r="A254" s="3">
        <v>45833</v>
      </c>
      <c r="B254" s="13">
        <v>-7.089283879585003E-3</v>
      </c>
      <c r="C254" s="13">
        <v>-1.0851871947911939E-3</v>
      </c>
      <c r="D254" s="13">
        <v>-1.3309671694764776E-2</v>
      </c>
      <c r="J254" s="3">
        <v>45833</v>
      </c>
      <c r="K254" s="207"/>
    </row>
    <row r="255" spans="1:11" ht="13" x14ac:dyDescent="0.3">
      <c r="A255" s="3">
        <v>45834</v>
      </c>
      <c r="B255" s="13">
        <v>-4.449503311258202E-3</v>
      </c>
      <c r="C255" s="13">
        <v>-1.8468223791417739E-2</v>
      </c>
      <c r="D255" s="13">
        <v>-2.135791366906489E-2</v>
      </c>
      <c r="J255" s="3">
        <v>45834</v>
      </c>
      <c r="K255" s="207"/>
    </row>
    <row r="256" spans="1:11" ht="13" x14ac:dyDescent="0.3">
      <c r="A256" s="3">
        <v>45835</v>
      </c>
      <c r="B256" s="13">
        <v>1.4031805425631408E-2</v>
      </c>
      <c r="C256" s="13">
        <v>8.3010514665190927E-3</v>
      </c>
      <c r="D256" s="13">
        <v>8.2701585113715784E-3</v>
      </c>
      <c r="J256" s="3">
        <v>45835</v>
      </c>
      <c r="K256" s="207"/>
    </row>
    <row r="257" spans="1:11" ht="13" x14ac:dyDescent="0.3">
      <c r="A257" s="3">
        <v>45838</v>
      </c>
      <c r="B257" s="13">
        <v>2.7675276752766754E-3</v>
      </c>
      <c r="C257" s="13">
        <v>1.0976948408342482E-2</v>
      </c>
      <c r="D257" s="13">
        <v>3.8733196627932236E-3</v>
      </c>
      <c r="J257" s="3">
        <v>45838</v>
      </c>
      <c r="K257" s="207"/>
    </row>
    <row r="258" spans="1:11" ht="13" x14ac:dyDescent="0.3">
      <c r="A258" s="3">
        <v>45839</v>
      </c>
      <c r="B258" s="13">
        <v>-9.5062864152100565E-3</v>
      </c>
      <c r="C258" s="13">
        <v>-1.2486427795873958E-2</v>
      </c>
      <c r="D258" s="13">
        <v>-1.8157058556513863E-3</v>
      </c>
      <c r="J258" s="3">
        <v>45839</v>
      </c>
      <c r="K258" s="207"/>
    </row>
    <row r="259" spans="1:11" ht="13" x14ac:dyDescent="0.3">
      <c r="A259" s="3">
        <v>45840</v>
      </c>
      <c r="B259" s="13">
        <v>8.8751289989680397E-3</v>
      </c>
      <c r="C259" s="13">
        <v>3.4084661902143973E-2</v>
      </c>
      <c r="D259" s="13">
        <v>1.8190086402910431E-3</v>
      </c>
      <c r="J259" s="3">
        <v>45840</v>
      </c>
      <c r="K259" s="207"/>
    </row>
    <row r="260" spans="1:11" ht="13" x14ac:dyDescent="0.3">
      <c r="A260" s="3">
        <v>45841</v>
      </c>
      <c r="B260" s="13">
        <v>6.239770867430436E-3</v>
      </c>
      <c r="C260" s="13">
        <v>2.6581605528973951E-3</v>
      </c>
      <c r="D260" s="13">
        <v>-1.3617793917383885E-3</v>
      </c>
      <c r="J260" s="3">
        <v>45841</v>
      </c>
      <c r="K260" s="207"/>
    </row>
    <row r="261" spans="1:11" ht="13" x14ac:dyDescent="0.3">
      <c r="A261" s="3">
        <v>45842</v>
      </c>
      <c r="B261" s="13">
        <v>-1.026735793432948E-2</v>
      </c>
      <c r="C261" s="13">
        <v>-1.2725344644750825E-2</v>
      </c>
      <c r="D261" s="13">
        <v>-9.0909090909101079E-4</v>
      </c>
      <c r="J261" s="3">
        <v>45842</v>
      </c>
      <c r="K261" s="207"/>
    </row>
    <row r="262" spans="1:11" ht="13" x14ac:dyDescent="0.3">
      <c r="A262" s="3">
        <v>45845</v>
      </c>
      <c r="B262" s="13">
        <v>1.4482333607230896E-2</v>
      </c>
      <c r="C262" s="13">
        <v>-3.7593984962405406E-3</v>
      </c>
      <c r="D262" s="13">
        <v>3.6396724294813498E-3</v>
      </c>
      <c r="J262" s="3">
        <v>45845</v>
      </c>
      <c r="K262" s="207"/>
    </row>
    <row r="263" spans="1:11" ht="13" x14ac:dyDescent="0.3">
      <c r="A263" s="3">
        <v>45846</v>
      </c>
      <c r="B263" s="13">
        <v>-1.0124531740419379E-4</v>
      </c>
      <c r="C263" s="13">
        <v>7.0080862533693335E-3</v>
      </c>
      <c r="D263" s="13">
        <v>2.4932003626473528E-3</v>
      </c>
      <c r="J263" s="3">
        <v>45846</v>
      </c>
      <c r="K263" s="207"/>
    </row>
    <row r="264" spans="1:11" ht="13" x14ac:dyDescent="0.3">
      <c r="A264" s="3">
        <v>45847</v>
      </c>
      <c r="B264" s="13">
        <v>2.6326447954637486E-2</v>
      </c>
      <c r="C264" s="13">
        <v>1.7665952890792199E-2</v>
      </c>
      <c r="D264" s="13">
        <v>-1.8765543748586973E-2</v>
      </c>
      <c r="J264" s="3">
        <v>45847</v>
      </c>
      <c r="K264" s="207"/>
    </row>
    <row r="265" spans="1:11" ht="13" x14ac:dyDescent="0.3">
      <c r="A265" s="3">
        <v>45848</v>
      </c>
      <c r="B265" s="13">
        <v>-1.5686661404893342E-2</v>
      </c>
      <c r="C265" s="13">
        <v>2.3145712782745954E-2</v>
      </c>
      <c r="D265" s="13">
        <v>5.5299539170506964E-3</v>
      </c>
      <c r="J265" s="3">
        <v>45848</v>
      </c>
      <c r="K265" s="207"/>
    </row>
    <row r="266" spans="1:11" ht="13" x14ac:dyDescent="0.3">
      <c r="A266" s="3">
        <v>45849</v>
      </c>
      <c r="B266" s="13">
        <v>-1.3731582640072211E-2</v>
      </c>
      <c r="C266" s="13">
        <v>-2.5706940874035988E-3</v>
      </c>
      <c r="D266" s="13">
        <v>-2.1539871677360291E-2</v>
      </c>
      <c r="J266" s="3">
        <v>45849</v>
      </c>
      <c r="K266" s="207"/>
    </row>
    <row r="267" spans="1:11" ht="13" x14ac:dyDescent="0.3">
      <c r="A267" s="3">
        <v>45852</v>
      </c>
      <c r="B267" s="13">
        <v>2.0325203252032089E-3</v>
      </c>
      <c r="C267" s="13">
        <v>-1.1340206185566951E-2</v>
      </c>
      <c r="D267" s="13">
        <v>1.1709601873538132E-3</v>
      </c>
      <c r="J267" s="3">
        <v>45852</v>
      </c>
      <c r="K267" s="207"/>
    </row>
    <row r="268" spans="1:11" ht="13" x14ac:dyDescent="0.3">
      <c r="A268" s="3">
        <v>45853</v>
      </c>
      <c r="B268" s="13">
        <v>-1.0953346855983648E-2</v>
      </c>
      <c r="C268" s="13">
        <v>-2.0855057351408012E-3</v>
      </c>
      <c r="D268" s="13">
        <v>-3.6023391812865471E-2</v>
      </c>
      <c r="J268" s="3">
        <v>45853</v>
      </c>
      <c r="K268" s="207"/>
    </row>
    <row r="269" spans="1:11" ht="13" x14ac:dyDescent="0.3">
      <c r="A269" s="3">
        <v>45854</v>
      </c>
      <c r="B269" s="13">
        <v>1.8457752255946374E-3</v>
      </c>
      <c r="C269" s="13">
        <v>-3.0303030303030363E-2</v>
      </c>
      <c r="D269" s="13">
        <v>-5.3385100703713271E-3</v>
      </c>
      <c r="J269" s="3">
        <v>45854</v>
      </c>
      <c r="K269" s="207"/>
    </row>
    <row r="270" spans="1:11" ht="13" x14ac:dyDescent="0.3">
      <c r="A270" s="3">
        <v>45855</v>
      </c>
      <c r="B270" s="13">
        <v>8.2906857727739307E-3</v>
      </c>
      <c r="C270" s="13">
        <v>4.3103448275862684E-3</v>
      </c>
      <c r="D270" s="13">
        <v>1.3905830690412171E-2</v>
      </c>
      <c r="J270" s="3">
        <v>45855</v>
      </c>
      <c r="K270" s="207"/>
    </row>
    <row r="271" spans="1:11" ht="13" x14ac:dyDescent="0.3">
      <c r="A271" s="3">
        <v>45856</v>
      </c>
      <c r="B271" s="13">
        <v>1.1166379047811625E-3</v>
      </c>
      <c r="C271" s="13">
        <v>-6.4377682403434387E-3</v>
      </c>
      <c r="D271" s="13">
        <v>-5.5341674687198481E-3</v>
      </c>
      <c r="J271" s="3">
        <v>45856</v>
      </c>
      <c r="K271" s="207"/>
    </row>
    <row r="272" spans="1:11" ht="13" x14ac:dyDescent="0.3">
      <c r="A272" s="3">
        <v>45859</v>
      </c>
      <c r="B272" s="13">
        <v>-1.6223889677550206E-3</v>
      </c>
      <c r="C272" s="13">
        <v>2.1598272138229251E-3</v>
      </c>
      <c r="D272" s="13">
        <v>-7.0166948947495561E-3</v>
      </c>
      <c r="J272" s="3">
        <v>45859</v>
      </c>
      <c r="K272" s="207"/>
    </row>
    <row r="273" spans="1:11" ht="13" x14ac:dyDescent="0.3">
      <c r="A273" s="3">
        <v>45860</v>
      </c>
      <c r="B273" s="13">
        <v>-2.0312817387778469E-4</v>
      </c>
      <c r="C273" s="13">
        <v>1.6163793103448889E-3</v>
      </c>
      <c r="D273" s="13">
        <v>7.3099415204681134E-4</v>
      </c>
      <c r="J273" s="3">
        <v>45860</v>
      </c>
      <c r="K273" s="207"/>
    </row>
    <row r="274" spans="1:11" ht="13" x14ac:dyDescent="0.3">
      <c r="A274" s="3">
        <v>45861</v>
      </c>
      <c r="B274" s="13">
        <v>1.9504266558309648E-2</v>
      </c>
      <c r="C274" s="13">
        <v>5.4330285099515839E-2</v>
      </c>
      <c r="D274" s="13">
        <v>-7.5724373021670413E-2</v>
      </c>
      <c r="J274" s="3">
        <v>45861</v>
      </c>
      <c r="K274" s="207"/>
    </row>
    <row r="275" spans="1:11" ht="13" x14ac:dyDescent="0.3">
      <c r="A275" s="3">
        <v>45862</v>
      </c>
      <c r="B275" s="13">
        <v>9.565563969709057E-3</v>
      </c>
      <c r="C275" s="13">
        <v>5.1020408163262405E-4</v>
      </c>
      <c r="D275" s="13">
        <v>-1.2118018967333988E-2</v>
      </c>
      <c r="J275" s="3">
        <v>45862</v>
      </c>
      <c r="K275" s="207"/>
    </row>
    <row r="276" spans="1:11" ht="13" x14ac:dyDescent="0.3">
      <c r="A276" s="3">
        <v>45863</v>
      </c>
      <c r="B276" s="13">
        <v>-1.3817607579944084E-3</v>
      </c>
      <c r="C276" s="13">
        <v>4.6404895461499208E-2</v>
      </c>
      <c r="D276" s="13">
        <v>-1.3066666666666648E-2</v>
      </c>
      <c r="J276" s="3">
        <v>45863</v>
      </c>
      <c r="K276" s="207"/>
    </row>
    <row r="277" spans="1:11" ht="13" x14ac:dyDescent="0.3">
      <c r="A277" s="3">
        <v>45866</v>
      </c>
      <c r="B277" s="13">
        <v>5.139355603874244E-3</v>
      </c>
      <c r="C277" s="13">
        <v>-3.0701754385964831E-2</v>
      </c>
      <c r="D277" s="13">
        <v>-1.1888678735476908E-2</v>
      </c>
      <c r="J277" s="3">
        <v>45866</v>
      </c>
      <c r="K277" s="207"/>
    </row>
    <row r="278" spans="1:11" ht="13" x14ac:dyDescent="0.3">
      <c r="A278" s="3">
        <v>45867</v>
      </c>
      <c r="B278" s="13">
        <v>2.2222222222222306E-2</v>
      </c>
      <c r="C278" s="13">
        <v>-2.2121669180492739E-2</v>
      </c>
      <c r="D278" s="13">
        <v>-1.7774131802023502E-2</v>
      </c>
      <c r="J278" s="3">
        <v>45867</v>
      </c>
      <c r="K278" s="207"/>
    </row>
    <row r="279" spans="1:11" ht="13" x14ac:dyDescent="0.3">
      <c r="A279" s="3">
        <v>45868</v>
      </c>
      <c r="B279" s="13">
        <v>4.3863024240092294E-2</v>
      </c>
      <c r="C279" s="13">
        <v>-2.313624678663239E-2</v>
      </c>
      <c r="D279" s="13">
        <v>5.5679287305116366E-4</v>
      </c>
      <c r="J279" s="3">
        <v>45868</v>
      </c>
      <c r="K279" s="207"/>
    </row>
    <row r="280" spans="1:11" ht="13" x14ac:dyDescent="0.3">
      <c r="A280" s="3">
        <v>45869</v>
      </c>
      <c r="B280" s="13">
        <v>-2.4143015112421715E-2</v>
      </c>
      <c r="C280" s="13">
        <v>0</v>
      </c>
      <c r="D280" s="13">
        <v>-1.6694490818029448E-3</v>
      </c>
      <c r="J280" s="3">
        <v>45869</v>
      </c>
      <c r="K280" s="207"/>
    </row>
    <row r="281" spans="1:11" ht="13" x14ac:dyDescent="0.3">
      <c r="A281" s="3">
        <v>45870</v>
      </c>
      <c r="B281" s="13">
        <v>-5.5712936732766748E-2</v>
      </c>
      <c r="C281" s="13">
        <v>-3.8947368421052661E-2</v>
      </c>
      <c r="D281" s="13">
        <v>-3.2887402452619813E-2</v>
      </c>
      <c r="J281" s="3">
        <v>45870</v>
      </c>
      <c r="K281" s="207"/>
    </row>
    <row r="282" spans="1:11" ht="13" x14ac:dyDescent="0.3">
      <c r="A282" s="3">
        <v>45873</v>
      </c>
      <c r="B282" s="13">
        <v>3.2399999999999984E-2</v>
      </c>
      <c r="C282" s="13">
        <v>6.5717415115006412E-3</v>
      </c>
      <c r="D282" s="13">
        <v>1.8155619596541706E-2</v>
      </c>
      <c r="J282" s="3">
        <v>45873</v>
      </c>
      <c r="K282" s="207"/>
    </row>
    <row r="283" spans="1:11" ht="13" x14ac:dyDescent="0.3">
      <c r="A283" s="3">
        <v>45874</v>
      </c>
      <c r="B283" s="13">
        <v>-5.8117008911275185E-3</v>
      </c>
      <c r="C283" s="13">
        <v>7.0729053318823879E-3</v>
      </c>
      <c r="D283" s="13">
        <v>-3.9626379847154799E-3</v>
      </c>
      <c r="J283" s="3">
        <v>45874</v>
      </c>
      <c r="K283" s="207"/>
    </row>
    <row r="284" spans="1:11" ht="13" x14ac:dyDescent="0.3">
      <c r="A284" s="3">
        <v>45875</v>
      </c>
      <c r="B284" s="13">
        <v>7.9890880748247021E-3</v>
      </c>
      <c r="C284" s="13">
        <v>1.7828200972447389E-2</v>
      </c>
      <c r="D284" s="13">
        <v>-1.4208581983519003E-3</v>
      </c>
      <c r="J284" s="3">
        <v>45875</v>
      </c>
      <c r="K284" s="207"/>
    </row>
    <row r="285" spans="1:11" ht="13" x14ac:dyDescent="0.3">
      <c r="A285" s="3">
        <v>45876</v>
      </c>
      <c r="B285" s="13">
        <v>1.6431471099941999E-2</v>
      </c>
      <c r="C285" s="13">
        <v>2.0700636942675189E-2</v>
      </c>
      <c r="D285" s="13">
        <v>1.7074558907228879E-3</v>
      </c>
      <c r="J285" s="3">
        <v>45876</v>
      </c>
      <c r="K285" s="207"/>
    </row>
    <row r="286" spans="1:11" ht="13" x14ac:dyDescent="0.3">
      <c r="A286" s="3">
        <v>45877</v>
      </c>
      <c r="B286" s="13">
        <v>1.4834537847090204E-2</v>
      </c>
      <c r="C286" s="13">
        <v>8.8403536141445065E-3</v>
      </c>
      <c r="D286" s="13">
        <v>2.8409090909090303E-3</v>
      </c>
      <c r="J286" s="3">
        <v>45877</v>
      </c>
      <c r="K286" s="207"/>
    </row>
    <row r="287" spans="1:11" ht="13" x14ac:dyDescent="0.3">
      <c r="A287" s="3">
        <v>45880</v>
      </c>
      <c r="B287" s="13">
        <v>-2.061469265367339E-3</v>
      </c>
      <c r="C287" s="13">
        <v>2.1134020618556671E-2</v>
      </c>
      <c r="D287" s="13">
        <v>5.6657223796040333E-4</v>
      </c>
      <c r="J287" s="3">
        <v>45880</v>
      </c>
      <c r="K287" s="207"/>
    </row>
    <row r="288" spans="1:11" ht="13" x14ac:dyDescent="0.3">
      <c r="A288" s="3">
        <v>45881</v>
      </c>
      <c r="B288" s="13">
        <v>3.3802816901408062E-3</v>
      </c>
      <c r="C288" s="13">
        <v>9.5911155981827645E-3</v>
      </c>
      <c r="D288" s="13">
        <v>8.7768969422423945E-3</v>
      </c>
      <c r="J288" s="3">
        <v>45881</v>
      </c>
      <c r="K288" s="207"/>
    </row>
    <row r="289" spans="1:11" ht="13" x14ac:dyDescent="0.3">
      <c r="A289" s="3">
        <v>45882</v>
      </c>
      <c r="B289" s="13">
        <v>1.6282987085906746E-2</v>
      </c>
      <c r="C289" s="13">
        <v>0.01</v>
      </c>
      <c r="D289" s="13">
        <v>4.7712601740106378E-3</v>
      </c>
      <c r="J289" s="3">
        <v>45882</v>
      </c>
      <c r="K289" s="207"/>
    </row>
    <row r="290" spans="1:11" ht="13" x14ac:dyDescent="0.3">
      <c r="A290" s="3">
        <v>45883</v>
      </c>
      <c r="B290" s="13">
        <v>1.4548802946593118E-2</v>
      </c>
      <c r="C290" s="13">
        <v>-5.9405940594058843E-3</v>
      </c>
      <c r="D290" s="13">
        <v>-6.7039106145251456E-3</v>
      </c>
      <c r="J290" s="3">
        <v>45883</v>
      </c>
      <c r="K290" s="207"/>
    </row>
    <row r="291" spans="1:11" ht="13" x14ac:dyDescent="0.3">
      <c r="A291" s="3">
        <v>45884</v>
      </c>
      <c r="B291" s="13">
        <v>0</v>
      </c>
      <c r="C291" s="13">
        <v>1.49402390438247E-2</v>
      </c>
      <c r="D291" s="13">
        <v>1.6310461192350908E-2</v>
      </c>
      <c r="J291" s="3">
        <v>45884</v>
      </c>
      <c r="K291" s="207"/>
    </row>
    <row r="292" spans="1:11" ht="13" x14ac:dyDescent="0.3">
      <c r="A292" s="3">
        <v>45887</v>
      </c>
      <c r="B292" s="13">
        <v>-3.6304229442730915E-3</v>
      </c>
      <c r="C292" s="13">
        <v>-1.2757605495584017E-2</v>
      </c>
      <c r="D292" s="13">
        <v>-6.0874377421139452E-3</v>
      </c>
      <c r="J292" s="3">
        <v>45887</v>
      </c>
      <c r="K292" s="207"/>
    </row>
    <row r="293" spans="1:11" ht="13" x14ac:dyDescent="0.3">
      <c r="A293" s="3">
        <v>45888</v>
      </c>
      <c r="B293" s="13">
        <v>2.1133175441792777E-2</v>
      </c>
      <c r="C293" s="13">
        <v>1.9880715705765408E-2</v>
      </c>
      <c r="D293" s="13">
        <v>1.5033407572383025E-2</v>
      </c>
      <c r="J293" s="3">
        <v>45888</v>
      </c>
      <c r="K293" s="207"/>
    </row>
    <row r="294" spans="1:11" ht="13" x14ac:dyDescent="0.3">
      <c r="A294" s="3">
        <v>45889</v>
      </c>
      <c r="B294" s="13">
        <v>-5.7091882247992908E-3</v>
      </c>
      <c r="C294" s="13">
        <v>1.4619883040935673E-2</v>
      </c>
      <c r="D294" s="13">
        <v>-5.7597366977509348E-3</v>
      </c>
      <c r="J294" s="3">
        <v>45889</v>
      </c>
      <c r="K294" s="207"/>
    </row>
    <row r="295" spans="1:11" ht="13" x14ac:dyDescent="0.3">
      <c r="A295" s="3">
        <v>45890</v>
      </c>
      <c r="B295" s="13">
        <v>6.4597164902206322E-3</v>
      </c>
      <c r="C295" s="13">
        <v>-7.6849183477425281E-3</v>
      </c>
      <c r="D295" s="13">
        <v>-1.3793103448275568E-3</v>
      </c>
      <c r="J295" s="3">
        <v>45890</v>
      </c>
      <c r="K295" s="207"/>
    </row>
    <row r="296" spans="1:11" ht="13" x14ac:dyDescent="0.3">
      <c r="A296" s="3">
        <v>45891</v>
      </c>
      <c r="B296" s="13">
        <v>5.8834016758781181E-3</v>
      </c>
      <c r="C296" s="13">
        <v>1.3552758954501507E-2</v>
      </c>
      <c r="D296" s="13">
        <v>1.7955801104972361E-2</v>
      </c>
      <c r="J296" s="3">
        <v>45891</v>
      </c>
      <c r="K296" s="207"/>
    </row>
    <row r="297" spans="1:11" ht="13" x14ac:dyDescent="0.3">
      <c r="A297" s="3">
        <v>45894</v>
      </c>
      <c r="B297" s="13">
        <v>-1.2406947890819852E-3</v>
      </c>
      <c r="C297" s="13">
        <v>-5.730659025788047E-3</v>
      </c>
      <c r="D297" s="13">
        <v>7.3270013568521395E-3</v>
      </c>
      <c r="J297" s="3">
        <v>45894</v>
      </c>
      <c r="K297" s="207"/>
    </row>
    <row r="298" spans="1:11" ht="13" x14ac:dyDescent="0.3">
      <c r="A298" s="3">
        <v>45895</v>
      </c>
      <c r="B298" s="13">
        <v>-1.8988464951197909E-2</v>
      </c>
      <c r="C298" s="13">
        <v>3.8424591738713326E-3</v>
      </c>
      <c r="D298" s="13">
        <v>-1.0775862068965527E-2</v>
      </c>
      <c r="J298" s="3">
        <v>45895</v>
      </c>
      <c r="K298" s="207"/>
    </row>
    <row r="299" spans="1:11" ht="13" x14ac:dyDescent="0.3">
      <c r="A299" s="3">
        <v>45896</v>
      </c>
      <c r="B299" s="13">
        <v>-2.5325615050651173E-2</v>
      </c>
      <c r="C299" s="13">
        <v>-7.6555023923444701E-3</v>
      </c>
      <c r="D299" s="13">
        <v>1.0348583877995591E-2</v>
      </c>
      <c r="J299" s="3">
        <v>45896</v>
      </c>
      <c r="K299" s="207"/>
    </row>
    <row r="300" spans="1:11" ht="13" x14ac:dyDescent="0.3">
      <c r="A300" s="3">
        <v>45897</v>
      </c>
      <c r="B300" s="13">
        <v>3.8975501113585574E-3</v>
      </c>
      <c r="C300" s="13">
        <v>-4.8216007714561235E-3</v>
      </c>
      <c r="D300" s="13">
        <v>-1.0781671159029659E-2</v>
      </c>
      <c r="J300" s="3">
        <v>45897</v>
      </c>
      <c r="K300" s="207"/>
    </row>
    <row r="301" spans="1:11" ht="13" x14ac:dyDescent="0.3">
      <c r="A301" s="3">
        <v>45898</v>
      </c>
      <c r="B301" s="13">
        <v>-6.2858199297466831E-3</v>
      </c>
      <c r="C301" s="13">
        <v>-5.8139534883721753E-3</v>
      </c>
      <c r="D301" s="13">
        <v>2.45231607629425E-3</v>
      </c>
      <c r="J301" s="3">
        <v>45898</v>
      </c>
      <c r="K301" s="207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90FD-9E9E-4772-91E7-7BA516B93B39}">
  <sheetPr>
    <tabColor rgb="FFFF0000"/>
  </sheetPr>
  <dimension ref="A1:IV9"/>
  <sheetViews>
    <sheetView zoomScale="110" zoomScaleNormal="110" workbookViewId="0">
      <selection activeCell="A7" sqref="A7"/>
    </sheetView>
  </sheetViews>
  <sheetFormatPr defaultColWidth="12.453125" defaultRowHeight="23" x14ac:dyDescent="0.5"/>
  <cols>
    <col min="1" max="1" width="16.453125" style="6" customWidth="1"/>
    <col min="2" max="3" width="18.453125" style="6" bestFit="1" customWidth="1"/>
    <col min="4" max="55" width="11.81640625" style="6" bestFit="1" customWidth="1"/>
    <col min="56" max="120" width="12.453125" style="6" customWidth="1"/>
    <col min="121" max="121" width="13.54296875" style="6" bestFit="1" customWidth="1"/>
    <col min="122" max="200" width="12.453125" style="6" customWidth="1"/>
    <col min="201" max="201" width="17" style="6" customWidth="1"/>
    <col min="202" max="16384" width="12.453125" style="6"/>
  </cols>
  <sheetData>
    <row r="1" spans="1:256" x14ac:dyDescent="0.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</row>
    <row r="2" spans="1:256" x14ac:dyDescent="0.5">
      <c r="B2" s="7">
        <f>(1-$A$6)*$A$6^(B3-1)</f>
        <v>6.0000000000000053E-2</v>
      </c>
      <c r="C2" s="7">
        <f t="shared" ref="C2:BN2" si="0">(1-$A$6)*$A$6^(C3-1)</f>
        <v>5.6400000000000047E-2</v>
      </c>
      <c r="D2" s="7">
        <f t="shared" si="0"/>
        <v>5.3016000000000042E-2</v>
      </c>
      <c r="E2" s="7">
        <f t="shared" si="0"/>
        <v>4.9835040000000039E-2</v>
      </c>
      <c r="F2" s="7">
        <f t="shared" si="0"/>
        <v>4.6844937600000039E-2</v>
      </c>
      <c r="G2" s="7">
        <f t="shared" si="0"/>
        <v>4.4034241344000032E-2</v>
      </c>
      <c r="H2" s="7">
        <f t="shared" si="0"/>
        <v>4.1392186863360034E-2</v>
      </c>
      <c r="I2" s="7">
        <f t="shared" si="0"/>
        <v>3.8908655651558426E-2</v>
      </c>
      <c r="J2" s="7">
        <f t="shared" si="0"/>
        <v>3.6574136312464922E-2</v>
      </c>
      <c r="K2" s="7">
        <f t="shared" si="0"/>
        <v>3.4379688133717022E-2</v>
      </c>
      <c r="L2" s="7">
        <f t="shared" si="0"/>
        <v>3.2316906845694007E-2</v>
      </c>
      <c r="M2" s="7">
        <f t="shared" si="0"/>
        <v>3.0377892434952362E-2</v>
      </c>
      <c r="N2" s="7">
        <f t="shared" si="0"/>
        <v>2.8555218888855222E-2</v>
      </c>
      <c r="O2" s="7">
        <f t="shared" si="0"/>
        <v>2.6841905755523907E-2</v>
      </c>
      <c r="P2" s="7">
        <f t="shared" si="0"/>
        <v>2.5231391410192476E-2</v>
      </c>
      <c r="Q2" s="7">
        <f t="shared" si="0"/>
        <v>2.3717507925580923E-2</v>
      </c>
      <c r="R2" s="7">
        <f t="shared" si="0"/>
        <v>2.229445745004607E-2</v>
      </c>
      <c r="S2" s="7">
        <f t="shared" si="0"/>
        <v>2.0956790003043305E-2</v>
      </c>
      <c r="T2" s="7">
        <f t="shared" si="0"/>
        <v>1.9699382602860707E-2</v>
      </c>
      <c r="U2" s="7">
        <f t="shared" si="0"/>
        <v>1.851741964668906E-2</v>
      </c>
      <c r="V2" s="7">
        <f t="shared" si="0"/>
        <v>1.7406374467887717E-2</v>
      </c>
      <c r="W2" s="7">
        <f t="shared" si="0"/>
        <v>1.6361991999814453E-2</v>
      </c>
      <c r="X2" s="7">
        <f t="shared" si="0"/>
        <v>1.5380272479825588E-2</v>
      </c>
      <c r="Y2" s="7">
        <f t="shared" si="0"/>
        <v>1.4457456131036051E-2</v>
      </c>
      <c r="Z2" s="7">
        <f t="shared" si="0"/>
        <v>1.3590008763173889E-2</v>
      </c>
      <c r="AA2" s="7">
        <f t="shared" si="0"/>
        <v>1.2774608237383455E-2</v>
      </c>
      <c r="AB2" s="7">
        <f t="shared" si="0"/>
        <v>1.2008131743140447E-2</v>
      </c>
      <c r="AC2" s="7">
        <f t="shared" si="0"/>
        <v>1.1287643838552019E-2</v>
      </c>
      <c r="AD2" s="7">
        <f t="shared" si="0"/>
        <v>1.06103852082389E-2</v>
      </c>
      <c r="AE2" s="7">
        <f t="shared" si="0"/>
        <v>9.9737620957445639E-3</v>
      </c>
      <c r="AF2" s="7">
        <f t="shared" si="0"/>
        <v>9.3753363699998916E-3</v>
      </c>
      <c r="AG2" s="7">
        <f t="shared" si="0"/>
        <v>8.8128161877998965E-3</v>
      </c>
      <c r="AH2" s="7">
        <f t="shared" si="0"/>
        <v>8.2840472165319028E-3</v>
      </c>
      <c r="AI2" s="7">
        <f t="shared" si="0"/>
        <v>7.7870043835399898E-3</v>
      </c>
      <c r="AJ2" s="7">
        <f t="shared" si="0"/>
        <v>7.3197841205275898E-3</v>
      </c>
      <c r="AK2" s="7">
        <f t="shared" si="0"/>
        <v>6.8805970732959331E-3</v>
      </c>
      <c r="AL2" s="7">
        <f t="shared" si="0"/>
        <v>6.4677612488981779E-3</v>
      </c>
      <c r="AM2" s="7">
        <f t="shared" si="0"/>
        <v>6.0796955739642871E-3</v>
      </c>
      <c r="AN2" s="7">
        <f t="shared" si="0"/>
        <v>5.7149138395264304E-3</v>
      </c>
      <c r="AO2" s="7">
        <f t="shared" si="0"/>
        <v>5.372019009154844E-3</v>
      </c>
      <c r="AP2" s="7">
        <f t="shared" si="0"/>
        <v>5.0496978686055535E-3</v>
      </c>
      <c r="AQ2" s="7">
        <f t="shared" si="0"/>
        <v>4.7467159964892196E-3</v>
      </c>
      <c r="AR2" s="7">
        <f t="shared" si="0"/>
        <v>4.4619130366998667E-3</v>
      </c>
      <c r="AS2" s="7">
        <f t="shared" si="0"/>
        <v>4.1941982544978747E-3</v>
      </c>
      <c r="AT2" s="7">
        <f t="shared" si="0"/>
        <v>3.9425463592280023E-3</v>
      </c>
      <c r="AU2" s="7">
        <f t="shared" si="0"/>
        <v>3.7059935776743214E-3</v>
      </c>
      <c r="AV2" s="7">
        <f t="shared" si="0"/>
        <v>3.4836339630138625E-3</v>
      </c>
      <c r="AW2" s="7">
        <f t="shared" si="0"/>
        <v>3.2746159252330302E-3</v>
      </c>
      <c r="AX2" s="7">
        <f t="shared" si="0"/>
        <v>3.0781389697190488E-3</v>
      </c>
      <c r="AY2" s="7">
        <f t="shared" si="0"/>
        <v>2.8934506315359061E-3</v>
      </c>
      <c r="AZ2" s="7">
        <f t="shared" si="0"/>
        <v>2.7198435936437513E-3</v>
      </c>
      <c r="BA2" s="7">
        <f t="shared" si="0"/>
        <v>2.5566529780251257E-3</v>
      </c>
      <c r="BB2" s="7">
        <f t="shared" si="0"/>
        <v>2.4032537993436188E-3</v>
      </c>
      <c r="BC2" s="7">
        <f t="shared" si="0"/>
        <v>2.2590585713830012E-3</v>
      </c>
      <c r="BD2" s="7">
        <f t="shared" si="0"/>
        <v>2.1235150571000212E-3</v>
      </c>
      <c r="BE2" s="7">
        <f t="shared" si="0"/>
        <v>1.99610415367402E-3</v>
      </c>
      <c r="BF2" s="7">
        <f t="shared" si="0"/>
        <v>1.8763379044535789E-3</v>
      </c>
      <c r="BG2" s="7">
        <f t="shared" si="0"/>
        <v>1.7637576301863642E-3</v>
      </c>
      <c r="BH2" s="7">
        <f t="shared" si="0"/>
        <v>1.6579321723751823E-3</v>
      </c>
      <c r="BI2" s="7">
        <f t="shared" si="0"/>
        <v>1.5584562420326712E-3</v>
      </c>
      <c r="BJ2" s="7">
        <f t="shared" si="0"/>
        <v>1.464948867510711E-3</v>
      </c>
      <c r="BK2" s="7">
        <f t="shared" si="0"/>
        <v>1.3770519354600679E-3</v>
      </c>
      <c r="BL2" s="7">
        <f t="shared" si="0"/>
        <v>1.2944288193324643E-3</v>
      </c>
      <c r="BM2" s="7">
        <f t="shared" si="0"/>
        <v>1.2167630901725162E-3</v>
      </c>
      <c r="BN2" s="7">
        <f t="shared" si="0"/>
        <v>1.1437573047621654E-3</v>
      </c>
      <c r="BO2" s="7">
        <f t="shared" ref="BO2:DZ2" si="1">(1-$A$6)*$A$6^(BO3-1)</f>
        <v>1.0751318664764353E-3</v>
      </c>
      <c r="BP2" s="7">
        <f t="shared" si="1"/>
        <v>1.0106239544878492E-3</v>
      </c>
      <c r="BQ2" s="7">
        <f t="shared" si="1"/>
        <v>9.4998651721857818E-4</v>
      </c>
      <c r="BR2" s="7">
        <f t="shared" si="1"/>
        <v>8.9298732618546355E-4</v>
      </c>
      <c r="BS2" s="7">
        <f t="shared" si="1"/>
        <v>8.3940808661433564E-4</v>
      </c>
      <c r="BT2" s="7">
        <f t="shared" si="1"/>
        <v>7.8904360141747551E-4</v>
      </c>
      <c r="BU2" s="7">
        <f t="shared" si="1"/>
        <v>7.4170098533242696E-4</v>
      </c>
      <c r="BV2" s="7">
        <f t="shared" si="1"/>
        <v>6.9719892621248139E-4</v>
      </c>
      <c r="BW2" s="7">
        <f t="shared" si="1"/>
        <v>6.5536699063973235E-4</v>
      </c>
      <c r="BX2" s="7">
        <f t="shared" si="1"/>
        <v>6.1604497120134845E-4</v>
      </c>
      <c r="BY2" s="7">
        <f t="shared" si="1"/>
        <v>5.7908227292926759E-4</v>
      </c>
      <c r="BZ2" s="7">
        <f t="shared" si="1"/>
        <v>5.4433733655351161E-4</v>
      </c>
      <c r="CA2" s="7">
        <f t="shared" si="1"/>
        <v>5.116770963603008E-4</v>
      </c>
      <c r="CB2" s="7">
        <f t="shared" si="1"/>
        <v>4.8097647057868283E-4</v>
      </c>
      <c r="CC2" s="7">
        <f t="shared" si="1"/>
        <v>4.5211788234396176E-4</v>
      </c>
      <c r="CD2" s="7">
        <f t="shared" si="1"/>
        <v>4.2499080940332408E-4</v>
      </c>
      <c r="CE2" s="7">
        <f t="shared" si="1"/>
        <v>3.9949136083912467E-4</v>
      </c>
      <c r="CF2" s="7">
        <f t="shared" si="1"/>
        <v>3.7552187918877714E-4</v>
      </c>
      <c r="CG2" s="7">
        <f t="shared" si="1"/>
        <v>3.5299056643745051E-4</v>
      </c>
      <c r="CH2" s="7">
        <f t="shared" si="1"/>
        <v>3.3181113245120349E-4</v>
      </c>
      <c r="CI2" s="7">
        <f t="shared" si="1"/>
        <v>3.119024645041312E-4</v>
      </c>
      <c r="CJ2" s="7">
        <f t="shared" si="1"/>
        <v>2.9318831663388339E-4</v>
      </c>
      <c r="CK2" s="7">
        <f t="shared" si="1"/>
        <v>2.7559701763585034E-4</v>
      </c>
      <c r="CL2" s="7">
        <f t="shared" si="1"/>
        <v>2.5906119657769937E-4</v>
      </c>
      <c r="CM2" s="7">
        <f t="shared" si="1"/>
        <v>2.4351752478303737E-4</v>
      </c>
      <c r="CN2" s="7">
        <f t="shared" si="1"/>
        <v>2.2890647329605515E-4</v>
      </c>
      <c r="CO2" s="7">
        <f t="shared" si="1"/>
        <v>2.1517208489829181E-4</v>
      </c>
      <c r="CP2" s="7">
        <f t="shared" si="1"/>
        <v>2.0226175980439434E-4</v>
      </c>
      <c r="CQ2" s="7">
        <f t="shared" si="1"/>
        <v>1.9012605421613062E-4</v>
      </c>
      <c r="CR2" s="7">
        <f t="shared" si="1"/>
        <v>1.7871849096316283E-4</v>
      </c>
      <c r="CS2" s="7">
        <f t="shared" si="1"/>
        <v>1.6799538150537305E-4</v>
      </c>
      <c r="CT2" s="7">
        <f t="shared" si="1"/>
        <v>1.5791565861505066E-4</v>
      </c>
      <c r="CU2" s="7">
        <f t="shared" si="1"/>
        <v>1.4844071909814763E-4</v>
      </c>
      <c r="CV2" s="7">
        <f t="shared" si="1"/>
        <v>1.3953427595225873E-4</v>
      </c>
      <c r="CW2" s="7">
        <f t="shared" si="1"/>
        <v>1.3116221939512321E-4</v>
      </c>
      <c r="CX2" s="7">
        <f t="shared" si="1"/>
        <v>1.2329248623141583E-4</v>
      </c>
      <c r="CY2" s="7">
        <f t="shared" si="1"/>
        <v>1.1589493705753087E-4</v>
      </c>
      <c r="CZ2" s="7">
        <f t="shared" si="1"/>
        <v>1.0894124083407902E-4</v>
      </c>
      <c r="DA2" s="7">
        <f t="shared" si="1"/>
        <v>1.0240476638403427E-4</v>
      </c>
      <c r="DB2" s="7">
        <f t="shared" si="1"/>
        <v>9.6260480400992224E-5</v>
      </c>
      <c r="DC2" s="7">
        <f t="shared" si="1"/>
        <v>9.0484851576932691E-5</v>
      </c>
      <c r="DD2" s="7">
        <f t="shared" si="1"/>
        <v>8.5055760482316732E-5</v>
      </c>
      <c r="DE2" s="7">
        <f t="shared" si="1"/>
        <v>7.9952414853377721E-5</v>
      </c>
      <c r="DF2" s="7">
        <f t="shared" si="1"/>
        <v>7.5155269962175059E-5</v>
      </c>
      <c r="DG2" s="7">
        <f t="shared" si="1"/>
        <v>7.0645953764444537E-5</v>
      </c>
      <c r="DH2" s="7">
        <f t="shared" si="1"/>
        <v>6.6407196538577869E-5</v>
      </c>
      <c r="DI2" s="7">
        <f t="shared" si="1"/>
        <v>6.2422764746263202E-5</v>
      </c>
      <c r="DJ2" s="7">
        <f t="shared" si="1"/>
        <v>5.8677398861487405E-5</v>
      </c>
      <c r="DK2" s="7">
        <f t="shared" si="1"/>
        <v>5.5156754929798164E-5</v>
      </c>
      <c r="DL2" s="7">
        <f t="shared" si="1"/>
        <v>5.1847349634010275E-5</v>
      </c>
      <c r="DM2" s="7">
        <f t="shared" si="1"/>
        <v>4.8736508655969648E-5</v>
      </c>
      <c r="DN2" s="7">
        <f t="shared" si="1"/>
        <v>4.5812318136611477E-5</v>
      </c>
      <c r="DO2" s="7">
        <f t="shared" si="1"/>
        <v>4.3063579048414778E-5</v>
      </c>
      <c r="DP2" s="7">
        <f t="shared" si="1"/>
        <v>4.0479764305509896E-5</v>
      </c>
      <c r="DQ2" s="5">
        <f t="shared" si="1"/>
        <v>3.80509784471793E-5</v>
      </c>
      <c r="DR2" s="7">
        <f t="shared" si="1"/>
        <v>3.576791974034855E-5</v>
      </c>
      <c r="DS2" s="7">
        <f t="shared" si="1"/>
        <v>3.3621844555927636E-5</v>
      </c>
      <c r="DT2" s="7">
        <f t="shared" si="1"/>
        <v>3.1604533882571972E-5</v>
      </c>
      <c r="DU2" s="7">
        <f t="shared" si="1"/>
        <v>2.9708261849617656E-5</v>
      </c>
      <c r="DV2" s="7">
        <f t="shared" si="1"/>
        <v>2.7925766138640598E-5</v>
      </c>
      <c r="DW2" s="7">
        <f t="shared" si="1"/>
        <v>2.6250220170322154E-5</v>
      </c>
      <c r="DX2" s="7">
        <f t="shared" si="1"/>
        <v>2.467520696010283E-5</v>
      </c>
      <c r="DY2" s="7">
        <f t="shared" si="1"/>
        <v>2.3194694542496658E-5</v>
      </c>
      <c r="DZ2" s="7">
        <f t="shared" si="1"/>
        <v>2.1803012869946859E-5</v>
      </c>
      <c r="EA2" s="7">
        <f t="shared" ref="EA2:GL2" si="2">(1-$A$6)*$A$6^(EA3-1)</f>
        <v>2.0494832097750048E-5</v>
      </c>
      <c r="EB2" s="7">
        <f t="shared" si="2"/>
        <v>1.9265142171885043E-5</v>
      </c>
      <c r="EC2" s="7">
        <f t="shared" si="2"/>
        <v>1.8109233641571939E-5</v>
      </c>
      <c r="ED2" s="7">
        <f t="shared" si="2"/>
        <v>1.7022679623077624E-5</v>
      </c>
      <c r="EE2" s="7">
        <f t="shared" si="2"/>
        <v>1.6001318845692966E-5</v>
      </c>
      <c r="EF2" s="7">
        <f t="shared" si="2"/>
        <v>1.5041239714951389E-5</v>
      </c>
      <c r="EG2" s="7">
        <f t="shared" si="2"/>
        <v>1.4138765332054303E-5</v>
      </c>
      <c r="EH2" s="7">
        <f t="shared" si="2"/>
        <v>1.3290439412131047E-5</v>
      </c>
      <c r="EI2" s="7">
        <f t="shared" si="2"/>
        <v>1.2493013047403182E-5</v>
      </c>
      <c r="EJ2" s="7">
        <f t="shared" si="2"/>
        <v>1.1743432264558992E-5</v>
      </c>
      <c r="EK2" s="7">
        <f t="shared" si="2"/>
        <v>1.1038826328685451E-5</v>
      </c>
      <c r="EL2" s="7">
        <f t="shared" si="2"/>
        <v>1.0376496748964325E-5</v>
      </c>
      <c r="EM2" s="7">
        <f t="shared" si="2"/>
        <v>9.7539069440264644E-6</v>
      </c>
      <c r="EN2" s="7">
        <f t="shared" si="2"/>
        <v>9.1686725273848773E-6</v>
      </c>
      <c r="EO2" s="7">
        <f t="shared" si="2"/>
        <v>8.6185521757417821E-6</v>
      </c>
      <c r="EP2" s="7">
        <f t="shared" si="2"/>
        <v>8.1014390451972783E-6</v>
      </c>
      <c r="EQ2" s="7">
        <f t="shared" si="2"/>
        <v>7.6153527024854411E-6</v>
      </c>
      <c r="ER2" s="7">
        <f t="shared" si="2"/>
        <v>7.158431540336314E-6</v>
      </c>
      <c r="ES2" s="7">
        <f t="shared" si="2"/>
        <v>6.7289256479161344E-6</v>
      </c>
      <c r="ET2" s="7">
        <f t="shared" si="2"/>
        <v>6.3251901090411671E-6</v>
      </c>
      <c r="EU2" s="7">
        <f t="shared" si="2"/>
        <v>5.9456787024986963E-6</v>
      </c>
      <c r="EV2" s="7">
        <f t="shared" si="2"/>
        <v>5.5889379803487744E-6</v>
      </c>
      <c r="EW2" s="7">
        <f t="shared" si="2"/>
        <v>5.2536017015278482E-6</v>
      </c>
      <c r="EX2" s="7">
        <f t="shared" si="2"/>
        <v>4.9383855994361771E-6</v>
      </c>
      <c r="EY2" s="7">
        <f t="shared" si="2"/>
        <v>4.6420824634700063E-6</v>
      </c>
      <c r="EZ2" s="7">
        <f t="shared" si="2"/>
        <v>4.3635575156618065E-6</v>
      </c>
      <c r="FA2" s="7">
        <f t="shared" si="2"/>
        <v>4.1017440647220971E-6</v>
      </c>
      <c r="FB2" s="7">
        <f t="shared" si="2"/>
        <v>3.8556394208387721E-6</v>
      </c>
      <c r="FC2" s="7">
        <f t="shared" si="2"/>
        <v>3.6243010555884447E-6</v>
      </c>
      <c r="FD2" s="7">
        <f t="shared" si="2"/>
        <v>3.4068429922531386E-6</v>
      </c>
      <c r="FE2" s="7">
        <f t="shared" si="2"/>
        <v>3.2024324127179497E-6</v>
      </c>
      <c r="FF2" s="7">
        <f t="shared" si="2"/>
        <v>3.0102864679548729E-6</v>
      </c>
      <c r="FG2" s="7">
        <f t="shared" si="2"/>
        <v>2.829669279877581E-6</v>
      </c>
      <c r="FH2" s="7">
        <f t="shared" si="2"/>
        <v>2.6598891230849258E-6</v>
      </c>
      <c r="FI2" s="7">
        <f t="shared" si="2"/>
        <v>2.5002957756998301E-6</v>
      </c>
      <c r="FJ2" s="7">
        <f t="shared" si="2"/>
        <v>2.3502780291578404E-6</v>
      </c>
      <c r="FK2" s="7">
        <f t="shared" si="2"/>
        <v>2.2092613474083697E-6</v>
      </c>
      <c r="FL2" s="7">
        <f t="shared" si="2"/>
        <v>2.0767056665638677E-6</v>
      </c>
      <c r="FM2" s="7">
        <f t="shared" si="2"/>
        <v>1.9521033265700357E-6</v>
      </c>
      <c r="FN2" s="7">
        <f t="shared" si="2"/>
        <v>1.8349771269758332E-6</v>
      </c>
      <c r="FO2" s="7">
        <f t="shared" si="2"/>
        <v>1.7248784993572834E-6</v>
      </c>
      <c r="FP2" s="7">
        <f t="shared" si="2"/>
        <v>1.6213857893958463E-6</v>
      </c>
      <c r="FQ2" s="7">
        <f t="shared" si="2"/>
        <v>1.5241026420320956E-6</v>
      </c>
      <c r="FR2" s="7">
        <f t="shared" si="2"/>
        <v>1.4326564835101697E-6</v>
      </c>
      <c r="FS2" s="7">
        <f t="shared" si="2"/>
        <v>1.3466970944995593E-6</v>
      </c>
      <c r="FT2" s="7">
        <f t="shared" si="2"/>
        <v>1.265895268829586E-6</v>
      </c>
      <c r="FU2" s="7">
        <f t="shared" si="2"/>
        <v>1.1899415526998106E-6</v>
      </c>
      <c r="FV2" s="7">
        <f t="shared" si="2"/>
        <v>1.1185450595378219E-6</v>
      </c>
      <c r="FW2" s="7">
        <f t="shared" si="2"/>
        <v>1.0514323559655527E-6</v>
      </c>
      <c r="FX2" s="7">
        <f t="shared" si="2"/>
        <v>9.8834641460761966E-7</v>
      </c>
      <c r="FY2" s="7">
        <f t="shared" si="2"/>
        <v>9.2904562973116228E-7</v>
      </c>
      <c r="FZ2" s="7">
        <f t="shared" si="2"/>
        <v>8.7330289194729261E-7</v>
      </c>
      <c r="GA2" s="7">
        <f t="shared" si="2"/>
        <v>8.2090471843045496E-7</v>
      </c>
      <c r="GB2" s="7">
        <f t="shared" si="2"/>
        <v>7.7165043532462775E-7</v>
      </c>
      <c r="GC2" s="7">
        <f t="shared" si="2"/>
        <v>7.2535140920515E-7</v>
      </c>
      <c r="GD2" s="7">
        <f t="shared" si="2"/>
        <v>6.8183032465284108E-7</v>
      </c>
      <c r="GE2" s="7">
        <f t="shared" si="2"/>
        <v>6.4092050517367048E-7</v>
      </c>
      <c r="GF2" s="7">
        <f t="shared" si="2"/>
        <v>6.0246527486325032E-7</v>
      </c>
      <c r="GG2" s="7">
        <f t="shared" si="2"/>
        <v>5.6631735837145524E-7</v>
      </c>
      <c r="GH2" s="7">
        <f t="shared" si="2"/>
        <v>5.3233831686916798E-7</v>
      </c>
      <c r="GI2" s="7">
        <f t="shared" si="2"/>
        <v>5.0039801785701779E-7</v>
      </c>
      <c r="GJ2" s="7">
        <f t="shared" si="2"/>
        <v>4.7037413678559682E-7</v>
      </c>
      <c r="GK2" s="7">
        <f t="shared" si="2"/>
        <v>4.4215168857846099E-7</v>
      </c>
      <c r="GL2" s="7">
        <f t="shared" si="2"/>
        <v>4.1562258726375333E-7</v>
      </c>
      <c r="GM2" s="7">
        <f t="shared" ref="GM2:IV2" si="3">(1-$A$6)*$A$6^(GM3-1)</f>
        <v>3.9068523202792808E-7</v>
      </c>
      <c r="GN2" s="7">
        <f t="shared" si="3"/>
        <v>3.6724411810625235E-7</v>
      </c>
      <c r="GO2" s="7">
        <f t="shared" si="3"/>
        <v>3.4520947101987721E-7</v>
      </c>
      <c r="GP2" s="7">
        <f t="shared" si="3"/>
        <v>3.2449690275868467E-7</v>
      </c>
      <c r="GQ2" s="7">
        <f t="shared" si="3"/>
        <v>3.0502708859316351E-7</v>
      </c>
      <c r="GR2" s="7">
        <f t="shared" si="3"/>
        <v>2.8672546327757374E-7</v>
      </c>
      <c r="GS2" s="179">
        <f t="shared" si="3"/>
        <v>2.6952193548091929E-7</v>
      </c>
      <c r="GT2" s="7">
        <f t="shared" si="3"/>
        <v>2.5335061935206416E-7</v>
      </c>
      <c r="GU2" s="7">
        <f t="shared" si="3"/>
        <v>2.3814958219094025E-7</v>
      </c>
      <c r="GV2" s="7">
        <f t="shared" si="3"/>
        <v>2.2386060725948386E-7</v>
      </c>
      <c r="GW2" s="7">
        <f t="shared" si="3"/>
        <v>2.1042897082391481E-7</v>
      </c>
      <c r="GX2" s="7">
        <f t="shared" si="3"/>
        <v>1.9780323257447996E-7</v>
      </c>
      <c r="GY2" s="7">
        <f t="shared" si="3"/>
        <v>1.8593503862001111E-7</v>
      </c>
      <c r="GZ2" s="7">
        <f t="shared" si="3"/>
        <v>1.7477893630281048E-7</v>
      </c>
      <c r="HA2" s="7">
        <f t="shared" si="3"/>
        <v>1.6429220012464181E-7</v>
      </c>
      <c r="HB2" s="7">
        <f t="shared" si="3"/>
        <v>1.5443466811716332E-7</v>
      </c>
      <c r="HC2" s="7">
        <f t="shared" si="3"/>
        <v>1.4516858803013352E-7</v>
      </c>
      <c r="HD2" s="7">
        <f t="shared" si="3"/>
        <v>1.3645847274832551E-7</v>
      </c>
      <c r="HE2" s="7">
        <f t="shared" si="3"/>
        <v>1.2827096438342598E-7</v>
      </c>
      <c r="HF2" s="7">
        <f t="shared" si="3"/>
        <v>1.205747065204204E-7</v>
      </c>
      <c r="HG2" s="7">
        <f t="shared" si="3"/>
        <v>1.1334022412919516E-7</v>
      </c>
      <c r="HH2" s="7">
        <f t="shared" si="3"/>
        <v>1.0653981068144348E-7</v>
      </c>
      <c r="HI2" s="7">
        <f t="shared" si="3"/>
        <v>1.0014742204055685E-7</v>
      </c>
      <c r="HJ2" s="7">
        <f t="shared" si="3"/>
        <v>9.4138576718123444E-8</v>
      </c>
      <c r="HK2" s="7">
        <f t="shared" si="3"/>
        <v>8.8490262115036039E-8</v>
      </c>
      <c r="HL2" s="7">
        <f t="shared" si="3"/>
        <v>8.3180846388133875E-8</v>
      </c>
      <c r="HM2" s="7">
        <f t="shared" si="3"/>
        <v>7.8189995604845842E-8</v>
      </c>
      <c r="HN2" s="7">
        <f t="shared" si="3"/>
        <v>7.3498595868555103E-8</v>
      </c>
      <c r="HO2" s="7">
        <f t="shared" si="3"/>
        <v>6.9088680116441786E-8</v>
      </c>
      <c r="HP2" s="7">
        <f t="shared" si="3"/>
        <v>6.4943359309455288E-8</v>
      </c>
      <c r="HQ2" s="7">
        <f t="shared" si="3"/>
        <v>6.1046757750887967E-8</v>
      </c>
      <c r="HR2" s="7">
        <f t="shared" si="3"/>
        <v>5.7383952285834687E-8</v>
      </c>
      <c r="HS2" s="7">
        <f t="shared" si="3"/>
        <v>5.3940915148684606E-8</v>
      </c>
      <c r="HT2" s="7">
        <f t="shared" si="3"/>
        <v>5.0704460239763518E-8</v>
      </c>
      <c r="HU2" s="7">
        <f t="shared" si="3"/>
        <v>4.7662192625377701E-8</v>
      </c>
      <c r="HV2" s="7">
        <f t="shared" si="3"/>
        <v>4.4802461067855046E-8</v>
      </c>
      <c r="HW2" s="7">
        <f t="shared" si="3"/>
        <v>4.2114313403783736E-8</v>
      </c>
      <c r="HX2" s="7">
        <f t="shared" si="3"/>
        <v>3.9587454599556722E-8</v>
      </c>
      <c r="HY2" s="7">
        <f t="shared" si="3"/>
        <v>3.7212207323583314E-8</v>
      </c>
      <c r="HZ2" s="7">
        <f t="shared" si="3"/>
        <v>3.4979474884168318E-8</v>
      </c>
      <c r="IA2" s="7">
        <f t="shared" si="3"/>
        <v>3.2880706391118212E-8</v>
      </c>
      <c r="IB2" s="7">
        <f t="shared" si="3"/>
        <v>3.0907864007651127E-8</v>
      </c>
      <c r="IC2" s="7">
        <f t="shared" si="3"/>
        <v>2.9053392167192053E-8</v>
      </c>
      <c r="ID2" s="7">
        <f t="shared" si="3"/>
        <v>2.7310188637160531E-8</v>
      </c>
      <c r="IE2" s="7">
        <f t="shared" si="3"/>
        <v>2.5671577318930894E-8</v>
      </c>
      <c r="IF2" s="7">
        <f t="shared" si="3"/>
        <v>2.4131282679795043E-8</v>
      </c>
      <c r="IG2" s="7">
        <f t="shared" si="3"/>
        <v>2.2683405719007341E-8</v>
      </c>
      <c r="IH2" s="7">
        <f t="shared" si="3"/>
        <v>2.1322401375866899E-8</v>
      </c>
      <c r="II2" s="7">
        <f t="shared" si="3"/>
        <v>2.0043057293314888E-8</v>
      </c>
      <c r="IJ2" s="7">
        <f t="shared" si="3"/>
        <v>1.8840473855715992E-8</v>
      </c>
      <c r="IK2" s="7">
        <f t="shared" si="3"/>
        <v>1.7710045424373028E-8</v>
      </c>
      <c r="IL2" s="7">
        <f t="shared" si="3"/>
        <v>1.664744269891065E-8</v>
      </c>
      <c r="IM2" s="7">
        <f t="shared" si="3"/>
        <v>1.5648596136976011E-8</v>
      </c>
      <c r="IN2" s="7">
        <f t="shared" si="3"/>
        <v>1.4709680368757451E-8</v>
      </c>
      <c r="IO2" s="7">
        <f t="shared" si="3"/>
        <v>1.3827099546632002E-8</v>
      </c>
      <c r="IP2" s="7">
        <f t="shared" si="3"/>
        <v>1.2997473573834084E-8</v>
      </c>
      <c r="IQ2" s="7">
        <f t="shared" si="3"/>
        <v>1.2217625159404037E-8</v>
      </c>
      <c r="IR2" s="7">
        <f t="shared" si="3"/>
        <v>1.1484567649839795E-8</v>
      </c>
      <c r="IS2" s="7">
        <f t="shared" si="3"/>
        <v>1.0795493590849407E-8</v>
      </c>
      <c r="IT2" s="7">
        <f t="shared" si="3"/>
        <v>1.0147763975398443E-8</v>
      </c>
      <c r="IU2" s="7">
        <f t="shared" si="3"/>
        <v>9.5388981368745347E-9</v>
      </c>
      <c r="IV2" s="7">
        <f t="shared" si="3"/>
        <v>8.9665642486620629E-9</v>
      </c>
    </row>
    <row r="3" spans="1:256" x14ac:dyDescent="0.5">
      <c r="B3" s="6">
        <v>1</v>
      </c>
      <c r="C3" s="6">
        <v>2</v>
      </c>
      <c r="D3" s="6">
        <v>3</v>
      </c>
      <c r="E3" s="6">
        <v>4</v>
      </c>
      <c r="F3" s="6">
        <v>5</v>
      </c>
      <c r="G3" s="6">
        <v>6</v>
      </c>
      <c r="H3" s="6">
        <v>7</v>
      </c>
      <c r="I3" s="6">
        <v>8</v>
      </c>
      <c r="J3" s="6">
        <v>9</v>
      </c>
      <c r="K3" s="6">
        <v>10</v>
      </c>
      <c r="L3" s="6">
        <v>11</v>
      </c>
      <c r="M3" s="6">
        <v>12</v>
      </c>
      <c r="N3" s="6">
        <v>13</v>
      </c>
      <c r="O3" s="6">
        <v>14</v>
      </c>
      <c r="P3" s="6">
        <v>15</v>
      </c>
      <c r="Q3" s="6">
        <v>16</v>
      </c>
      <c r="R3" s="6">
        <v>17</v>
      </c>
      <c r="S3" s="6">
        <v>18</v>
      </c>
      <c r="T3" s="6">
        <v>19</v>
      </c>
      <c r="U3" s="6">
        <v>20</v>
      </c>
      <c r="V3" s="6">
        <v>21</v>
      </c>
      <c r="W3" s="6">
        <v>22</v>
      </c>
      <c r="X3" s="6">
        <v>23</v>
      </c>
      <c r="Y3" s="6">
        <v>24</v>
      </c>
      <c r="Z3" s="6">
        <v>25</v>
      </c>
      <c r="AA3" s="6">
        <v>26</v>
      </c>
      <c r="AB3" s="6">
        <v>27</v>
      </c>
      <c r="AC3" s="6">
        <v>28</v>
      </c>
      <c r="AD3" s="6">
        <v>29</v>
      </c>
      <c r="AE3" s="6">
        <v>30</v>
      </c>
      <c r="AF3" s="6">
        <v>31</v>
      </c>
      <c r="AG3" s="6">
        <v>32</v>
      </c>
      <c r="AH3" s="6">
        <v>33</v>
      </c>
      <c r="AI3" s="6">
        <v>34</v>
      </c>
      <c r="AJ3" s="6">
        <v>35</v>
      </c>
      <c r="AK3" s="6">
        <v>36</v>
      </c>
      <c r="AL3" s="6">
        <v>37</v>
      </c>
      <c r="AM3" s="6">
        <v>38</v>
      </c>
      <c r="AN3" s="6">
        <v>39</v>
      </c>
      <c r="AO3" s="6">
        <v>40</v>
      </c>
      <c r="AP3" s="6">
        <v>41</v>
      </c>
      <c r="AQ3" s="6">
        <v>42</v>
      </c>
      <c r="AR3" s="6">
        <v>43</v>
      </c>
      <c r="AS3" s="6">
        <v>44</v>
      </c>
      <c r="AT3" s="6">
        <v>45</v>
      </c>
      <c r="AU3" s="6">
        <v>46</v>
      </c>
      <c r="AV3" s="6">
        <v>47</v>
      </c>
      <c r="AW3" s="6">
        <v>48</v>
      </c>
      <c r="AX3" s="6">
        <v>49</v>
      </c>
      <c r="AY3" s="6">
        <v>50</v>
      </c>
      <c r="AZ3" s="6">
        <v>51</v>
      </c>
      <c r="BA3" s="6">
        <v>52</v>
      </c>
      <c r="BB3" s="6">
        <v>53</v>
      </c>
      <c r="BC3" s="6">
        <v>54</v>
      </c>
      <c r="BD3" s="6">
        <v>55</v>
      </c>
      <c r="BE3" s="6">
        <v>56</v>
      </c>
      <c r="BF3" s="6">
        <v>57</v>
      </c>
      <c r="BG3" s="6">
        <v>58</v>
      </c>
      <c r="BH3" s="6">
        <v>59</v>
      </c>
      <c r="BI3" s="6">
        <v>60</v>
      </c>
      <c r="BJ3" s="6">
        <v>61</v>
      </c>
      <c r="BK3" s="6">
        <v>62</v>
      </c>
      <c r="BL3" s="6">
        <v>63</v>
      </c>
      <c r="BM3" s="6">
        <v>64</v>
      </c>
      <c r="BN3" s="6">
        <v>65</v>
      </c>
      <c r="BO3" s="6">
        <v>66</v>
      </c>
      <c r="BP3" s="6">
        <v>67</v>
      </c>
      <c r="BQ3" s="6">
        <v>68</v>
      </c>
      <c r="BR3" s="6">
        <v>69</v>
      </c>
      <c r="BS3" s="6">
        <v>70</v>
      </c>
      <c r="BT3" s="6">
        <v>71</v>
      </c>
      <c r="BU3" s="6">
        <v>72</v>
      </c>
      <c r="BV3" s="6">
        <v>73</v>
      </c>
      <c r="BW3" s="6">
        <v>74</v>
      </c>
      <c r="BX3" s="6">
        <v>75</v>
      </c>
      <c r="BY3" s="6">
        <v>76</v>
      </c>
      <c r="BZ3" s="6">
        <v>77</v>
      </c>
      <c r="CA3" s="6">
        <v>78</v>
      </c>
      <c r="CB3" s="6">
        <v>79</v>
      </c>
      <c r="CC3" s="6">
        <v>80</v>
      </c>
      <c r="CD3" s="6">
        <v>81</v>
      </c>
      <c r="CE3" s="6">
        <v>82</v>
      </c>
      <c r="CF3" s="6">
        <v>83</v>
      </c>
      <c r="CG3" s="6">
        <v>84</v>
      </c>
      <c r="CH3" s="6">
        <v>85</v>
      </c>
      <c r="CI3" s="6">
        <v>86</v>
      </c>
      <c r="CJ3" s="6">
        <v>87</v>
      </c>
      <c r="CK3" s="6">
        <v>88</v>
      </c>
      <c r="CL3" s="6">
        <v>89</v>
      </c>
      <c r="CM3" s="6">
        <v>90</v>
      </c>
      <c r="CN3" s="6">
        <v>91</v>
      </c>
      <c r="CO3" s="6">
        <v>92</v>
      </c>
      <c r="CP3" s="6">
        <v>93</v>
      </c>
      <c r="CQ3" s="6">
        <v>94</v>
      </c>
      <c r="CR3" s="6">
        <v>95</v>
      </c>
      <c r="CS3" s="6">
        <v>96</v>
      </c>
      <c r="CT3" s="6">
        <v>97</v>
      </c>
      <c r="CU3" s="6">
        <v>98</v>
      </c>
      <c r="CV3" s="6">
        <v>99</v>
      </c>
      <c r="CW3" s="6">
        <v>100</v>
      </c>
      <c r="CX3" s="6">
        <v>101</v>
      </c>
      <c r="CY3" s="6">
        <v>102</v>
      </c>
      <c r="CZ3" s="6">
        <v>103</v>
      </c>
      <c r="DA3" s="6">
        <v>104</v>
      </c>
      <c r="DB3" s="6">
        <v>105</v>
      </c>
      <c r="DC3" s="6">
        <v>106</v>
      </c>
      <c r="DD3" s="6">
        <v>107</v>
      </c>
      <c r="DE3" s="6">
        <v>108</v>
      </c>
      <c r="DF3" s="6">
        <v>109</v>
      </c>
      <c r="DG3" s="6">
        <v>110</v>
      </c>
      <c r="DH3" s="6">
        <v>111</v>
      </c>
      <c r="DI3" s="6">
        <v>112</v>
      </c>
      <c r="DJ3" s="6">
        <v>113</v>
      </c>
      <c r="DK3" s="6">
        <v>114</v>
      </c>
      <c r="DL3" s="6">
        <v>115</v>
      </c>
      <c r="DM3" s="6">
        <v>116</v>
      </c>
      <c r="DN3" s="6">
        <v>117</v>
      </c>
      <c r="DO3" s="6">
        <v>118</v>
      </c>
      <c r="DP3" s="8">
        <v>119</v>
      </c>
      <c r="DQ3" s="6">
        <v>120</v>
      </c>
      <c r="DR3" s="6">
        <v>121</v>
      </c>
      <c r="DS3" s="6">
        <v>122</v>
      </c>
      <c r="DT3" s="6">
        <v>123</v>
      </c>
      <c r="DU3" s="6">
        <v>124</v>
      </c>
      <c r="DV3" s="6">
        <v>125</v>
      </c>
      <c r="DW3" s="6">
        <v>126</v>
      </c>
      <c r="DX3" s="6">
        <v>127</v>
      </c>
      <c r="DY3" s="6">
        <v>128</v>
      </c>
      <c r="DZ3" s="6">
        <v>129</v>
      </c>
      <c r="EA3" s="6">
        <v>130</v>
      </c>
      <c r="EB3" s="6">
        <v>131</v>
      </c>
      <c r="EC3" s="6">
        <v>132</v>
      </c>
      <c r="ED3" s="6">
        <v>133</v>
      </c>
      <c r="EE3" s="6">
        <v>134</v>
      </c>
      <c r="EF3" s="6">
        <v>135</v>
      </c>
      <c r="EG3" s="6">
        <v>136</v>
      </c>
      <c r="EH3" s="6">
        <v>137</v>
      </c>
      <c r="EI3" s="6">
        <v>138</v>
      </c>
      <c r="EJ3" s="6">
        <v>139</v>
      </c>
      <c r="EK3" s="6">
        <v>140</v>
      </c>
      <c r="EL3" s="6">
        <v>141</v>
      </c>
      <c r="EM3" s="6">
        <v>142</v>
      </c>
      <c r="EN3" s="6">
        <v>143</v>
      </c>
      <c r="EO3" s="6">
        <v>144</v>
      </c>
      <c r="EP3" s="6">
        <v>145</v>
      </c>
      <c r="EQ3" s="6">
        <v>146</v>
      </c>
      <c r="ER3" s="6">
        <v>147</v>
      </c>
      <c r="ES3" s="6">
        <v>148</v>
      </c>
      <c r="ET3" s="6">
        <v>149</v>
      </c>
      <c r="EU3" s="6">
        <v>150</v>
      </c>
      <c r="EV3" s="6">
        <v>151</v>
      </c>
      <c r="EW3" s="6">
        <v>152</v>
      </c>
      <c r="EX3" s="6">
        <v>153</v>
      </c>
      <c r="EY3" s="6">
        <v>154</v>
      </c>
      <c r="EZ3" s="6">
        <v>155</v>
      </c>
      <c r="FA3" s="6">
        <v>156</v>
      </c>
      <c r="FB3" s="6">
        <v>157</v>
      </c>
      <c r="FC3" s="6">
        <v>158</v>
      </c>
      <c r="FD3" s="6">
        <v>159</v>
      </c>
      <c r="FE3" s="6">
        <v>160</v>
      </c>
      <c r="FF3" s="6">
        <v>161</v>
      </c>
      <c r="FG3" s="6">
        <v>162</v>
      </c>
      <c r="FH3" s="6">
        <v>163</v>
      </c>
      <c r="FI3" s="6">
        <v>164</v>
      </c>
      <c r="FJ3" s="6">
        <v>165</v>
      </c>
      <c r="FK3" s="6">
        <v>166</v>
      </c>
      <c r="FL3" s="6">
        <v>167</v>
      </c>
      <c r="FM3" s="6">
        <v>168</v>
      </c>
      <c r="FN3" s="6">
        <v>169</v>
      </c>
      <c r="FO3" s="6">
        <v>170</v>
      </c>
      <c r="FP3" s="6">
        <v>171</v>
      </c>
      <c r="FQ3" s="6">
        <v>172</v>
      </c>
      <c r="FR3" s="6">
        <v>173</v>
      </c>
      <c r="FS3" s="6">
        <v>174</v>
      </c>
      <c r="FT3" s="6">
        <v>175</v>
      </c>
      <c r="FU3" s="6">
        <v>176</v>
      </c>
      <c r="FV3" s="6">
        <v>177</v>
      </c>
      <c r="FW3" s="6">
        <v>178</v>
      </c>
      <c r="FX3" s="6">
        <v>179</v>
      </c>
      <c r="FY3" s="6">
        <v>180</v>
      </c>
      <c r="FZ3" s="6">
        <v>181</v>
      </c>
      <c r="GA3" s="6">
        <v>182</v>
      </c>
      <c r="GB3" s="6">
        <v>183</v>
      </c>
      <c r="GC3" s="6">
        <v>184</v>
      </c>
      <c r="GD3" s="6">
        <v>185</v>
      </c>
      <c r="GE3" s="6">
        <v>186</v>
      </c>
      <c r="GF3" s="6">
        <v>187</v>
      </c>
      <c r="GG3" s="6">
        <v>188</v>
      </c>
      <c r="GH3" s="6">
        <v>189</v>
      </c>
      <c r="GI3" s="6">
        <v>190</v>
      </c>
      <c r="GJ3" s="6">
        <v>191</v>
      </c>
      <c r="GK3" s="6">
        <v>192</v>
      </c>
      <c r="GL3" s="6">
        <v>193</v>
      </c>
      <c r="GM3" s="6">
        <v>194</v>
      </c>
      <c r="GN3" s="6">
        <v>195</v>
      </c>
      <c r="GO3" s="6">
        <v>196</v>
      </c>
      <c r="GP3" s="6">
        <v>197</v>
      </c>
      <c r="GQ3" s="6">
        <v>198</v>
      </c>
      <c r="GR3" s="6">
        <v>199</v>
      </c>
      <c r="GS3" s="6">
        <v>200</v>
      </c>
      <c r="GT3" s="6">
        <v>201</v>
      </c>
      <c r="GU3" s="6">
        <v>202</v>
      </c>
      <c r="GV3" s="6">
        <v>203</v>
      </c>
      <c r="GW3" s="6">
        <v>204</v>
      </c>
      <c r="GX3" s="6">
        <v>205</v>
      </c>
      <c r="GY3" s="6">
        <v>206</v>
      </c>
      <c r="GZ3" s="6">
        <v>207</v>
      </c>
      <c r="HA3" s="6">
        <v>208</v>
      </c>
      <c r="HB3" s="6">
        <v>209</v>
      </c>
      <c r="HC3" s="6">
        <v>210</v>
      </c>
      <c r="HD3" s="6">
        <v>211</v>
      </c>
      <c r="HE3" s="6">
        <v>212</v>
      </c>
      <c r="HF3" s="6">
        <v>213</v>
      </c>
      <c r="HG3" s="6">
        <v>214</v>
      </c>
      <c r="HH3" s="6">
        <v>215</v>
      </c>
      <c r="HI3" s="6">
        <v>216</v>
      </c>
      <c r="HJ3" s="6">
        <v>217</v>
      </c>
      <c r="HK3" s="6">
        <v>218</v>
      </c>
      <c r="HL3" s="6">
        <v>219</v>
      </c>
      <c r="HM3" s="6">
        <v>220</v>
      </c>
      <c r="HN3" s="6">
        <v>221</v>
      </c>
      <c r="HO3" s="6">
        <v>222</v>
      </c>
      <c r="HP3" s="6">
        <v>223</v>
      </c>
      <c r="HQ3" s="6">
        <v>224</v>
      </c>
      <c r="HR3" s="6">
        <v>225</v>
      </c>
      <c r="HS3" s="6">
        <v>226</v>
      </c>
      <c r="HT3" s="6">
        <v>227</v>
      </c>
      <c r="HU3" s="6">
        <v>228</v>
      </c>
      <c r="HV3" s="6">
        <v>229</v>
      </c>
      <c r="HW3" s="6">
        <v>230</v>
      </c>
      <c r="HX3" s="6">
        <v>231</v>
      </c>
      <c r="HY3" s="6">
        <v>232</v>
      </c>
      <c r="HZ3" s="6">
        <v>233</v>
      </c>
      <c r="IA3" s="6">
        <v>234</v>
      </c>
      <c r="IB3" s="6">
        <v>235</v>
      </c>
      <c r="IC3" s="6">
        <v>236</v>
      </c>
      <c r="ID3" s="6">
        <v>237</v>
      </c>
      <c r="IE3" s="6">
        <v>238</v>
      </c>
      <c r="IF3" s="6">
        <v>239</v>
      </c>
      <c r="IG3" s="6">
        <v>240</v>
      </c>
      <c r="IH3" s="6">
        <v>241</v>
      </c>
      <c r="II3" s="6">
        <v>242</v>
      </c>
      <c r="IJ3" s="6">
        <v>243</v>
      </c>
      <c r="IK3" s="6">
        <v>244</v>
      </c>
      <c r="IL3" s="6">
        <v>245</v>
      </c>
      <c r="IM3" s="6">
        <v>246</v>
      </c>
      <c r="IN3" s="6">
        <v>247</v>
      </c>
      <c r="IO3" s="6">
        <v>248</v>
      </c>
      <c r="IP3" s="6">
        <v>249</v>
      </c>
      <c r="IQ3" s="6">
        <v>250</v>
      </c>
      <c r="IR3" s="6">
        <v>251</v>
      </c>
      <c r="IS3" s="6">
        <v>252</v>
      </c>
      <c r="IT3" s="6">
        <v>253</v>
      </c>
      <c r="IU3" s="6">
        <v>254</v>
      </c>
      <c r="IV3" s="6">
        <v>255</v>
      </c>
    </row>
    <row r="5" spans="1:256" x14ac:dyDescent="0.5">
      <c r="A5" s="9" t="s">
        <v>1</v>
      </c>
    </row>
    <row r="6" spans="1:256" ht="23.5" thickBot="1" x14ac:dyDescent="0.55000000000000004">
      <c r="A6" s="9">
        <v>0.94</v>
      </c>
    </row>
    <row r="7" spans="1:256" x14ac:dyDescent="0.5">
      <c r="A7" s="10" t="s">
        <v>2</v>
      </c>
    </row>
    <row r="8" spans="1:256" ht="23.5" thickBot="1" x14ac:dyDescent="0.55000000000000004">
      <c r="A8" s="11">
        <f>LN(0.01)/LN(A6)</f>
        <v>74.426507291489386</v>
      </c>
    </row>
    <row r="9" spans="1:256" x14ac:dyDescent="0.5">
      <c r="A9" s="12"/>
    </row>
  </sheetData>
  <phoneticPr fontId="5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FB261-E15F-4A86-8C00-E91946D6396C}">
  <dimension ref="A1:F301"/>
  <sheetViews>
    <sheetView zoomScale="170" zoomScaleNormal="170" workbookViewId="0"/>
  </sheetViews>
  <sheetFormatPr defaultRowHeight="12.5" x14ac:dyDescent="0.25"/>
  <cols>
    <col min="1" max="2" width="14.26953125" customWidth="1"/>
    <col min="4" max="4" width="14.453125" bestFit="1" customWidth="1"/>
    <col min="5" max="5" width="11.7265625" customWidth="1"/>
    <col min="6" max="6" width="10.7265625" customWidth="1"/>
    <col min="7" max="7" width="10.54296875" bestFit="1" customWidth="1"/>
  </cols>
  <sheetData>
    <row r="1" spans="1:6" ht="13" x14ac:dyDescent="0.3">
      <c r="A1" s="2" t="s">
        <v>0</v>
      </c>
      <c r="B1" s="2" t="s">
        <v>385</v>
      </c>
    </row>
    <row r="2" spans="1:6" ht="13" x14ac:dyDescent="0.3">
      <c r="A2" s="3">
        <v>45481</v>
      </c>
      <c r="B2" s="13">
        <v>4.648542048175725E-3</v>
      </c>
      <c r="D2" s="77" t="s">
        <v>58</v>
      </c>
      <c r="E2" s="77" t="s">
        <v>59</v>
      </c>
      <c r="F2" s="77" t="s">
        <v>60</v>
      </c>
    </row>
    <row r="3" spans="1:6" ht="13" x14ac:dyDescent="0.3">
      <c r="A3" s="3">
        <v>45482</v>
      </c>
      <c r="B3" s="13">
        <v>-3.6455412226584129E-3</v>
      </c>
      <c r="D3" s="78"/>
      <c r="E3" s="131"/>
      <c r="F3" s="131"/>
    </row>
    <row r="4" spans="1:6" ht="13" x14ac:dyDescent="0.3">
      <c r="A4" s="3">
        <v>45483</v>
      </c>
      <c r="B4" s="13">
        <v>6.0512243174782087E-3</v>
      </c>
    </row>
    <row r="5" spans="1:6" ht="13" x14ac:dyDescent="0.3">
      <c r="A5" s="3">
        <v>45484</v>
      </c>
      <c r="B5" s="13">
        <v>4.6160302140159969E-3</v>
      </c>
    </row>
    <row r="6" spans="1:6" ht="13" x14ac:dyDescent="0.3">
      <c r="A6" s="3">
        <v>45485</v>
      </c>
      <c r="B6" s="13">
        <v>7.9365079365078667E-3</v>
      </c>
    </row>
    <row r="7" spans="1:6" ht="13" x14ac:dyDescent="0.3">
      <c r="A7" s="3">
        <v>45488</v>
      </c>
      <c r="B7" s="13">
        <v>-3.1772344246442448E-3</v>
      </c>
    </row>
    <row r="8" spans="1:6" ht="13" x14ac:dyDescent="0.3">
      <c r="A8" s="3">
        <v>45489</v>
      </c>
      <c r="B8" s="13">
        <v>4.1574279379157772E-3</v>
      </c>
    </row>
    <row r="9" spans="1:6" ht="13" x14ac:dyDescent="0.3">
      <c r="A9" s="3">
        <v>45490</v>
      </c>
      <c r="B9" s="13">
        <v>6.9003588186585451E-3</v>
      </c>
    </row>
    <row r="10" spans="1:6" ht="13" x14ac:dyDescent="0.3">
      <c r="A10" s="3">
        <v>45491</v>
      </c>
      <c r="B10" s="13">
        <v>5.3453947368420638E-3</v>
      </c>
    </row>
    <row r="11" spans="1:6" ht="13" x14ac:dyDescent="0.3">
      <c r="A11" s="3">
        <v>45492</v>
      </c>
      <c r="B11" s="13">
        <v>-6.1349693251533648E-3</v>
      </c>
    </row>
    <row r="12" spans="1:6" ht="13" x14ac:dyDescent="0.3">
      <c r="A12" s="3">
        <v>45495</v>
      </c>
      <c r="B12" s="13">
        <v>1.9204389574759902E-2</v>
      </c>
    </row>
    <row r="13" spans="1:6" ht="13" x14ac:dyDescent="0.3">
      <c r="A13" s="3">
        <v>45496</v>
      </c>
      <c r="B13" s="13">
        <v>7.8061911170929634E-3</v>
      </c>
    </row>
    <row r="14" spans="1:6" ht="13" x14ac:dyDescent="0.3">
      <c r="A14" s="3">
        <v>45497</v>
      </c>
      <c r="B14" s="13">
        <v>-5.0747863247863588E-3</v>
      </c>
    </row>
    <row r="15" spans="1:6" ht="13" x14ac:dyDescent="0.3">
      <c r="A15" s="3">
        <v>45498</v>
      </c>
      <c r="B15" s="13">
        <v>-6.8456375838926381E-3</v>
      </c>
    </row>
    <row r="16" spans="1:6" ht="13" x14ac:dyDescent="0.3">
      <c r="A16" s="3">
        <v>45499</v>
      </c>
      <c r="B16" s="13">
        <v>1.3515339910798469E-3</v>
      </c>
    </row>
    <row r="17" spans="1:2" ht="13" x14ac:dyDescent="0.3">
      <c r="A17" s="3">
        <v>45502</v>
      </c>
      <c r="B17" s="13">
        <v>-9.9878526116884657E-3</v>
      </c>
    </row>
    <row r="18" spans="1:2" ht="13" x14ac:dyDescent="0.3">
      <c r="A18" s="3">
        <v>45503</v>
      </c>
      <c r="B18" s="13">
        <v>3.5446489434219464E-2</v>
      </c>
    </row>
    <row r="19" spans="1:2" ht="13" x14ac:dyDescent="0.3">
      <c r="A19" s="3">
        <v>45504</v>
      </c>
      <c r="B19" s="13">
        <v>-1.2376563528637185E-2</v>
      </c>
    </row>
    <row r="20" spans="1:2" ht="13" x14ac:dyDescent="0.3">
      <c r="A20" s="3">
        <v>45505</v>
      </c>
      <c r="B20" s="13">
        <v>-3.919477403012938E-2</v>
      </c>
    </row>
    <row r="21" spans="1:2" ht="13" x14ac:dyDescent="0.3">
      <c r="A21" s="3">
        <v>45506</v>
      </c>
      <c r="B21" s="13">
        <v>-4.4123768558346002E-2</v>
      </c>
    </row>
    <row r="22" spans="1:2" ht="13" x14ac:dyDescent="0.3">
      <c r="A22" s="3">
        <v>45509</v>
      </c>
      <c r="B22" s="13">
        <v>-9.725649586297019E-3</v>
      </c>
    </row>
    <row r="23" spans="1:2" ht="13" x14ac:dyDescent="0.3">
      <c r="A23" s="3">
        <v>45510</v>
      </c>
      <c r="B23" s="13">
        <v>-1.4365288771621205E-2</v>
      </c>
    </row>
    <row r="24" spans="1:2" ht="13" x14ac:dyDescent="0.3">
      <c r="A24" s="3">
        <v>45511</v>
      </c>
      <c r="B24" s="13">
        <v>2.7662105889351567E-2</v>
      </c>
    </row>
    <row r="25" spans="1:2" ht="13" x14ac:dyDescent="0.3">
      <c r="A25" s="3">
        <v>45512</v>
      </c>
      <c r="B25" s="13">
        <v>-3.328509406657102E-3</v>
      </c>
    </row>
    <row r="26" spans="1:2" ht="13" x14ac:dyDescent="0.3">
      <c r="A26" s="3">
        <v>45513</v>
      </c>
      <c r="B26" s="13">
        <v>2.4684187599826267E-3</v>
      </c>
    </row>
    <row r="27" spans="1:2" ht="13" x14ac:dyDescent="0.3">
      <c r="A27" s="3">
        <v>45516</v>
      </c>
      <c r="B27" s="13">
        <v>5.359212050984925E-3</v>
      </c>
    </row>
    <row r="28" spans="1:2" ht="13" x14ac:dyDescent="0.3">
      <c r="A28" s="3">
        <v>45517</v>
      </c>
      <c r="B28" s="13">
        <v>-1.7288575133265476E-3</v>
      </c>
    </row>
    <row r="29" spans="1:2" ht="13" x14ac:dyDescent="0.3">
      <c r="A29" s="3">
        <v>45518</v>
      </c>
      <c r="B29" s="13">
        <v>7.0717275220088735E-3</v>
      </c>
    </row>
    <row r="30" spans="1:2" ht="13" x14ac:dyDescent="0.3">
      <c r="A30" s="3">
        <v>45519</v>
      </c>
      <c r="B30" s="13">
        <v>0</v>
      </c>
    </row>
    <row r="31" spans="1:2" ht="13" x14ac:dyDescent="0.3">
      <c r="A31" s="3">
        <v>45520</v>
      </c>
      <c r="B31" s="13">
        <v>3.0954428202923503E-2</v>
      </c>
    </row>
    <row r="32" spans="1:2" ht="13" x14ac:dyDescent="0.3">
      <c r="A32" s="3">
        <v>45523</v>
      </c>
      <c r="B32" s="13">
        <v>4.7261606894634153E-3</v>
      </c>
    </row>
    <row r="33" spans="1:2" ht="13" x14ac:dyDescent="0.3">
      <c r="A33" s="3">
        <v>45524</v>
      </c>
      <c r="B33" s="13">
        <v>-5.3956834532373687E-3</v>
      </c>
    </row>
    <row r="34" spans="1:2" ht="13" x14ac:dyDescent="0.3">
      <c r="A34" s="3">
        <v>45525</v>
      </c>
      <c r="B34" s="13">
        <v>5.9813604117401791E-3</v>
      </c>
    </row>
    <row r="35" spans="1:2" ht="13" x14ac:dyDescent="0.3">
      <c r="A35" s="3">
        <v>45526</v>
      </c>
      <c r="B35" s="13">
        <v>1.65929203539817E-3</v>
      </c>
    </row>
    <row r="36" spans="1:2" ht="13" x14ac:dyDescent="0.3">
      <c r="A36" s="3">
        <v>45527</v>
      </c>
      <c r="B36" s="13">
        <v>1.5323025952512516E-2</v>
      </c>
    </row>
    <row r="37" spans="1:2" ht="13" x14ac:dyDescent="0.3">
      <c r="A37" s="3">
        <v>45530</v>
      </c>
      <c r="B37" s="13">
        <v>-3.9428959891231541E-3</v>
      </c>
    </row>
    <row r="38" spans="1:2" ht="13" x14ac:dyDescent="0.3">
      <c r="A38" s="3">
        <v>45531</v>
      </c>
      <c r="B38" s="13">
        <v>1.0101010101010201E-2</v>
      </c>
    </row>
    <row r="39" spans="1:2" ht="13" x14ac:dyDescent="0.3">
      <c r="A39" s="3">
        <v>45532</v>
      </c>
      <c r="B39" s="13">
        <v>4.054054054053007E-4</v>
      </c>
    </row>
    <row r="40" spans="1:2" ht="13" x14ac:dyDescent="0.3">
      <c r="A40" s="3">
        <v>45533</v>
      </c>
      <c r="B40" s="13">
        <v>7.2943401323788022E-3</v>
      </c>
    </row>
    <row r="41" spans="1:2" ht="13" x14ac:dyDescent="0.3">
      <c r="A41" s="3">
        <v>45534</v>
      </c>
      <c r="B41" s="13">
        <v>9.6553573823253414E-3</v>
      </c>
    </row>
    <row r="42" spans="1:2" ht="13" x14ac:dyDescent="0.3">
      <c r="A42" s="3">
        <v>45537</v>
      </c>
      <c r="B42" s="13">
        <v>2.3907557444547475E-3</v>
      </c>
    </row>
    <row r="43" spans="1:2" ht="13" x14ac:dyDescent="0.3">
      <c r="A43" s="3">
        <v>45538</v>
      </c>
      <c r="B43" s="13">
        <v>-1.643036968331783E-2</v>
      </c>
    </row>
    <row r="44" spans="1:2" ht="13" x14ac:dyDescent="0.3">
      <c r="A44" s="3">
        <v>45539</v>
      </c>
      <c r="B44" s="13">
        <v>6.7358210965915311E-4</v>
      </c>
    </row>
    <row r="45" spans="1:2" ht="13" x14ac:dyDescent="0.3">
      <c r="A45" s="3">
        <v>45540</v>
      </c>
      <c r="B45" s="13">
        <v>9.9623047926763394E-3</v>
      </c>
    </row>
    <row r="46" spans="1:2" ht="13" x14ac:dyDescent="0.3">
      <c r="A46" s="3">
        <v>45541</v>
      </c>
      <c r="B46" s="13">
        <v>-2.2527326046387578E-2</v>
      </c>
    </row>
    <row r="47" spans="1:2" ht="13" x14ac:dyDescent="0.3">
      <c r="A47" s="3">
        <v>45544</v>
      </c>
      <c r="B47" s="13">
        <v>1.6364380199099974E-2</v>
      </c>
    </row>
    <row r="48" spans="1:2" ht="13" x14ac:dyDescent="0.3">
      <c r="A48" s="3">
        <v>45545</v>
      </c>
      <c r="B48" s="13">
        <v>-1.0063061854286888E-2</v>
      </c>
    </row>
    <row r="49" spans="1:2" ht="13" x14ac:dyDescent="0.3">
      <c r="A49" s="3">
        <v>45546</v>
      </c>
      <c r="B49" s="13">
        <v>1.7619951206288831E-3</v>
      </c>
    </row>
    <row r="50" spans="1:2" ht="13" x14ac:dyDescent="0.3">
      <c r="A50" s="3">
        <v>45547</v>
      </c>
      <c r="B50" s="13">
        <v>1.0418076038425105E-2</v>
      </c>
    </row>
    <row r="51" spans="1:2" ht="13" x14ac:dyDescent="0.3">
      <c r="A51" s="3">
        <v>45548</v>
      </c>
      <c r="B51" s="13">
        <v>5.6239957150508594E-3</v>
      </c>
    </row>
    <row r="52" spans="1:2" ht="13" x14ac:dyDescent="0.3">
      <c r="A52" s="3">
        <v>45551</v>
      </c>
      <c r="B52" s="13">
        <v>-4.2609853528628536E-3</v>
      </c>
    </row>
    <row r="53" spans="1:2" ht="13" x14ac:dyDescent="0.3">
      <c r="A53" s="3">
        <v>45552</v>
      </c>
      <c r="B53" s="13">
        <v>6.9537309441027673E-3</v>
      </c>
    </row>
    <row r="54" spans="1:2" ht="13" x14ac:dyDescent="0.3">
      <c r="A54" s="3">
        <v>45553</v>
      </c>
      <c r="B54" s="13">
        <v>7.9681274900389627E-4</v>
      </c>
    </row>
    <row r="55" spans="1:2" ht="13" x14ac:dyDescent="0.3">
      <c r="A55" s="3">
        <v>45554</v>
      </c>
      <c r="B55" s="13">
        <v>9.023354564755906E-3</v>
      </c>
    </row>
    <row r="56" spans="1:2" ht="13" x14ac:dyDescent="0.3">
      <c r="A56" s="3">
        <v>45555</v>
      </c>
      <c r="B56" s="13">
        <v>6.0494476591268099E-3</v>
      </c>
    </row>
    <row r="57" spans="1:2" ht="13" x14ac:dyDescent="0.3">
      <c r="A57" s="3">
        <v>45558</v>
      </c>
      <c r="B57" s="13">
        <v>-1.8823529411764722E-2</v>
      </c>
    </row>
    <row r="58" spans="1:2" ht="13" x14ac:dyDescent="0.3">
      <c r="A58" s="3">
        <v>45559</v>
      </c>
      <c r="B58" s="13">
        <v>6.5281108446575385E-3</v>
      </c>
    </row>
    <row r="59" spans="1:2" ht="13" x14ac:dyDescent="0.3">
      <c r="A59" s="3">
        <v>45560</v>
      </c>
      <c r="B59" s="13">
        <v>0</v>
      </c>
    </row>
    <row r="60" spans="1:2" ht="13" x14ac:dyDescent="0.3">
      <c r="A60" s="3">
        <v>45561</v>
      </c>
      <c r="B60" s="13">
        <v>2.6075446724023836E-2</v>
      </c>
    </row>
    <row r="61" spans="1:2" ht="13" x14ac:dyDescent="0.3">
      <c r="A61" s="3">
        <v>45562</v>
      </c>
      <c r="B61" s="13">
        <v>-1.4189886480908309E-3</v>
      </c>
    </row>
    <row r="62" spans="1:2" ht="13" x14ac:dyDescent="0.3">
      <c r="A62" s="3">
        <v>45565</v>
      </c>
      <c r="B62" s="13">
        <v>-8.5260302286526077E-3</v>
      </c>
    </row>
    <row r="63" spans="1:2" ht="13" x14ac:dyDescent="0.3">
      <c r="A63" s="3">
        <v>45566</v>
      </c>
      <c r="B63" s="13">
        <v>-2.6579804560260552E-2</v>
      </c>
    </row>
    <row r="64" spans="1:2" ht="13" x14ac:dyDescent="0.3">
      <c r="A64" s="3">
        <v>45567</v>
      </c>
      <c r="B64" s="13">
        <v>-5.2201847142283094E-3</v>
      </c>
    </row>
    <row r="65" spans="1:2" ht="13" x14ac:dyDescent="0.3">
      <c r="A65" s="3">
        <v>45568</v>
      </c>
      <c r="B65" s="13">
        <v>-8.0731969860065259E-3</v>
      </c>
    </row>
    <row r="66" spans="1:2" ht="13" x14ac:dyDescent="0.3">
      <c r="A66" s="3">
        <v>45569</v>
      </c>
      <c r="B66" s="13">
        <v>2.1025501899077623E-2</v>
      </c>
    </row>
    <row r="67" spans="1:2" ht="13" x14ac:dyDescent="0.3">
      <c r="A67" s="3">
        <v>45572</v>
      </c>
      <c r="B67" s="13">
        <v>1.0495549355652948E-2</v>
      </c>
    </row>
    <row r="68" spans="1:2" ht="13" x14ac:dyDescent="0.3">
      <c r="A68" s="3">
        <v>45573</v>
      </c>
      <c r="B68" s="13">
        <v>-4.4701551406783864E-3</v>
      </c>
    </row>
    <row r="69" spans="1:2" ht="13" x14ac:dyDescent="0.3">
      <c r="A69" s="3">
        <v>45574</v>
      </c>
      <c r="B69" s="13">
        <v>5.8108821975699412E-3</v>
      </c>
    </row>
    <row r="70" spans="1:2" ht="13" x14ac:dyDescent="0.3">
      <c r="A70" s="3">
        <v>45575</v>
      </c>
      <c r="B70" s="13">
        <v>1.1029411764705951E-2</v>
      </c>
    </row>
    <row r="71" spans="1:2" ht="13" x14ac:dyDescent="0.3">
      <c r="A71" s="3">
        <v>45576</v>
      </c>
      <c r="B71" s="13">
        <v>1.0649350649350629E-2</v>
      </c>
    </row>
    <row r="72" spans="1:2" ht="13" x14ac:dyDescent="0.3">
      <c r="A72" s="3">
        <v>45579</v>
      </c>
      <c r="B72" s="13">
        <v>8.095605242868122E-3</v>
      </c>
    </row>
    <row r="73" spans="1:2" ht="13" x14ac:dyDescent="0.3">
      <c r="A73" s="3">
        <v>45580</v>
      </c>
      <c r="B73" s="13">
        <v>2.0395156150414297E-3</v>
      </c>
    </row>
    <row r="74" spans="1:2" ht="13" x14ac:dyDescent="0.3">
      <c r="A74" s="3">
        <v>45581</v>
      </c>
      <c r="B74" s="13">
        <v>-2.6714158504007007E-3</v>
      </c>
    </row>
    <row r="75" spans="1:2" ht="13" x14ac:dyDescent="0.3">
      <c r="A75" s="3">
        <v>45582</v>
      </c>
      <c r="B75" s="13">
        <v>1.2882653061224488E-2</v>
      </c>
    </row>
    <row r="76" spans="1:2" ht="13" x14ac:dyDescent="0.3">
      <c r="A76" s="3">
        <v>45583</v>
      </c>
      <c r="B76" s="13">
        <v>7.4297947361793432E-3</v>
      </c>
    </row>
    <row r="77" spans="1:2" ht="13" x14ac:dyDescent="0.3">
      <c r="A77" s="3">
        <v>45586</v>
      </c>
      <c r="B77" s="13">
        <v>-8.8749999999999662E-3</v>
      </c>
    </row>
    <row r="78" spans="1:2" ht="13" x14ac:dyDescent="0.3">
      <c r="A78" s="3">
        <v>45587</v>
      </c>
      <c r="B78" s="13">
        <v>-8.4499936940345775E-3</v>
      </c>
    </row>
    <row r="79" spans="1:2" ht="13" x14ac:dyDescent="0.3">
      <c r="A79" s="3">
        <v>45588</v>
      </c>
      <c r="B79" s="13">
        <v>-1.1956245230221357E-2</v>
      </c>
    </row>
    <row r="80" spans="1:2" ht="13" x14ac:dyDescent="0.3">
      <c r="A80" s="3">
        <v>45589</v>
      </c>
      <c r="B80" s="13">
        <v>-1.1585993820802591E-3</v>
      </c>
    </row>
    <row r="81" spans="1:2" ht="13" x14ac:dyDescent="0.3">
      <c r="A81" s="3">
        <v>45590</v>
      </c>
      <c r="B81" s="13">
        <v>-9.0217811573663632E-4</v>
      </c>
    </row>
    <row r="82" spans="1:2" ht="13" x14ac:dyDescent="0.3">
      <c r="A82" s="3">
        <v>45593</v>
      </c>
      <c r="B82" s="13">
        <v>1.3028895768833848E-2</v>
      </c>
    </row>
    <row r="83" spans="1:2" ht="13" x14ac:dyDescent="0.3">
      <c r="A83" s="3">
        <v>45594</v>
      </c>
      <c r="B83" s="13">
        <v>1.1842607920539918E-2</v>
      </c>
    </row>
    <row r="84" spans="1:2" ht="13" x14ac:dyDescent="0.3">
      <c r="A84" s="3">
        <v>45595</v>
      </c>
      <c r="B84" s="13">
        <v>-7.1734205889755218E-3</v>
      </c>
    </row>
    <row r="85" spans="1:2" ht="13" x14ac:dyDescent="0.3">
      <c r="A85" s="3">
        <v>45596</v>
      </c>
      <c r="B85" s="13">
        <v>-1.9013816706807667E-3</v>
      </c>
    </row>
    <row r="86" spans="1:2" ht="13" x14ac:dyDescent="0.3">
      <c r="A86" s="3">
        <v>45597</v>
      </c>
      <c r="B86" s="13">
        <v>2.4511049022098108E-2</v>
      </c>
    </row>
    <row r="87" spans="1:2" ht="13" x14ac:dyDescent="0.3">
      <c r="A87" s="3">
        <v>45600</v>
      </c>
      <c r="B87" s="13">
        <v>8.6773273831660201E-3</v>
      </c>
    </row>
    <row r="88" spans="1:2" ht="13" x14ac:dyDescent="0.3">
      <c r="A88" s="3">
        <v>45601</v>
      </c>
      <c r="B88" s="13">
        <v>7.7424112080617955E-3</v>
      </c>
    </row>
    <row r="89" spans="1:2" ht="13" x14ac:dyDescent="0.3">
      <c r="A89" s="3">
        <v>45602</v>
      </c>
      <c r="B89" s="13">
        <v>-3.1219512195121875E-2</v>
      </c>
    </row>
    <row r="90" spans="1:2" ht="13" x14ac:dyDescent="0.3">
      <c r="A90" s="3">
        <v>45603</v>
      </c>
      <c r="B90" s="13">
        <v>-2.9456193353474318E-2</v>
      </c>
    </row>
    <row r="91" spans="1:2" ht="13" x14ac:dyDescent="0.3">
      <c r="A91" s="3">
        <v>45604</v>
      </c>
      <c r="B91" s="13">
        <v>-5.058365758754825E-3</v>
      </c>
    </row>
    <row r="92" spans="1:2" ht="13" x14ac:dyDescent="0.3">
      <c r="A92" s="3">
        <v>45607</v>
      </c>
      <c r="B92" s="13">
        <v>1.6555859731456103E-2</v>
      </c>
    </row>
    <row r="93" spans="1:2" ht="13" x14ac:dyDescent="0.3">
      <c r="A93" s="3">
        <v>45608</v>
      </c>
      <c r="B93" s="13">
        <v>-2.4493459861502927E-2</v>
      </c>
    </row>
    <row r="94" spans="1:2" ht="13" x14ac:dyDescent="0.3">
      <c r="A94" s="3">
        <v>45609</v>
      </c>
      <c r="B94" s="13">
        <v>5.1268568423819775E-3</v>
      </c>
    </row>
    <row r="95" spans="1:2" ht="13" x14ac:dyDescent="0.3">
      <c r="A95" s="3">
        <v>45610</v>
      </c>
      <c r="B95" s="13">
        <v>2.14491237248234E-2</v>
      </c>
    </row>
    <row r="96" spans="1:2" ht="13" x14ac:dyDescent="0.3">
      <c r="A96" s="3">
        <v>45611</v>
      </c>
      <c r="B96" s="13">
        <v>-1.2804097311139293E-3</v>
      </c>
    </row>
    <row r="97" spans="1:2" ht="13" x14ac:dyDescent="0.3">
      <c r="A97" s="3">
        <v>45614</v>
      </c>
      <c r="B97" s="13">
        <v>-3.6923076923076954E-2</v>
      </c>
    </row>
    <row r="98" spans="1:2" ht="13" x14ac:dyDescent="0.3">
      <c r="A98" s="3">
        <v>45615</v>
      </c>
      <c r="B98" s="13">
        <v>-1.1048988285409917E-2</v>
      </c>
    </row>
    <row r="99" spans="1:2" ht="13" x14ac:dyDescent="0.3">
      <c r="A99" s="3">
        <v>45616</v>
      </c>
      <c r="B99" s="13">
        <v>-4.8458742764841125E-3</v>
      </c>
    </row>
    <row r="100" spans="1:2" ht="13" x14ac:dyDescent="0.3">
      <c r="A100" s="3">
        <v>45617</v>
      </c>
      <c r="B100" s="13">
        <v>-7.8452590288110146E-3</v>
      </c>
    </row>
    <row r="101" spans="1:2" ht="13" x14ac:dyDescent="0.3">
      <c r="A101" s="3">
        <v>45618</v>
      </c>
      <c r="B101" s="13">
        <v>-9.2706203135650474E-3</v>
      </c>
    </row>
    <row r="102" spans="1:2" ht="13" x14ac:dyDescent="0.3">
      <c r="A102" s="3">
        <v>45621</v>
      </c>
      <c r="B102" s="13">
        <v>-6.7428099628457925E-3</v>
      </c>
    </row>
    <row r="103" spans="1:2" ht="13" x14ac:dyDescent="0.3">
      <c r="A103" s="3">
        <v>45622</v>
      </c>
      <c r="B103" s="13">
        <v>-7.3427542255472345E-3</v>
      </c>
    </row>
    <row r="104" spans="1:2" ht="13" x14ac:dyDescent="0.3">
      <c r="A104" s="3">
        <v>45623</v>
      </c>
      <c r="B104" s="13">
        <v>-1.3956734124214636E-3</v>
      </c>
    </row>
    <row r="105" spans="1:2" ht="13" x14ac:dyDescent="0.3">
      <c r="A105" s="3">
        <v>45624</v>
      </c>
      <c r="B105" s="13">
        <v>6.9881201956673404E-3</v>
      </c>
    </row>
    <row r="106" spans="1:2" ht="13" x14ac:dyDescent="0.3">
      <c r="A106" s="3">
        <v>45625</v>
      </c>
      <c r="B106" s="13">
        <v>6.8008327550311571E-3</v>
      </c>
    </row>
    <row r="107" spans="1:2" ht="13" x14ac:dyDescent="0.3">
      <c r="A107" s="3">
        <v>45628</v>
      </c>
      <c r="B107" s="13">
        <v>1.3785497656466331E-3</v>
      </c>
    </row>
    <row r="108" spans="1:2" ht="13" x14ac:dyDescent="0.3">
      <c r="A108" s="3">
        <v>45629</v>
      </c>
      <c r="B108" s="13">
        <v>1.3628854625550687E-2</v>
      </c>
    </row>
    <row r="109" spans="1:2" ht="13" x14ac:dyDescent="0.3">
      <c r="A109" s="3">
        <v>45630</v>
      </c>
      <c r="B109" s="13">
        <v>1.3581420616596448E-2</v>
      </c>
    </row>
    <row r="110" spans="1:2" ht="13" x14ac:dyDescent="0.3">
      <c r="A110" s="3">
        <v>45631</v>
      </c>
      <c r="B110" s="13">
        <v>2.2645048907945813E-2</v>
      </c>
    </row>
    <row r="111" spans="1:2" ht="13" x14ac:dyDescent="0.3">
      <c r="A111" s="3">
        <v>45632</v>
      </c>
      <c r="B111" s="13">
        <v>6.0272536687631375E-3</v>
      </c>
    </row>
    <row r="112" spans="1:2" ht="13" x14ac:dyDescent="0.3">
      <c r="A112" s="3">
        <v>45635</v>
      </c>
      <c r="B112" s="13">
        <v>0</v>
      </c>
    </row>
    <row r="113" spans="1:2" ht="13" x14ac:dyDescent="0.3">
      <c r="A113" s="3">
        <v>45636</v>
      </c>
      <c r="B113" s="13">
        <v>-5.0794477728574759E-3</v>
      </c>
    </row>
    <row r="114" spans="1:2" ht="13" x14ac:dyDescent="0.3">
      <c r="A114" s="3">
        <v>45637</v>
      </c>
      <c r="B114" s="13">
        <v>9.4253174499280088E-3</v>
      </c>
    </row>
    <row r="115" spans="1:2" ht="13" x14ac:dyDescent="0.3">
      <c r="A115" s="3">
        <v>45638</v>
      </c>
      <c r="B115" s="13">
        <v>1.2838801711840138E-2</v>
      </c>
    </row>
    <row r="116" spans="1:2" ht="13" x14ac:dyDescent="0.3">
      <c r="A116" s="3">
        <v>45639</v>
      </c>
      <c r="B116" s="13">
        <v>5.6338028169014703E-3</v>
      </c>
    </row>
    <row r="117" spans="1:2" ht="13" x14ac:dyDescent="0.3">
      <c r="A117" s="3">
        <v>45642</v>
      </c>
      <c r="B117" s="13">
        <v>4.2016806722688406E-3</v>
      </c>
    </row>
    <row r="118" spans="1:2" ht="13" x14ac:dyDescent="0.3">
      <c r="A118" s="3">
        <v>45643</v>
      </c>
      <c r="B118" s="13">
        <v>-1.9525801952580187E-2</v>
      </c>
    </row>
    <row r="119" spans="1:2" ht="13" x14ac:dyDescent="0.3">
      <c r="A119" s="3">
        <v>45644</v>
      </c>
      <c r="B119" s="13">
        <v>8.6641665589034227E-3</v>
      </c>
    </row>
    <row r="120" spans="1:2" ht="13" x14ac:dyDescent="0.3">
      <c r="A120" s="3">
        <v>45645</v>
      </c>
      <c r="B120" s="13">
        <v>-1.2051282051281977E-2</v>
      </c>
    </row>
    <row r="121" spans="1:2" ht="13" x14ac:dyDescent="0.3">
      <c r="A121" s="3">
        <v>45646</v>
      </c>
      <c r="B121" s="13">
        <v>-4.9312224240851618E-3</v>
      </c>
    </row>
    <row r="122" spans="1:2" ht="13" x14ac:dyDescent="0.3">
      <c r="A122" s="3">
        <v>45649</v>
      </c>
      <c r="B122" s="13">
        <v>-3.6515388628065295E-3</v>
      </c>
    </row>
    <row r="123" spans="1:2" ht="13" x14ac:dyDescent="0.3">
      <c r="A123" s="3">
        <v>45650</v>
      </c>
      <c r="B123" s="13">
        <v>0</v>
      </c>
    </row>
    <row r="124" spans="1:2" ht="13" x14ac:dyDescent="0.3">
      <c r="A124" s="3">
        <v>45651</v>
      </c>
      <c r="B124" s="13">
        <v>0</v>
      </c>
    </row>
    <row r="125" spans="1:2" ht="13" x14ac:dyDescent="0.3">
      <c r="A125" s="3">
        <v>45652</v>
      </c>
      <c r="B125" s="13">
        <v>0</v>
      </c>
    </row>
    <row r="126" spans="1:2" ht="13" x14ac:dyDescent="0.3">
      <c r="A126" s="3">
        <v>45653</v>
      </c>
      <c r="B126" s="13">
        <v>1.1780104712041982E-2</v>
      </c>
    </row>
    <row r="127" spans="1:2" ht="13" x14ac:dyDescent="0.3">
      <c r="A127" s="3">
        <v>45656</v>
      </c>
      <c r="B127" s="13">
        <v>-5.1746442432088586E-4</v>
      </c>
    </row>
    <row r="128" spans="1:2" ht="13" x14ac:dyDescent="0.3">
      <c r="A128" s="3">
        <v>45657</v>
      </c>
      <c r="B128" s="13">
        <v>0</v>
      </c>
    </row>
    <row r="129" spans="1:2" ht="13" x14ac:dyDescent="0.3">
      <c r="A129" s="3">
        <v>45658</v>
      </c>
      <c r="B129" s="13">
        <v>0</v>
      </c>
    </row>
    <row r="130" spans="1:2" ht="13" x14ac:dyDescent="0.3">
      <c r="A130" s="3">
        <v>45659</v>
      </c>
      <c r="B130" s="13">
        <v>-3.3652601604969973E-3</v>
      </c>
    </row>
    <row r="131" spans="1:2" ht="13" x14ac:dyDescent="0.3">
      <c r="A131" s="3">
        <v>45660</v>
      </c>
      <c r="B131" s="13">
        <v>-2.5974025974023112E-4</v>
      </c>
    </row>
    <row r="132" spans="1:2" ht="13" x14ac:dyDescent="0.3">
      <c r="A132" s="3">
        <v>45663</v>
      </c>
      <c r="B132" s="13">
        <v>2.0914523252792878E-2</v>
      </c>
    </row>
    <row r="133" spans="1:2" ht="13" x14ac:dyDescent="0.3">
      <c r="A133" s="3">
        <v>45664</v>
      </c>
      <c r="B133" s="13">
        <v>-4.7079781142638916E-3</v>
      </c>
    </row>
    <row r="134" spans="1:2" ht="13" x14ac:dyDescent="0.3">
      <c r="A134" s="3">
        <v>45665</v>
      </c>
      <c r="B134" s="13">
        <v>1.457427767834312E-2</v>
      </c>
    </row>
    <row r="135" spans="1:2" ht="13" x14ac:dyDescent="0.3">
      <c r="A135" s="3">
        <v>45666</v>
      </c>
      <c r="B135" s="13">
        <v>5.418346774193567E-3</v>
      </c>
    </row>
    <row r="136" spans="1:2" ht="13" x14ac:dyDescent="0.3">
      <c r="A136" s="3">
        <v>45667</v>
      </c>
      <c r="B136" s="13">
        <v>5.5144754981826787E-3</v>
      </c>
    </row>
    <row r="137" spans="1:2" ht="13" x14ac:dyDescent="0.3">
      <c r="A137" s="3">
        <v>45670</v>
      </c>
      <c r="B137" s="13">
        <v>-1.258880717935934E-2</v>
      </c>
    </row>
    <row r="138" spans="1:2" ht="13" x14ac:dyDescent="0.3">
      <c r="A138" s="3">
        <v>45671</v>
      </c>
      <c r="B138" s="13">
        <v>2.7770764958343821E-2</v>
      </c>
    </row>
    <row r="139" spans="1:2" ht="13" x14ac:dyDescent="0.3">
      <c r="A139" s="3">
        <v>45672</v>
      </c>
      <c r="B139" s="13">
        <v>1.1053795136330559E-3</v>
      </c>
    </row>
    <row r="140" spans="1:2" ht="13" x14ac:dyDescent="0.3">
      <c r="A140" s="3">
        <v>45673</v>
      </c>
      <c r="B140" s="13">
        <v>5.6434793276897771E-3</v>
      </c>
    </row>
    <row r="141" spans="1:2" ht="13" x14ac:dyDescent="0.3">
      <c r="A141" s="3">
        <v>45674</v>
      </c>
      <c r="B141" s="13">
        <v>1.1101622544833609E-2</v>
      </c>
    </row>
    <row r="142" spans="1:2" ht="13" x14ac:dyDescent="0.3">
      <c r="A142" s="3">
        <v>45677</v>
      </c>
      <c r="B142" s="13">
        <v>5.6708494208494928E-3</v>
      </c>
    </row>
    <row r="143" spans="1:2" ht="13" x14ac:dyDescent="0.3">
      <c r="A143" s="3">
        <v>45678</v>
      </c>
      <c r="B143" s="13">
        <v>-1.4397120575885367E-3</v>
      </c>
    </row>
    <row r="144" spans="1:2" ht="13" x14ac:dyDescent="0.3">
      <c r="A144" s="3">
        <v>45679</v>
      </c>
      <c r="B144" s="13">
        <v>-1.5379070046858116E-2</v>
      </c>
    </row>
    <row r="145" spans="1:2" ht="13" x14ac:dyDescent="0.3">
      <c r="A145" s="3">
        <v>45680</v>
      </c>
      <c r="B145" s="13">
        <v>1.9646125686394091E-2</v>
      </c>
    </row>
    <row r="146" spans="1:2" ht="13" x14ac:dyDescent="0.3">
      <c r="A146" s="3">
        <v>45681</v>
      </c>
      <c r="B146" s="13">
        <v>3.8295835327908125E-3</v>
      </c>
    </row>
    <row r="147" spans="1:2" ht="13" x14ac:dyDescent="0.3">
      <c r="A147" s="3">
        <v>45684</v>
      </c>
      <c r="B147" s="13">
        <v>-4.2918454935621823E-3</v>
      </c>
    </row>
    <row r="148" spans="1:2" ht="13" x14ac:dyDescent="0.3">
      <c r="A148" s="3">
        <v>45685</v>
      </c>
      <c r="B148" s="13">
        <v>4.3103448275861574E-3</v>
      </c>
    </row>
    <row r="149" spans="1:2" ht="13" x14ac:dyDescent="0.3">
      <c r="A149" s="3">
        <v>45686</v>
      </c>
      <c r="B149" s="13">
        <v>1.3352408202193623E-2</v>
      </c>
    </row>
    <row r="150" spans="1:2" ht="13" x14ac:dyDescent="0.3">
      <c r="A150" s="3">
        <v>45687</v>
      </c>
      <c r="B150" s="13">
        <v>-7.6470588235293532E-3</v>
      </c>
    </row>
    <row r="151" spans="1:2" ht="13" x14ac:dyDescent="0.3">
      <c r="A151" s="3">
        <v>45688</v>
      </c>
      <c r="B151" s="13">
        <v>-5.8091286307055436E-3</v>
      </c>
    </row>
    <row r="152" spans="1:2" ht="13" x14ac:dyDescent="0.3">
      <c r="A152" s="3">
        <v>45691</v>
      </c>
      <c r="B152" s="13">
        <v>-5.1275936083948559E-3</v>
      </c>
    </row>
    <row r="153" spans="1:2" ht="13" x14ac:dyDescent="0.3">
      <c r="A153" s="3">
        <v>45692</v>
      </c>
      <c r="B153" s="13">
        <v>1.9297614766870381E-2</v>
      </c>
    </row>
    <row r="154" spans="1:2" ht="13" x14ac:dyDescent="0.3">
      <c r="A154" s="3">
        <v>45693</v>
      </c>
      <c r="B154" s="13">
        <v>-6.8203198494825763E-3</v>
      </c>
    </row>
    <row r="155" spans="1:2" ht="13" x14ac:dyDescent="0.3">
      <c r="A155" s="3">
        <v>45694</v>
      </c>
      <c r="B155" s="13">
        <v>2.9836609045702189E-2</v>
      </c>
    </row>
    <row r="156" spans="1:2" ht="13" x14ac:dyDescent="0.3">
      <c r="A156" s="3">
        <v>45695</v>
      </c>
      <c r="B156" s="13">
        <v>3.4490687514372427E-4</v>
      </c>
    </row>
    <row r="157" spans="1:2" ht="13" x14ac:dyDescent="0.3">
      <c r="A157" s="3">
        <v>45698</v>
      </c>
      <c r="B157" s="13">
        <v>-2.0687277324446247E-3</v>
      </c>
    </row>
    <row r="158" spans="1:2" ht="13" x14ac:dyDescent="0.3">
      <c r="A158" s="3">
        <v>45699</v>
      </c>
      <c r="B158" s="13">
        <v>1.8541978578832153E-2</v>
      </c>
    </row>
    <row r="159" spans="1:2" ht="13" x14ac:dyDescent="0.3">
      <c r="A159" s="3">
        <v>45700</v>
      </c>
      <c r="B159" s="13">
        <v>-4.5228403437353685E-4</v>
      </c>
    </row>
    <row r="160" spans="1:2" ht="13" x14ac:dyDescent="0.3">
      <c r="A160" s="3">
        <v>45701</v>
      </c>
      <c r="B160" s="13">
        <v>-9.3891402714932331E-3</v>
      </c>
    </row>
    <row r="161" spans="1:2" ht="13" x14ac:dyDescent="0.3">
      <c r="A161" s="3">
        <v>45702</v>
      </c>
      <c r="B161" s="13">
        <v>4.3393856343496929E-3</v>
      </c>
    </row>
    <row r="162" spans="1:2" ht="13" x14ac:dyDescent="0.3">
      <c r="A162" s="3">
        <v>45705</v>
      </c>
      <c r="B162" s="13">
        <v>1.6259238203524807E-2</v>
      </c>
    </row>
    <row r="163" spans="1:2" ht="13" x14ac:dyDescent="0.3">
      <c r="A163" s="3">
        <v>45706</v>
      </c>
      <c r="B163" s="13">
        <v>1.8796151264264854E-2</v>
      </c>
    </row>
    <row r="164" spans="1:2" ht="13" x14ac:dyDescent="0.3">
      <c r="A164" s="3">
        <v>45707</v>
      </c>
      <c r="B164" s="13">
        <v>-9.22468701954751E-3</v>
      </c>
    </row>
    <row r="165" spans="1:2" ht="13" x14ac:dyDescent="0.3">
      <c r="A165" s="3">
        <v>45708</v>
      </c>
      <c r="B165" s="13">
        <v>-4.8769674129905214E-3</v>
      </c>
    </row>
    <row r="166" spans="1:2" ht="13" x14ac:dyDescent="0.3">
      <c r="A166" s="3">
        <v>45709</v>
      </c>
      <c r="B166" s="13">
        <v>7.0171530407663859E-3</v>
      </c>
    </row>
    <row r="167" spans="1:2" ht="13" x14ac:dyDescent="0.3">
      <c r="A167" s="3">
        <v>45712</v>
      </c>
      <c r="B167" s="13">
        <v>2.76518084282716E-3</v>
      </c>
    </row>
    <row r="168" spans="1:2" ht="13" x14ac:dyDescent="0.3">
      <c r="A168" s="3">
        <v>45713</v>
      </c>
      <c r="B168" s="13">
        <v>1.8199867637326179E-2</v>
      </c>
    </row>
    <row r="169" spans="1:2" ht="13" x14ac:dyDescent="0.3">
      <c r="A169" s="3">
        <v>45714</v>
      </c>
      <c r="B169" s="13">
        <v>3.3365832520853629E-2</v>
      </c>
    </row>
    <row r="170" spans="1:2" ht="13" x14ac:dyDescent="0.3">
      <c r="A170" s="3">
        <v>45715</v>
      </c>
      <c r="B170" s="13">
        <v>-3.5643149177061453E-3</v>
      </c>
    </row>
    <row r="171" spans="1:2" ht="13" x14ac:dyDescent="0.3">
      <c r="A171" s="3">
        <v>45716</v>
      </c>
      <c r="B171" s="13">
        <v>-4.1031036296687506E-3</v>
      </c>
    </row>
    <row r="172" spans="1:2" ht="13" x14ac:dyDescent="0.3">
      <c r="A172" s="3">
        <v>45719</v>
      </c>
      <c r="B172" s="13">
        <v>1.5212338897105444E-2</v>
      </c>
    </row>
    <row r="173" spans="1:2" ht="13" x14ac:dyDescent="0.3">
      <c r="A173" s="3">
        <v>45720</v>
      </c>
      <c r="B173" s="13">
        <v>-2.9448491155046774E-2</v>
      </c>
    </row>
    <row r="174" spans="1:2" ht="13" x14ac:dyDescent="0.3">
      <c r="A174" s="3">
        <v>45721</v>
      </c>
      <c r="B174" s="13">
        <v>3.6667738822772654E-2</v>
      </c>
    </row>
    <row r="175" spans="1:2" ht="13" x14ac:dyDescent="0.3">
      <c r="A175" s="3">
        <v>45722</v>
      </c>
      <c r="B175" s="13">
        <v>5.8951287620229997E-3</v>
      </c>
    </row>
    <row r="176" spans="1:2" ht="13" x14ac:dyDescent="0.3">
      <c r="A176" s="3">
        <v>45723</v>
      </c>
      <c r="B176" s="13">
        <v>6.4774830351633592E-3</v>
      </c>
    </row>
    <row r="177" spans="1:2" ht="13" x14ac:dyDescent="0.3">
      <c r="A177" s="3">
        <v>45726</v>
      </c>
      <c r="B177" s="13">
        <v>-2.1350495454081075E-2</v>
      </c>
    </row>
    <row r="178" spans="1:2" ht="13" x14ac:dyDescent="0.3">
      <c r="A178" s="3">
        <v>45727</v>
      </c>
      <c r="B178" s="13">
        <v>-2.1085594989561581E-2</v>
      </c>
    </row>
    <row r="179" spans="1:2" ht="13" x14ac:dyDescent="0.3">
      <c r="A179" s="3">
        <v>45728</v>
      </c>
      <c r="B179" s="13">
        <v>1.7061207080400952E-2</v>
      </c>
    </row>
    <row r="180" spans="1:2" ht="13" x14ac:dyDescent="0.3">
      <c r="A180" s="3">
        <v>45729</v>
      </c>
      <c r="B180" s="13">
        <v>-1.0484378276368174E-2</v>
      </c>
    </row>
    <row r="181" spans="1:2" ht="13" x14ac:dyDescent="0.3">
      <c r="A181" s="3">
        <v>45730</v>
      </c>
      <c r="B181" s="13">
        <v>1.7270608179699116E-2</v>
      </c>
    </row>
    <row r="182" spans="1:2" ht="13" x14ac:dyDescent="0.3">
      <c r="A182" s="3">
        <v>45733</v>
      </c>
      <c r="B182" s="13">
        <v>6.1451932090406487E-3</v>
      </c>
    </row>
    <row r="183" spans="1:2" ht="13" x14ac:dyDescent="0.3">
      <c r="A183" s="3">
        <v>45734</v>
      </c>
      <c r="B183" s="13">
        <v>2.2567287784679087E-2</v>
      </c>
    </row>
    <row r="184" spans="1:2" ht="13" x14ac:dyDescent="0.3">
      <c r="A184" s="3">
        <v>45735</v>
      </c>
      <c r="B184" s="13">
        <v>1.8222312208949871E-3</v>
      </c>
    </row>
    <row r="185" spans="1:2" ht="13" x14ac:dyDescent="0.3">
      <c r="A185" s="3">
        <v>45736</v>
      </c>
      <c r="B185" s="13">
        <v>-2.9102667744543273E-2</v>
      </c>
    </row>
    <row r="186" spans="1:2" ht="13" x14ac:dyDescent="0.3">
      <c r="A186" s="3">
        <v>45737</v>
      </c>
      <c r="B186" s="13">
        <v>4.8917568692754803E-3</v>
      </c>
    </row>
    <row r="187" spans="1:2" ht="13" x14ac:dyDescent="0.3">
      <c r="A187" s="3">
        <v>45740</v>
      </c>
      <c r="B187" s="13">
        <v>1.2428793371310673E-3</v>
      </c>
    </row>
    <row r="188" spans="1:2" ht="13" x14ac:dyDescent="0.3">
      <c r="A188" s="3">
        <v>45741</v>
      </c>
      <c r="B188" s="13">
        <v>2.2033722975069926E-2</v>
      </c>
    </row>
    <row r="189" spans="1:2" ht="13" x14ac:dyDescent="0.3">
      <c r="A189" s="3">
        <v>45742</v>
      </c>
      <c r="B189" s="13">
        <v>-7.6923076923077439E-3</v>
      </c>
    </row>
    <row r="190" spans="1:2" ht="13" x14ac:dyDescent="0.3">
      <c r="A190" s="3">
        <v>45743</v>
      </c>
      <c r="B190" s="13">
        <v>3.0599755201957731E-3</v>
      </c>
    </row>
    <row r="191" spans="1:2" ht="13" x14ac:dyDescent="0.3">
      <c r="A191" s="3">
        <v>45744</v>
      </c>
      <c r="B191" s="13">
        <v>-1.9320724018710544E-2</v>
      </c>
    </row>
    <row r="192" spans="1:2" ht="13" x14ac:dyDescent="0.3">
      <c r="A192" s="3">
        <v>45747</v>
      </c>
      <c r="B192" s="13">
        <v>-1.8249688925756964E-2</v>
      </c>
    </row>
    <row r="193" spans="1:2" ht="13" x14ac:dyDescent="0.3">
      <c r="A193" s="3">
        <v>45748</v>
      </c>
      <c r="B193" s="13">
        <v>1.2040557667934175E-2</v>
      </c>
    </row>
    <row r="194" spans="1:2" ht="13" x14ac:dyDescent="0.3">
      <c r="A194" s="3">
        <v>45749</v>
      </c>
      <c r="B194" s="13">
        <v>-5.2181173032777933E-4</v>
      </c>
    </row>
    <row r="195" spans="1:2" ht="13" x14ac:dyDescent="0.3">
      <c r="A195" s="3">
        <v>45750</v>
      </c>
      <c r="B195" s="13">
        <v>-6.9646026939542638E-2</v>
      </c>
    </row>
    <row r="196" spans="1:2" ht="13" x14ac:dyDescent="0.3">
      <c r="A196" s="3">
        <v>45751</v>
      </c>
      <c r="B196" s="13">
        <v>-7.3063973063973039E-2</v>
      </c>
    </row>
    <row r="197" spans="1:2" ht="13" x14ac:dyDescent="0.3">
      <c r="A197" s="3">
        <v>45754</v>
      </c>
      <c r="B197" s="13">
        <v>-5.557573556120602E-2</v>
      </c>
    </row>
    <row r="198" spans="1:2" ht="13" x14ac:dyDescent="0.3">
      <c r="A198" s="3">
        <v>45755</v>
      </c>
      <c r="B198" s="13">
        <v>2.4358974358974411E-2</v>
      </c>
    </row>
    <row r="199" spans="1:2" ht="13" x14ac:dyDescent="0.3">
      <c r="A199" s="3">
        <v>45756</v>
      </c>
      <c r="B199" s="13">
        <v>-2.2027534418022549E-2</v>
      </c>
    </row>
    <row r="200" spans="1:2" ht="13" x14ac:dyDescent="0.3">
      <c r="A200" s="3">
        <v>45757</v>
      </c>
      <c r="B200" s="13">
        <v>5.7716918351676541E-2</v>
      </c>
    </row>
    <row r="201" spans="1:2" ht="13" x14ac:dyDescent="0.3">
      <c r="A201" s="3">
        <v>45758</v>
      </c>
      <c r="B201" s="13">
        <v>-1.8148820326679453E-3</v>
      </c>
    </row>
    <row r="202" spans="1:2" ht="13" x14ac:dyDescent="0.3">
      <c r="A202" s="3">
        <v>45761</v>
      </c>
      <c r="B202" s="13">
        <v>2.6303030303030366E-2</v>
      </c>
    </row>
    <row r="203" spans="1:2" ht="13" x14ac:dyDescent="0.3">
      <c r="A203" s="3">
        <v>45762</v>
      </c>
      <c r="B203" s="13">
        <v>2.8935868666587837E-2</v>
      </c>
    </row>
    <row r="204" spans="1:2" ht="13" x14ac:dyDescent="0.3">
      <c r="A204" s="3">
        <v>45763</v>
      </c>
      <c r="B204" s="13">
        <v>9.2975206611569695E-3</v>
      </c>
    </row>
    <row r="205" spans="1:2" ht="13" x14ac:dyDescent="0.3">
      <c r="A205" s="3">
        <v>45764</v>
      </c>
      <c r="B205" s="13">
        <v>-8.6432389400658179E-3</v>
      </c>
    </row>
    <row r="206" spans="1:2" ht="13" x14ac:dyDescent="0.3">
      <c r="A206" s="3">
        <v>45765</v>
      </c>
      <c r="B206" s="13">
        <v>0</v>
      </c>
    </row>
    <row r="207" spans="1:2" ht="13" x14ac:dyDescent="0.3">
      <c r="A207" s="3">
        <v>45768</v>
      </c>
      <c r="B207" s="13">
        <v>0</v>
      </c>
    </row>
    <row r="208" spans="1:2" ht="13" x14ac:dyDescent="0.3">
      <c r="A208" s="3">
        <v>45769</v>
      </c>
      <c r="B208" s="13">
        <v>1.3880922335665785E-2</v>
      </c>
    </row>
    <row r="209" spans="1:2" ht="13" x14ac:dyDescent="0.3">
      <c r="A209" s="3">
        <v>45770</v>
      </c>
      <c r="B209" s="13">
        <v>2.7947499434261336E-2</v>
      </c>
    </row>
    <row r="210" spans="1:2" ht="13" x14ac:dyDescent="0.3">
      <c r="A210" s="3">
        <v>45771</v>
      </c>
      <c r="B210" s="13">
        <v>3.3021463951567812E-3</v>
      </c>
    </row>
    <row r="211" spans="1:2" ht="13" x14ac:dyDescent="0.3">
      <c r="A211" s="3">
        <v>45772</v>
      </c>
      <c r="B211" s="13">
        <v>2.3587493143170581E-2</v>
      </c>
    </row>
    <row r="212" spans="1:2" ht="13" x14ac:dyDescent="0.3">
      <c r="A212" s="3">
        <v>45775</v>
      </c>
      <c r="B212" s="13">
        <v>5.8949624866023271E-3</v>
      </c>
    </row>
    <row r="213" spans="1:2" ht="13" x14ac:dyDescent="0.3">
      <c r="A213" s="3">
        <v>45776</v>
      </c>
      <c r="B213" s="13">
        <v>1.3319126265316995E-2</v>
      </c>
    </row>
    <row r="214" spans="1:2" ht="13" x14ac:dyDescent="0.3">
      <c r="A214" s="3">
        <v>45777</v>
      </c>
      <c r="B214" s="13">
        <v>-1.5352260778128183E-2</v>
      </c>
    </row>
    <row r="215" spans="1:2" ht="13" x14ac:dyDescent="0.3">
      <c r="A215" s="3">
        <v>45778</v>
      </c>
      <c r="B215" s="13">
        <v>0</v>
      </c>
    </row>
    <row r="216" spans="1:2" ht="13" x14ac:dyDescent="0.3">
      <c r="A216" s="3">
        <v>45779</v>
      </c>
      <c r="B216" s="13">
        <v>1.5484835540367317E-2</v>
      </c>
    </row>
    <row r="217" spans="1:2" ht="13" x14ac:dyDescent="0.3">
      <c r="A217" s="3">
        <v>45782</v>
      </c>
      <c r="B217" s="13">
        <v>9.7802082237879867E-3</v>
      </c>
    </row>
    <row r="218" spans="1:2" ht="13" x14ac:dyDescent="0.3">
      <c r="A218" s="3">
        <v>45783</v>
      </c>
      <c r="B218" s="13">
        <v>-7.8108727348470174E-3</v>
      </c>
    </row>
    <row r="219" spans="1:2" ht="13" x14ac:dyDescent="0.3">
      <c r="A219" s="3">
        <v>45784</v>
      </c>
      <c r="B219" s="13">
        <v>-1.9943318988138923E-2</v>
      </c>
    </row>
    <row r="220" spans="1:2" ht="13" x14ac:dyDescent="0.3">
      <c r="A220" s="3">
        <v>45785</v>
      </c>
      <c r="B220" s="13">
        <v>3.084502516868376E-2</v>
      </c>
    </row>
    <row r="221" spans="1:2" ht="13" x14ac:dyDescent="0.3">
      <c r="A221" s="3">
        <v>45786</v>
      </c>
      <c r="B221" s="13">
        <v>8.7272727272726894E-3</v>
      </c>
    </row>
    <row r="222" spans="1:2" ht="13" x14ac:dyDescent="0.3">
      <c r="A222" s="3">
        <v>45789</v>
      </c>
      <c r="B222" s="13">
        <v>6.1798331445051501E-3</v>
      </c>
    </row>
    <row r="223" spans="1:2" ht="13" x14ac:dyDescent="0.3">
      <c r="A223" s="3">
        <v>45790</v>
      </c>
      <c r="B223" s="13">
        <v>3.0709386835910672E-4</v>
      </c>
    </row>
    <row r="224" spans="1:2" ht="13" x14ac:dyDescent="0.3">
      <c r="A224" s="3">
        <v>45791</v>
      </c>
      <c r="B224" s="13">
        <v>1.4019647973802748E-2</v>
      </c>
    </row>
    <row r="225" spans="1:2" ht="13" x14ac:dyDescent="0.3">
      <c r="A225" s="3">
        <v>45792</v>
      </c>
      <c r="B225" s="13">
        <v>4.1376526390148943E-3</v>
      </c>
    </row>
    <row r="226" spans="1:2" ht="13" x14ac:dyDescent="0.3">
      <c r="A226" s="3">
        <v>45793</v>
      </c>
      <c r="B226" s="13">
        <v>3.0150753768845367E-4</v>
      </c>
    </row>
    <row r="227" spans="1:2" ht="13" x14ac:dyDescent="0.3">
      <c r="A227" s="3">
        <v>45796</v>
      </c>
      <c r="B227" s="13">
        <v>-2.3209082688636581E-2</v>
      </c>
    </row>
    <row r="228" spans="1:2" ht="13" x14ac:dyDescent="0.3">
      <c r="A228" s="3">
        <v>45797</v>
      </c>
      <c r="B228" s="13">
        <v>1.275457724748E-2</v>
      </c>
    </row>
    <row r="229" spans="1:2" ht="13" x14ac:dyDescent="0.3">
      <c r="A229" s="3">
        <v>45798</v>
      </c>
      <c r="B229" s="13">
        <v>5.6875888685759867E-3</v>
      </c>
    </row>
    <row r="230" spans="1:2" ht="13" x14ac:dyDescent="0.3">
      <c r="A230" s="3">
        <v>45799</v>
      </c>
      <c r="B230" s="13">
        <v>-5.4534437487374771E-3</v>
      </c>
    </row>
    <row r="231" spans="1:2" ht="13" x14ac:dyDescent="0.3">
      <c r="A231" s="3">
        <v>45800</v>
      </c>
      <c r="B231" s="13">
        <v>-3.4930950446791342E-2</v>
      </c>
    </row>
    <row r="232" spans="1:2" ht="13" x14ac:dyDescent="0.3">
      <c r="A232" s="3">
        <v>45803</v>
      </c>
      <c r="B232" s="13">
        <v>1.7150673400673427E-2</v>
      </c>
    </row>
    <row r="233" spans="1:2" ht="13" x14ac:dyDescent="0.3">
      <c r="A233" s="3">
        <v>45804</v>
      </c>
      <c r="B233" s="13">
        <v>2.3792283024722961E-3</v>
      </c>
    </row>
    <row r="234" spans="1:2" ht="13" x14ac:dyDescent="0.3">
      <c r="A234" s="3">
        <v>45805</v>
      </c>
      <c r="B234" s="13">
        <v>-4.1279669762637355E-4</v>
      </c>
    </row>
    <row r="235" spans="1:2" ht="13" x14ac:dyDescent="0.3">
      <c r="A235" s="3">
        <v>45806</v>
      </c>
      <c r="B235" s="13">
        <v>1.6518686764402245E-3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45810</v>
      </c>
      <c r="B237" s="13">
        <v>-1.832993890020436E-3</v>
      </c>
    </row>
    <row r="238" spans="1:2" ht="13" x14ac:dyDescent="0.3">
      <c r="A238" s="3">
        <v>45811</v>
      </c>
      <c r="B238" s="13">
        <v>-1.9383799224648162E-3</v>
      </c>
    </row>
    <row r="239" spans="1:2" ht="13" x14ac:dyDescent="0.3">
      <c r="A239" s="3">
        <v>45812</v>
      </c>
      <c r="B239" s="13">
        <v>-4.7020341408565243E-3</v>
      </c>
    </row>
    <row r="240" spans="1:2" ht="13" x14ac:dyDescent="0.3">
      <c r="A240" s="3">
        <v>45813</v>
      </c>
      <c r="B240" s="13">
        <v>1.6329464927595839E-2</v>
      </c>
    </row>
    <row r="241" spans="1:2" ht="13" x14ac:dyDescent="0.3">
      <c r="A241" s="3">
        <v>45814</v>
      </c>
      <c r="B241" s="13">
        <v>1.4551333872271458E-2</v>
      </c>
    </row>
    <row r="242" spans="1:2" ht="13" x14ac:dyDescent="0.3">
      <c r="A242" s="3">
        <v>45817</v>
      </c>
      <c r="B242" s="13">
        <v>-1.7928286852588553E-3</v>
      </c>
    </row>
    <row r="243" spans="1:2" ht="13" x14ac:dyDescent="0.3">
      <c r="A243" s="3">
        <v>45818</v>
      </c>
      <c r="B243" s="13">
        <v>-2.6042706046697367E-2</v>
      </c>
    </row>
    <row r="244" spans="1:2" ht="13" x14ac:dyDescent="0.3">
      <c r="A244" s="3">
        <v>45819</v>
      </c>
      <c r="B244" s="13">
        <v>1.8440733531401171E-3</v>
      </c>
    </row>
    <row r="245" spans="1:2" ht="13" x14ac:dyDescent="0.3">
      <c r="A245" s="3">
        <v>45820</v>
      </c>
      <c r="B245" s="13">
        <v>-6.0333367419980856E-3</v>
      </c>
    </row>
    <row r="246" spans="1:2" ht="13" x14ac:dyDescent="0.3">
      <c r="A246" s="3">
        <v>45821</v>
      </c>
      <c r="B246" s="13">
        <v>-8.1275720164609693E-3</v>
      </c>
    </row>
    <row r="247" spans="1:2" ht="13" x14ac:dyDescent="0.3">
      <c r="A247" s="3">
        <v>45824</v>
      </c>
      <c r="B247" s="13">
        <v>2.3545275386370742E-2</v>
      </c>
    </row>
    <row r="248" spans="1:2" ht="13" x14ac:dyDescent="0.3">
      <c r="A248" s="3">
        <v>45825</v>
      </c>
      <c r="B248" s="13">
        <v>-2.6955816781516012E-2</v>
      </c>
    </row>
    <row r="249" spans="1:2" ht="13" x14ac:dyDescent="0.3">
      <c r="A249" s="3">
        <v>45826</v>
      </c>
      <c r="B249" s="13">
        <v>4.3740887315142484E-3</v>
      </c>
    </row>
    <row r="250" spans="1:2" ht="13" x14ac:dyDescent="0.3">
      <c r="A250" s="3">
        <v>45827</v>
      </c>
      <c r="B250" s="13">
        <v>-1.4931563666528425E-2</v>
      </c>
    </row>
    <row r="251" spans="1:2" ht="13" x14ac:dyDescent="0.3">
      <c r="A251" s="3">
        <v>45828</v>
      </c>
      <c r="B251" s="13">
        <v>1.3052631578947427E-2</v>
      </c>
    </row>
    <row r="252" spans="1:2" ht="13" x14ac:dyDescent="0.3">
      <c r="A252" s="3">
        <v>45831</v>
      </c>
      <c r="B252" s="13">
        <v>-1.1949293433083978E-2</v>
      </c>
    </row>
    <row r="253" spans="1:2" ht="13" x14ac:dyDescent="0.3">
      <c r="A253" s="3">
        <v>45832</v>
      </c>
      <c r="B253" s="13">
        <v>2.3556630560521631E-2</v>
      </c>
    </row>
    <row r="254" spans="1:2" ht="13" x14ac:dyDescent="0.3">
      <c r="A254" s="3">
        <v>45833</v>
      </c>
      <c r="B254" s="13">
        <v>-7.089283879585003E-3</v>
      </c>
    </row>
    <row r="255" spans="1:2" ht="13" x14ac:dyDescent="0.3">
      <c r="A255" s="3">
        <v>45834</v>
      </c>
      <c r="B255" s="13">
        <v>-4.449503311258202E-3</v>
      </c>
    </row>
    <row r="256" spans="1:2" ht="13" x14ac:dyDescent="0.3">
      <c r="A256" s="3">
        <v>45835</v>
      </c>
      <c r="B256" s="13">
        <v>1.4031805425631408E-2</v>
      </c>
    </row>
    <row r="257" spans="1:2" ht="13" x14ac:dyDescent="0.3">
      <c r="A257" s="3">
        <v>45838</v>
      </c>
      <c r="B257" s="13">
        <v>2.7675276752766754E-3</v>
      </c>
    </row>
    <row r="258" spans="1:2" ht="13" x14ac:dyDescent="0.3">
      <c r="A258" s="3">
        <v>45839</v>
      </c>
      <c r="B258" s="13">
        <v>-9.5062864152100565E-3</v>
      </c>
    </row>
    <row r="259" spans="1:2" ht="13" x14ac:dyDescent="0.3">
      <c r="A259" s="3">
        <v>45840</v>
      </c>
      <c r="B259" s="13">
        <v>8.8751289989680397E-3</v>
      </c>
    </row>
    <row r="260" spans="1:2" ht="13" x14ac:dyDescent="0.3">
      <c r="A260" s="3">
        <v>45841</v>
      </c>
      <c r="B260" s="13">
        <v>6.239770867430436E-3</v>
      </c>
    </row>
    <row r="261" spans="1:2" ht="13" x14ac:dyDescent="0.3">
      <c r="A261" s="3">
        <v>45842</v>
      </c>
      <c r="B261" s="13">
        <v>-1.026735793432948E-2</v>
      </c>
    </row>
    <row r="262" spans="1:2" ht="13" x14ac:dyDescent="0.3">
      <c r="A262" s="3">
        <v>45845</v>
      </c>
      <c r="B262" s="13">
        <v>1.4482333607230896E-2</v>
      </c>
    </row>
    <row r="263" spans="1:2" ht="13" x14ac:dyDescent="0.3">
      <c r="A263" s="3">
        <v>45846</v>
      </c>
      <c r="B263" s="13">
        <v>-1.0124531740419379E-4</v>
      </c>
    </row>
    <row r="264" spans="1:2" ht="13" x14ac:dyDescent="0.3">
      <c r="A264" s="3">
        <v>45847</v>
      </c>
      <c r="B264" s="13">
        <v>2.6326447954637486E-2</v>
      </c>
    </row>
    <row r="265" spans="1:2" ht="13" x14ac:dyDescent="0.3">
      <c r="A265" s="3">
        <v>45848</v>
      </c>
      <c r="B265" s="13">
        <v>-1.5686661404893342E-2</v>
      </c>
    </row>
    <row r="266" spans="1:2" ht="13" x14ac:dyDescent="0.3">
      <c r="A266" s="3">
        <v>45849</v>
      </c>
      <c r="B266" s="13">
        <v>-1.3731582640072211E-2</v>
      </c>
    </row>
    <row r="267" spans="1:2" ht="13" x14ac:dyDescent="0.3">
      <c r="A267" s="3">
        <v>45852</v>
      </c>
      <c r="B267" s="13">
        <v>2.0325203252032089E-3</v>
      </c>
    </row>
    <row r="268" spans="1:2" ht="13" x14ac:dyDescent="0.3">
      <c r="A268" s="3">
        <v>45853</v>
      </c>
      <c r="B268" s="13">
        <v>-1.0953346855983648E-2</v>
      </c>
    </row>
    <row r="269" spans="1:2" ht="13" x14ac:dyDescent="0.3">
      <c r="A269" s="3">
        <v>45854</v>
      </c>
      <c r="B269" s="13">
        <v>1.8457752255946374E-3</v>
      </c>
    </row>
    <row r="270" spans="1:2" ht="13" x14ac:dyDescent="0.3">
      <c r="A270" s="3">
        <v>45855</v>
      </c>
      <c r="B270" s="13">
        <v>8.2906857727739307E-3</v>
      </c>
    </row>
    <row r="271" spans="1:2" ht="13" x14ac:dyDescent="0.3">
      <c r="A271" s="3">
        <v>45856</v>
      </c>
      <c r="B271" s="13">
        <v>1.1166379047811625E-3</v>
      </c>
    </row>
    <row r="272" spans="1:2" ht="13" x14ac:dyDescent="0.3">
      <c r="A272" s="3">
        <v>45859</v>
      </c>
      <c r="B272" s="13">
        <v>-1.6223889677550206E-3</v>
      </c>
    </row>
    <row r="273" spans="1:2" ht="13" x14ac:dyDescent="0.3">
      <c r="A273" s="3">
        <v>45860</v>
      </c>
      <c r="B273" s="13">
        <v>-2.0312817387778469E-4</v>
      </c>
    </row>
    <row r="274" spans="1:2" ht="13" x14ac:dyDescent="0.3">
      <c r="A274" s="3">
        <v>45861</v>
      </c>
      <c r="B274" s="13">
        <v>1.9504266558309648E-2</v>
      </c>
    </row>
    <row r="275" spans="1:2" ht="13" x14ac:dyDescent="0.3">
      <c r="A275" s="3">
        <v>45862</v>
      </c>
      <c r="B275" s="13">
        <v>9.565563969709057E-3</v>
      </c>
    </row>
    <row r="276" spans="1:2" ht="13" x14ac:dyDescent="0.3">
      <c r="A276" s="3">
        <v>45863</v>
      </c>
      <c r="B276" s="13">
        <v>-1.3817607579944084E-3</v>
      </c>
    </row>
    <row r="277" spans="1:2" ht="13" x14ac:dyDescent="0.3">
      <c r="A277" s="3">
        <v>45866</v>
      </c>
      <c r="B277" s="13">
        <v>5.139355603874244E-3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45868</v>
      </c>
      <c r="B279" s="13">
        <v>4.3863024240092294E-2</v>
      </c>
    </row>
    <row r="280" spans="1:2" ht="13" x14ac:dyDescent="0.3">
      <c r="A280" s="3">
        <v>45869</v>
      </c>
      <c r="B280" s="13">
        <v>-2.4143015112421715E-2</v>
      </c>
    </row>
    <row r="281" spans="1:2" ht="13" x14ac:dyDescent="0.3">
      <c r="A281" s="3">
        <v>45870</v>
      </c>
      <c r="B281" s="13">
        <v>-5.5712936732766748E-2</v>
      </c>
    </row>
    <row r="282" spans="1:2" ht="13" x14ac:dyDescent="0.3">
      <c r="A282" s="3">
        <v>45873</v>
      </c>
      <c r="B282" s="13">
        <v>3.2399999999999984E-2</v>
      </c>
    </row>
    <row r="283" spans="1:2" ht="13" x14ac:dyDescent="0.3">
      <c r="A283" s="3">
        <v>45874</v>
      </c>
      <c r="B283" s="13">
        <v>-5.8117008911275185E-3</v>
      </c>
    </row>
    <row r="284" spans="1:2" ht="13" x14ac:dyDescent="0.3">
      <c r="A284" s="3">
        <v>45875</v>
      </c>
      <c r="B284" s="13">
        <v>7.9890880748247021E-3</v>
      </c>
    </row>
    <row r="285" spans="1:2" ht="13" x14ac:dyDescent="0.3">
      <c r="A285" s="3">
        <v>45876</v>
      </c>
      <c r="B285" s="13">
        <v>1.6431471099941999E-2</v>
      </c>
    </row>
    <row r="286" spans="1:2" ht="13" x14ac:dyDescent="0.3">
      <c r="A286" s="3">
        <v>45877</v>
      </c>
      <c r="B286" s="13">
        <v>1.4834537847090204E-2</v>
      </c>
    </row>
    <row r="287" spans="1:2" ht="13" x14ac:dyDescent="0.3">
      <c r="A287" s="3">
        <v>45880</v>
      </c>
      <c r="B287" s="13">
        <v>-2.061469265367339E-3</v>
      </c>
    </row>
    <row r="288" spans="1:2" ht="13" x14ac:dyDescent="0.3">
      <c r="A288" s="3">
        <v>45881</v>
      </c>
      <c r="B288" s="13">
        <v>3.3802816901408062E-3</v>
      </c>
    </row>
    <row r="289" spans="1:2" ht="13" x14ac:dyDescent="0.3">
      <c r="A289" s="3">
        <v>45882</v>
      </c>
      <c r="B289" s="13">
        <v>1.6282987085906746E-2</v>
      </c>
    </row>
    <row r="290" spans="1:2" ht="13" x14ac:dyDescent="0.3">
      <c r="A290" s="3">
        <v>45883</v>
      </c>
      <c r="B290" s="13">
        <v>1.4548802946593118E-2</v>
      </c>
    </row>
    <row r="291" spans="1:2" ht="13" x14ac:dyDescent="0.3">
      <c r="A291" s="3">
        <v>45884</v>
      </c>
      <c r="B291" s="13">
        <v>0</v>
      </c>
    </row>
    <row r="292" spans="1:2" ht="13" x14ac:dyDescent="0.3">
      <c r="A292" s="3">
        <v>45887</v>
      </c>
      <c r="B292" s="13">
        <v>-3.6304229442730915E-3</v>
      </c>
    </row>
    <row r="293" spans="1:2" ht="13" x14ac:dyDescent="0.3">
      <c r="A293" s="3">
        <v>45888</v>
      </c>
      <c r="B293" s="13">
        <v>2.1133175441792777E-2</v>
      </c>
    </row>
    <row r="294" spans="1:2" ht="13" x14ac:dyDescent="0.3">
      <c r="A294" s="3">
        <v>45889</v>
      </c>
      <c r="B294" s="13">
        <v>-5.7091882247992908E-3</v>
      </c>
    </row>
    <row r="295" spans="1:2" ht="13" x14ac:dyDescent="0.3">
      <c r="A295" s="3">
        <v>45890</v>
      </c>
      <c r="B295" s="13">
        <v>6.4597164902206322E-3</v>
      </c>
    </row>
    <row r="296" spans="1:2" ht="13" x14ac:dyDescent="0.3">
      <c r="A296" s="3">
        <v>45891</v>
      </c>
      <c r="B296" s="13">
        <v>5.8834016758781181E-3</v>
      </c>
    </row>
    <row r="297" spans="1:2" ht="13" x14ac:dyDescent="0.3">
      <c r="A297" s="3">
        <v>45894</v>
      </c>
      <c r="B297" s="13">
        <v>-1.2406947890819852E-3</v>
      </c>
    </row>
    <row r="298" spans="1:2" ht="13" x14ac:dyDescent="0.3">
      <c r="A298" s="3">
        <v>45895</v>
      </c>
      <c r="B298" s="13">
        <v>-1.8988464951197909E-2</v>
      </c>
    </row>
    <row r="299" spans="1:2" ht="13" x14ac:dyDescent="0.3">
      <c r="A299" s="3">
        <v>45896</v>
      </c>
      <c r="B299" s="13">
        <v>-2.5325615050651173E-2</v>
      </c>
    </row>
    <row r="300" spans="1:2" ht="13" x14ac:dyDescent="0.3">
      <c r="A300" s="3">
        <v>45897</v>
      </c>
      <c r="B300" s="13">
        <v>3.8975501113585574E-3</v>
      </c>
    </row>
    <row r="301" spans="1:2" ht="13" x14ac:dyDescent="0.3">
      <c r="A301" s="3">
        <v>45898</v>
      </c>
      <c r="B301" s="13">
        <v>-6.2858199297466831E-3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00A6-62E0-4C43-9976-0D9D2E99AFF9}">
  <dimension ref="A1:I388"/>
  <sheetViews>
    <sheetView topLeftCell="H1" zoomScale="150" zoomScaleNormal="150" workbookViewId="0">
      <selection activeCell="H1" sqref="H1"/>
    </sheetView>
  </sheetViews>
  <sheetFormatPr defaultColWidth="9.1796875" defaultRowHeight="12.5" x14ac:dyDescent="0.25"/>
  <cols>
    <col min="1" max="16384" width="9.1796875" style="72"/>
  </cols>
  <sheetData>
    <row r="1" spans="1:9" x14ac:dyDescent="0.25">
      <c r="A1" s="70"/>
      <c r="B1" s="71" t="s">
        <v>54</v>
      </c>
      <c r="G1" s="73" t="s">
        <v>55</v>
      </c>
      <c r="H1" s="73" t="s">
        <v>56</v>
      </c>
      <c r="I1" s="72" t="s">
        <v>57</v>
      </c>
    </row>
    <row r="2" spans="1:9" x14ac:dyDescent="0.25">
      <c r="A2" s="74">
        <v>40480</v>
      </c>
      <c r="B2" s="75">
        <v>2.2538214159535386E-2</v>
      </c>
      <c r="G2" s="73">
        <v>5.342075737261831E-2</v>
      </c>
      <c r="H2" s="73">
        <v>5.16070332204802E-2</v>
      </c>
      <c r="I2" s="72">
        <v>1</v>
      </c>
    </row>
    <row r="3" spans="1:9" x14ac:dyDescent="0.25">
      <c r="A3" s="74">
        <v>40451</v>
      </c>
      <c r="B3" s="75">
        <v>1.195990445136208E-2</v>
      </c>
      <c r="G3" s="73">
        <v>5.3213045964285971E-2</v>
      </c>
      <c r="H3" s="73">
        <v>5.0718407921127077E-2</v>
      </c>
      <c r="I3" s="72">
        <v>2</v>
      </c>
    </row>
    <row r="4" spans="1:9" x14ac:dyDescent="0.25">
      <c r="A4" s="74">
        <v>40421</v>
      </c>
      <c r="B4" s="75">
        <v>-2.0500051553874576E-2</v>
      </c>
      <c r="G4" s="73">
        <v>4.6366241617126852E-2</v>
      </c>
      <c r="H4" s="73">
        <v>4.8040163260296843E-2</v>
      </c>
      <c r="I4" s="72">
        <v>3</v>
      </c>
    </row>
    <row r="5" spans="1:9" x14ac:dyDescent="0.25">
      <c r="A5" s="74">
        <v>40389</v>
      </c>
      <c r="B5" s="75">
        <v>6.543794687429827E-3</v>
      </c>
      <c r="G5" s="73">
        <v>4.3985972823594073E-2</v>
      </c>
      <c r="H5" s="73">
        <v>4.7055832284285233E-2</v>
      </c>
      <c r="I5" s="72">
        <v>4</v>
      </c>
    </row>
    <row r="6" spans="1:9" x14ac:dyDescent="0.25">
      <c r="A6" s="74">
        <v>40359</v>
      </c>
      <c r="B6" s="75">
        <v>-5.1938373541248306E-2</v>
      </c>
      <c r="G6" s="73">
        <v>4.3407005880344816E-2</v>
      </c>
      <c r="H6" s="73">
        <v>4.6071157197021595E-2</v>
      </c>
      <c r="I6" s="72">
        <v>5</v>
      </c>
    </row>
    <row r="7" spans="1:9" x14ac:dyDescent="0.25">
      <c r="A7" s="74">
        <v>40329</v>
      </c>
      <c r="B7" s="75">
        <v>-7.5491367937773335E-3</v>
      </c>
      <c r="G7" s="73">
        <v>4.2921602075140765E-2</v>
      </c>
      <c r="H7" s="73">
        <v>4.5145154919885376E-2</v>
      </c>
      <c r="I7" s="72">
        <v>6</v>
      </c>
    </row>
    <row r="8" spans="1:9" x14ac:dyDescent="0.25">
      <c r="A8" s="74">
        <v>40298</v>
      </c>
      <c r="B8" s="75">
        <v>2.7479558722388386E-2</v>
      </c>
      <c r="G8" s="73">
        <v>4.5695989922940543E-2</v>
      </c>
      <c r="H8" s="73">
        <v>5.050734162475836E-2</v>
      </c>
      <c r="I8" s="72">
        <v>7</v>
      </c>
    </row>
    <row r="9" spans="1:9" x14ac:dyDescent="0.25">
      <c r="A9" s="74">
        <v>40268</v>
      </c>
      <c r="B9" s="75">
        <v>6.5438820164005707E-2</v>
      </c>
      <c r="G9" s="73">
        <v>4.5248412842628989E-2</v>
      </c>
      <c r="H9" s="73">
        <v>4.9450150409653219E-2</v>
      </c>
      <c r="I9" s="72">
        <v>8</v>
      </c>
    </row>
    <row r="10" spans="1:9" x14ac:dyDescent="0.25">
      <c r="A10" s="74">
        <v>40235</v>
      </c>
      <c r="B10" s="75">
        <v>5.8508538066739613E-2</v>
      </c>
      <c r="G10" s="73">
        <v>4.5604649980187817E-2</v>
      </c>
      <c r="H10" s="73">
        <v>4.9865360671051538E-2</v>
      </c>
      <c r="I10" s="72">
        <v>9</v>
      </c>
    </row>
    <row r="11" spans="1:9" x14ac:dyDescent="0.25">
      <c r="A11" s="74">
        <v>40207</v>
      </c>
      <c r="B11" s="75">
        <v>-5.6760351909251883E-3</v>
      </c>
      <c r="G11" s="73">
        <v>4.6244308897437754E-2</v>
      </c>
      <c r="H11" s="73">
        <v>5.0172403348109774E-2</v>
      </c>
      <c r="I11" s="72">
        <v>10</v>
      </c>
    </row>
    <row r="12" spans="1:9" x14ac:dyDescent="0.25">
      <c r="A12" s="74">
        <v>40178</v>
      </c>
      <c r="B12" s="75">
        <v>6.2652764595217514E-2</v>
      </c>
      <c r="G12" s="73">
        <v>4.629353642987858E-2</v>
      </c>
      <c r="H12" s="73">
        <v>4.9694595100531938E-2</v>
      </c>
      <c r="I12" s="72">
        <v>11</v>
      </c>
    </row>
    <row r="13" spans="1:9" x14ac:dyDescent="0.25">
      <c r="A13" s="74">
        <v>40147</v>
      </c>
      <c r="B13" s="75">
        <v>4.1251544087259395E-2</v>
      </c>
      <c r="G13" s="73">
        <v>4.6301683141801393E-2</v>
      </c>
      <c r="H13" s="73">
        <v>4.908603203658999E-2</v>
      </c>
      <c r="I13" s="72">
        <v>12</v>
      </c>
    </row>
    <row r="14" spans="1:9" x14ac:dyDescent="0.25">
      <c r="A14" s="74">
        <v>40116</v>
      </c>
      <c r="B14" s="75">
        <v>-3.0935875526765355E-2</v>
      </c>
      <c r="G14" s="73">
        <v>4.7656670372466174E-2</v>
      </c>
      <c r="H14" s="73">
        <v>5.2570785624422793E-2</v>
      </c>
      <c r="I14" s="72">
        <v>13</v>
      </c>
    </row>
    <row r="15" spans="1:9" x14ac:dyDescent="0.25">
      <c r="A15" s="74">
        <v>40086</v>
      </c>
      <c r="B15" s="75">
        <v>1.093625604746129E-2</v>
      </c>
      <c r="G15" s="73">
        <v>4.7063295933189787E-2</v>
      </c>
      <c r="H15" s="73">
        <v>5.249114288118796E-2</v>
      </c>
      <c r="I15" s="72">
        <v>14</v>
      </c>
    </row>
    <row r="16" spans="1:9" x14ac:dyDescent="0.25">
      <c r="A16" s="74">
        <v>40056</v>
      </c>
      <c r="B16" s="75">
        <v>2.2690715756198632E-2</v>
      </c>
      <c r="G16" s="73">
        <v>4.6645908532900175E-2</v>
      </c>
      <c r="H16" s="73">
        <v>5.143327224207922E-2</v>
      </c>
      <c r="I16" s="72">
        <v>15</v>
      </c>
    </row>
    <row r="17" spans="1:9" x14ac:dyDescent="0.25">
      <c r="A17" s="74">
        <v>40025</v>
      </c>
      <c r="B17" s="75">
        <v>7.3603839612145672E-2</v>
      </c>
      <c r="G17" s="73">
        <v>4.6570558386321362E-2</v>
      </c>
      <c r="H17" s="73">
        <v>5.0471235104225215E-2</v>
      </c>
      <c r="I17" s="72">
        <v>16</v>
      </c>
    </row>
    <row r="18" spans="1:9" x14ac:dyDescent="0.25">
      <c r="A18" s="74">
        <v>39994</v>
      </c>
      <c r="B18" s="75">
        <v>-2.041647433448035E-3</v>
      </c>
      <c r="G18" s="73">
        <v>4.6626427933379753E-2</v>
      </c>
      <c r="H18" s="73">
        <v>5.0142234681351067E-2</v>
      </c>
      <c r="I18" s="72">
        <v>17</v>
      </c>
    </row>
    <row r="19" spans="1:9" x14ac:dyDescent="0.25">
      <c r="A19" s="74">
        <v>39962</v>
      </c>
      <c r="B19" s="75">
        <v>-9.1136590319591537E-3</v>
      </c>
      <c r="G19" s="73">
        <v>4.6991439628579823E-2</v>
      </c>
      <c r="H19" s="73">
        <v>5.1851474316323747E-2</v>
      </c>
      <c r="I19" s="72">
        <v>18</v>
      </c>
    </row>
    <row r="20" spans="1:9" x14ac:dyDescent="0.25">
      <c r="A20" s="74">
        <v>39933</v>
      </c>
      <c r="B20" s="75">
        <v>9.7010488254710259E-2</v>
      </c>
      <c r="G20" s="73">
        <v>4.7256400339807075E-2</v>
      </c>
      <c r="H20" s="73">
        <v>5.2290257461986553E-2</v>
      </c>
      <c r="I20" s="72">
        <v>19</v>
      </c>
    </row>
    <row r="21" spans="1:9" x14ac:dyDescent="0.25">
      <c r="A21" s="74">
        <v>39903</v>
      </c>
      <c r="B21" s="75">
        <v>2.9464020307768957E-2</v>
      </c>
      <c r="G21" s="73">
        <v>4.8641188245969774E-2</v>
      </c>
      <c r="H21" s="73">
        <v>5.3442092389946239E-2</v>
      </c>
      <c r="I21" s="72">
        <v>20</v>
      </c>
    </row>
    <row r="22" spans="1:9" x14ac:dyDescent="0.25">
      <c r="A22" s="74">
        <v>39871</v>
      </c>
      <c r="B22" s="75">
        <v>-9.36521358000173E-2</v>
      </c>
      <c r="G22" s="73">
        <v>4.8172310715862608E-2</v>
      </c>
      <c r="H22" s="73">
        <v>5.236635367526183E-2</v>
      </c>
      <c r="I22" s="72">
        <v>21</v>
      </c>
    </row>
    <row r="23" spans="1:9" x14ac:dyDescent="0.25">
      <c r="A23" s="74">
        <v>39843</v>
      </c>
      <c r="B23" s="75">
        <v>-3.9777264089161379E-3</v>
      </c>
      <c r="G23" s="73">
        <v>4.8392372311237303E-2</v>
      </c>
      <c r="H23" s="73">
        <v>5.2635479633724336E-2</v>
      </c>
      <c r="I23" s="72">
        <v>22</v>
      </c>
    </row>
    <row r="24" spans="1:9" x14ac:dyDescent="0.25">
      <c r="A24" s="74">
        <v>39813</v>
      </c>
      <c r="B24" s="75">
        <v>-7.6215599643348009E-2</v>
      </c>
      <c r="G24" s="73">
        <v>4.8505333756822797E-2</v>
      </c>
      <c r="H24" s="73">
        <v>5.1677576196665916E-2</v>
      </c>
      <c r="I24" s="72">
        <v>23</v>
      </c>
    </row>
    <row r="25" spans="1:9" x14ac:dyDescent="0.25">
      <c r="A25" s="74">
        <v>39780</v>
      </c>
      <c r="B25" s="75">
        <v>-7.4583583643223816E-2</v>
      </c>
      <c r="G25" s="73">
        <v>4.9655748649164611E-2</v>
      </c>
      <c r="H25" s="73">
        <v>5.3341382846960633E-2</v>
      </c>
      <c r="I25" s="72">
        <v>24</v>
      </c>
    </row>
    <row r="26" spans="1:9" x14ac:dyDescent="0.25">
      <c r="A26" s="74">
        <v>39752</v>
      </c>
      <c r="B26" s="75">
        <v>-7.2184023706108436E-2</v>
      </c>
      <c r="G26" s="73">
        <v>4.9783726472615628E-2</v>
      </c>
      <c r="H26" s="73">
        <v>5.2420309621898711E-2</v>
      </c>
      <c r="I26" s="72">
        <v>25</v>
      </c>
    </row>
    <row r="27" spans="1:9" x14ac:dyDescent="0.25">
      <c r="A27" s="74">
        <v>39721</v>
      </c>
      <c r="B27" s="75">
        <v>-6.6022079090945929E-2</v>
      </c>
      <c r="G27" s="73">
        <v>5.1118877210649991E-2</v>
      </c>
      <c r="H27" s="73">
        <v>5.3709591137215677E-2</v>
      </c>
      <c r="I27" s="72">
        <v>26</v>
      </c>
    </row>
    <row r="28" spans="1:9" x14ac:dyDescent="0.25">
      <c r="A28" s="74">
        <v>39689</v>
      </c>
      <c r="B28" s="75">
        <v>7.1681466124206894E-2</v>
      </c>
      <c r="G28" s="73">
        <v>5.0481154022730006E-2</v>
      </c>
      <c r="H28" s="73">
        <v>5.2588541002054325E-2</v>
      </c>
      <c r="I28" s="72">
        <v>27</v>
      </c>
    </row>
    <row r="29" spans="1:9" x14ac:dyDescent="0.25">
      <c r="A29" s="74">
        <v>39660</v>
      </c>
      <c r="B29" s="75">
        <v>-3.1414015101909332E-3</v>
      </c>
      <c r="G29" s="73">
        <v>4.8905245705870716E-2</v>
      </c>
      <c r="H29" s="73">
        <v>5.1348832514322325E-2</v>
      </c>
      <c r="I29" s="72">
        <v>28</v>
      </c>
    </row>
    <row r="30" spans="1:9" x14ac:dyDescent="0.25">
      <c r="A30" s="74">
        <v>39629</v>
      </c>
      <c r="B30" s="75">
        <v>-9.8011371206045195E-2</v>
      </c>
      <c r="G30" s="73">
        <v>4.8798946461763311E-2</v>
      </c>
      <c r="H30" s="73">
        <v>5.0646688799290372E-2</v>
      </c>
      <c r="I30" s="72">
        <v>29</v>
      </c>
    </row>
    <row r="31" spans="1:9" x14ac:dyDescent="0.25">
      <c r="A31" s="74">
        <v>39598</v>
      </c>
      <c r="B31" s="75">
        <v>1.5934552140430602E-2</v>
      </c>
      <c r="G31" s="73">
        <v>4.8994043749780399E-2</v>
      </c>
      <c r="H31" s="73">
        <v>4.9960957296225295E-2</v>
      </c>
      <c r="I31" s="72">
        <v>30</v>
      </c>
    </row>
    <row r="32" spans="1:9" x14ac:dyDescent="0.25">
      <c r="A32" s="74">
        <v>39568</v>
      </c>
      <c r="B32" s="75">
        <v>6.6690891969905186E-2</v>
      </c>
      <c r="G32" s="73">
        <v>4.9010774294130623E-2</v>
      </c>
      <c r="H32" s="73">
        <v>4.902741574003678E-2</v>
      </c>
      <c r="I32" s="72">
        <v>31</v>
      </c>
    </row>
    <row r="33" spans="1:9" x14ac:dyDescent="0.25">
      <c r="A33" s="74">
        <v>39538</v>
      </c>
      <c r="B33" s="75">
        <v>-4.5899228803874537E-2</v>
      </c>
      <c r="G33" s="73">
        <v>5.0736565604934385E-2</v>
      </c>
      <c r="H33" s="73">
        <v>5.3268076030102161E-2</v>
      </c>
      <c r="I33" s="72">
        <v>32</v>
      </c>
    </row>
    <row r="34" spans="1:9" x14ac:dyDescent="0.25">
      <c r="A34" s="74">
        <v>39507</v>
      </c>
      <c r="B34" s="75">
        <v>-5.2198023246300296E-2</v>
      </c>
      <c r="G34" s="73">
        <v>5.2332221318490912E-2</v>
      </c>
      <c r="H34" s="73">
        <v>5.5296894083397122E-2</v>
      </c>
      <c r="I34" s="72">
        <v>33</v>
      </c>
    </row>
    <row r="35" spans="1:9" x14ac:dyDescent="0.25">
      <c r="A35" s="74">
        <v>39478</v>
      </c>
      <c r="B35" s="75">
        <v>-7.1234746592134801E-2</v>
      </c>
      <c r="G35" s="73">
        <v>5.4055502484906162E-2</v>
      </c>
      <c r="H35" s="73">
        <v>5.9370172310511692E-2</v>
      </c>
      <c r="I35" s="72">
        <v>34</v>
      </c>
    </row>
    <row r="36" spans="1:9" x14ac:dyDescent="0.25">
      <c r="A36" s="74">
        <v>39447</v>
      </c>
      <c r="B36" s="75">
        <v>-4.6876309669997562E-3</v>
      </c>
      <c r="G36" s="73">
        <v>5.451583609285085E-2</v>
      </c>
      <c r="H36" s="73">
        <v>5.8938840890623893E-2</v>
      </c>
      <c r="I36" s="72">
        <v>35</v>
      </c>
    </row>
    <row r="37" spans="1:9" x14ac:dyDescent="0.25">
      <c r="A37" s="74">
        <v>39416</v>
      </c>
      <c r="B37" s="75">
        <v>-6.4750250097185602E-2</v>
      </c>
      <c r="G37" s="73">
        <v>5.6317307628867511E-2</v>
      </c>
      <c r="H37" s="73">
        <v>6.1388526737343824E-2</v>
      </c>
      <c r="I37" s="72">
        <v>36</v>
      </c>
    </row>
    <row r="38" spans="1:9" x14ac:dyDescent="0.25">
      <c r="A38" s="74">
        <v>39386</v>
      </c>
      <c r="B38" s="75">
        <v>-3.0310966743707368E-3</v>
      </c>
      <c r="G38" s="73">
        <v>5.5586928037726246E-2</v>
      </c>
      <c r="H38" s="73">
        <v>6.0603878418741423E-2</v>
      </c>
      <c r="I38" s="72">
        <v>37</v>
      </c>
    </row>
    <row r="39" spans="1:9" x14ac:dyDescent="0.25">
      <c r="A39" s="74">
        <v>39353</v>
      </c>
      <c r="B39" s="75">
        <v>1.7514982129405166E-3</v>
      </c>
      <c r="G39" s="73">
        <v>5.5339529652888304E-2</v>
      </c>
      <c r="H39" s="73">
        <v>6.1899724546361036E-2</v>
      </c>
      <c r="I39" s="72">
        <v>38</v>
      </c>
    </row>
    <row r="40" spans="1:9" x14ac:dyDescent="0.25">
      <c r="A40" s="74">
        <v>39325</v>
      </c>
      <c r="B40" s="75">
        <v>1.322074311708521E-2</v>
      </c>
      <c r="G40" s="73">
        <v>5.5961472214528254E-2</v>
      </c>
      <c r="H40" s="73">
        <v>6.2605325567478942E-2</v>
      </c>
      <c r="I40" s="72">
        <v>39</v>
      </c>
    </row>
    <row r="41" spans="1:9" x14ac:dyDescent="0.25">
      <c r="A41" s="74">
        <v>39294</v>
      </c>
      <c r="B41" s="75">
        <v>-4.6205374811144617E-2</v>
      </c>
      <c r="G41" s="73">
        <v>5.6156811578753893E-2</v>
      </c>
      <c r="H41" s="73">
        <v>6.164596226369571E-2</v>
      </c>
      <c r="I41" s="72">
        <v>40</v>
      </c>
    </row>
    <row r="42" spans="1:9" x14ac:dyDescent="0.25">
      <c r="A42" s="74">
        <v>39262</v>
      </c>
      <c r="B42" s="75">
        <v>-2.1707113828375535E-2</v>
      </c>
      <c r="G42" s="73">
        <v>5.6524764778795027E-2</v>
      </c>
      <c r="H42" s="73">
        <v>6.1174832178265116E-2</v>
      </c>
      <c r="I42" s="72">
        <v>41</v>
      </c>
    </row>
    <row r="43" spans="1:9" x14ac:dyDescent="0.25">
      <c r="A43" s="74">
        <v>39233</v>
      </c>
      <c r="B43" s="75">
        <v>4.4438901122922259E-2</v>
      </c>
      <c r="G43" s="73">
        <v>5.7048722609650174E-2</v>
      </c>
      <c r="H43" s="73">
        <v>6.1684545011726453E-2</v>
      </c>
      <c r="I43" s="72">
        <v>42</v>
      </c>
    </row>
    <row r="44" spans="1:9" x14ac:dyDescent="0.25">
      <c r="A44" s="74">
        <v>39202</v>
      </c>
      <c r="B44" s="75">
        <v>1.9920035422722915E-2</v>
      </c>
      <c r="G44" s="73">
        <v>5.6862667698673014E-2</v>
      </c>
      <c r="H44" s="73">
        <v>6.0746830832605188E-2</v>
      </c>
      <c r="I44" s="72">
        <v>43</v>
      </c>
    </row>
    <row r="45" spans="1:9" x14ac:dyDescent="0.25">
      <c r="A45" s="74">
        <v>39171</v>
      </c>
      <c r="B45" s="75">
        <v>1.4791309259567509E-3</v>
      </c>
      <c r="G45" s="73">
        <v>5.6844836372321531E-2</v>
      </c>
      <c r="H45" s="73">
        <v>5.9653571224333693E-2</v>
      </c>
      <c r="I45" s="72">
        <v>44</v>
      </c>
    </row>
    <row r="46" spans="1:9" x14ac:dyDescent="0.25">
      <c r="A46" s="74">
        <v>39141</v>
      </c>
      <c r="B46" s="75">
        <v>-3.9584194184610122E-2</v>
      </c>
      <c r="G46" s="73">
        <v>5.6960572503923133E-2</v>
      </c>
      <c r="H46" s="73">
        <v>5.8656411587841011E-2</v>
      </c>
      <c r="I46" s="72">
        <v>45</v>
      </c>
    </row>
    <row r="47" spans="1:9" x14ac:dyDescent="0.25">
      <c r="A47" s="74">
        <v>39113</v>
      </c>
      <c r="B47" s="75">
        <v>3.4045333264810074E-2</v>
      </c>
      <c r="G47" s="73">
        <v>5.6690727539560018E-2</v>
      </c>
      <c r="H47" s="73">
        <v>5.7628443803018105E-2</v>
      </c>
      <c r="I47" s="72">
        <v>46</v>
      </c>
    </row>
    <row r="48" spans="1:9" x14ac:dyDescent="0.25">
      <c r="A48" s="74">
        <v>39080</v>
      </c>
      <c r="B48" s="75">
        <v>1.2970111832648179E-2</v>
      </c>
      <c r="G48" s="73">
        <v>5.6891059841369641E-2</v>
      </c>
      <c r="H48" s="73">
        <v>5.7499139030373285E-2</v>
      </c>
      <c r="I48" s="72">
        <v>47</v>
      </c>
    </row>
    <row r="49" spans="1:9" x14ac:dyDescent="0.25">
      <c r="A49" s="74">
        <v>39051</v>
      </c>
      <c r="B49" s="75">
        <v>-2.1483562731320682E-2</v>
      </c>
      <c r="G49" s="73">
        <v>5.7068633509737413E-2</v>
      </c>
      <c r="H49" s="73">
        <v>5.7842814688194494E-2</v>
      </c>
      <c r="I49" s="72">
        <v>48</v>
      </c>
    </row>
    <row r="50" spans="1:9" x14ac:dyDescent="0.25">
      <c r="A50" s="74">
        <v>39021</v>
      </c>
      <c r="B50" s="75">
        <v>3.0216146244695929E-2</v>
      </c>
      <c r="G50" s="73">
        <v>5.4721205598217117E-2</v>
      </c>
      <c r="H50" s="73">
        <v>5.6033800676970058E-2</v>
      </c>
      <c r="I50" s="72">
        <v>49</v>
      </c>
    </row>
    <row r="51" spans="1:9" x14ac:dyDescent="0.25">
      <c r="A51" s="74">
        <v>38989</v>
      </c>
      <c r="B51" s="75">
        <v>3.9694598980214879E-2</v>
      </c>
      <c r="G51" s="73">
        <v>5.4769237287238828E-2</v>
      </c>
      <c r="H51" s="73">
        <v>5.5004003168613848E-2</v>
      </c>
      <c r="I51" s="72">
        <v>50</v>
      </c>
    </row>
    <row r="52" spans="1:9" x14ac:dyDescent="0.25">
      <c r="A52" s="74">
        <v>38960</v>
      </c>
      <c r="B52" s="75">
        <v>1.5020009016544211E-2</v>
      </c>
      <c r="G52" s="73">
        <v>6.3579620344025881E-2</v>
      </c>
      <c r="H52" s="73">
        <v>7.5691320227184319E-2</v>
      </c>
      <c r="I52" s="72">
        <v>51</v>
      </c>
    </row>
    <row r="53" spans="1:9" x14ac:dyDescent="0.25">
      <c r="A53" s="74">
        <v>38929</v>
      </c>
      <c r="B53" s="75">
        <v>-1.9189357869642265E-3</v>
      </c>
      <c r="G53" s="73">
        <v>6.6176053137829996E-2</v>
      </c>
      <c r="H53" s="73">
        <v>7.9293654691509619E-2</v>
      </c>
      <c r="I53" s="72">
        <v>52</v>
      </c>
    </row>
    <row r="54" spans="1:9" x14ac:dyDescent="0.25">
      <c r="A54" s="74">
        <v>38898</v>
      </c>
      <c r="B54" s="75">
        <v>1.2046254812395851E-2</v>
      </c>
      <c r="G54" s="73">
        <v>6.6149290603303046E-2</v>
      </c>
      <c r="H54" s="73">
        <v>7.8008624206887228E-2</v>
      </c>
      <c r="I54" s="72">
        <v>53</v>
      </c>
    </row>
    <row r="55" spans="1:9" x14ac:dyDescent="0.25">
      <c r="A55" s="74">
        <v>38868</v>
      </c>
      <c r="B55" s="75">
        <v>-5.6592184884128871E-2</v>
      </c>
      <c r="G55" s="73">
        <v>6.6863115251119223E-2</v>
      </c>
      <c r="H55" s="73">
        <v>7.9200864753013175E-2</v>
      </c>
      <c r="I55" s="72">
        <v>54</v>
      </c>
    </row>
    <row r="56" spans="1:9" x14ac:dyDescent="0.25">
      <c r="A56" s="74">
        <v>38835</v>
      </c>
      <c r="B56" s="75">
        <v>-2.2994771583911833E-2</v>
      </c>
      <c r="G56" s="73">
        <v>6.7073755116446448E-2</v>
      </c>
      <c r="H56" s="73">
        <v>7.8261210009328369E-2</v>
      </c>
      <c r="I56" s="72">
        <v>55</v>
      </c>
    </row>
    <row r="57" spans="1:9" x14ac:dyDescent="0.25">
      <c r="A57" s="74">
        <v>38807</v>
      </c>
      <c r="B57" s="75">
        <v>-7.6909458388511043E-3</v>
      </c>
      <c r="G57" s="73">
        <v>6.7440849498368677E-2</v>
      </c>
      <c r="H57" s="73">
        <v>7.7530158549411546E-2</v>
      </c>
      <c r="I57" s="72">
        <v>56</v>
      </c>
    </row>
    <row r="58" spans="1:9" x14ac:dyDescent="0.25">
      <c r="A58" s="74">
        <v>38776</v>
      </c>
      <c r="B58" s="75">
        <v>1.9253759006318205E-2</v>
      </c>
      <c r="G58" s="73">
        <v>6.6527883879677702E-2</v>
      </c>
      <c r="H58" s="73">
        <v>7.58779111410504E-2</v>
      </c>
      <c r="I58" s="72">
        <v>57</v>
      </c>
    </row>
    <row r="59" spans="1:9" x14ac:dyDescent="0.25">
      <c r="A59" s="74">
        <v>38748</v>
      </c>
      <c r="B59" s="75">
        <v>-9.0831872994123763E-4</v>
      </c>
      <c r="G59" s="73">
        <v>6.6667363269268365E-2</v>
      </c>
      <c r="H59" s="73">
        <v>7.4816204145980544E-2</v>
      </c>
      <c r="I59" s="72">
        <v>58</v>
      </c>
    </row>
    <row r="60" spans="1:9" x14ac:dyDescent="0.25">
      <c r="A60" s="74">
        <v>38716</v>
      </c>
      <c r="B60" s="75">
        <v>-3.1367694099392329E-3</v>
      </c>
      <c r="G60" s="73">
        <v>6.7668727502163364E-2</v>
      </c>
      <c r="H60" s="73">
        <v>7.6147146910879038E-2</v>
      </c>
      <c r="I60" s="72">
        <v>59</v>
      </c>
    </row>
    <row r="61" spans="1:9" x14ac:dyDescent="0.25">
      <c r="A61" s="74">
        <v>38686</v>
      </c>
      <c r="B61" s="75">
        <v>6.0194558666933684E-2</v>
      </c>
      <c r="G61" s="73">
        <v>6.76992667056351E-2</v>
      </c>
      <c r="H61" s="73">
        <v>7.4826584617862554E-2</v>
      </c>
      <c r="I61" s="72">
        <v>60</v>
      </c>
    </row>
    <row r="62" spans="1:9" x14ac:dyDescent="0.25">
      <c r="A62" s="74">
        <v>38656</v>
      </c>
      <c r="B62" s="75">
        <v>-1.5908422006672862E-2</v>
      </c>
      <c r="G62" s="73">
        <v>6.7691518107023882E-2</v>
      </c>
      <c r="H62" s="73">
        <v>7.3649409375952879E-2</v>
      </c>
      <c r="I62" s="72">
        <v>61</v>
      </c>
    </row>
    <row r="63" spans="1:9" x14ac:dyDescent="0.25">
      <c r="A63" s="74">
        <v>38625</v>
      </c>
      <c r="B63" s="75">
        <v>2.043923298932393E-2</v>
      </c>
      <c r="G63" s="73">
        <v>6.7792907034193411E-2</v>
      </c>
      <c r="H63" s="73">
        <v>7.2702761823770071E-2</v>
      </c>
      <c r="I63" s="72">
        <v>62</v>
      </c>
    </row>
    <row r="64" spans="1:9" x14ac:dyDescent="0.25">
      <c r="A64" s="74">
        <v>38595</v>
      </c>
      <c r="B64" s="75">
        <v>-1.9835692773215063E-2</v>
      </c>
      <c r="G64" s="73">
        <v>6.789667127765607E-2</v>
      </c>
      <c r="H64" s="73">
        <v>7.1607229627348293E-2</v>
      </c>
      <c r="I64" s="72">
        <v>63</v>
      </c>
    </row>
    <row r="65" spans="1:9" x14ac:dyDescent="0.25">
      <c r="A65" s="74">
        <v>38562</v>
      </c>
      <c r="B65" s="75">
        <v>3.6306715903421605E-2</v>
      </c>
      <c r="G65" s="73">
        <v>6.7927772330985917E-2</v>
      </c>
      <c r="H65" s="73">
        <v>7.0634726347390292E-2</v>
      </c>
      <c r="I65" s="72">
        <v>64</v>
      </c>
    </row>
    <row r="66" spans="1:9" x14ac:dyDescent="0.25">
      <c r="A66" s="74">
        <v>38533</v>
      </c>
      <c r="B66" s="75">
        <v>2.0735341246646E-2</v>
      </c>
      <c r="G66" s="73">
        <v>6.8041919110009855E-2</v>
      </c>
      <c r="H66" s="73">
        <v>6.9654871309421468E-2</v>
      </c>
      <c r="I66" s="72">
        <v>65</v>
      </c>
    </row>
    <row r="67" spans="1:9" x14ac:dyDescent="0.25">
      <c r="A67" s="74">
        <v>38503</v>
      </c>
      <c r="B67" s="75">
        <v>8.3202495426971224E-2</v>
      </c>
      <c r="G67" s="73">
        <v>7.001024455293739E-2</v>
      </c>
      <c r="H67" s="73">
        <v>7.3417341433235223E-2</v>
      </c>
      <c r="I67" s="72">
        <v>66</v>
      </c>
    </row>
    <row r="68" spans="1:9" x14ac:dyDescent="0.25">
      <c r="A68" s="74">
        <v>38471</v>
      </c>
      <c r="B68" s="75">
        <v>-1.8717943671561432E-2</v>
      </c>
      <c r="G68" s="73">
        <v>6.8603344186650303E-2</v>
      </c>
      <c r="H68" s="73">
        <v>7.2573279955728626E-2</v>
      </c>
      <c r="I68" s="72">
        <v>67</v>
      </c>
    </row>
    <row r="69" spans="1:9" x14ac:dyDescent="0.25">
      <c r="A69" s="74">
        <v>38442</v>
      </c>
      <c r="B69" s="75">
        <v>4.9496002281606E-3</v>
      </c>
      <c r="G69" s="73">
        <v>6.8959186164187891E-2</v>
      </c>
      <c r="H69" s="73">
        <v>7.2277962769879037E-2</v>
      </c>
      <c r="I69" s="72">
        <v>68</v>
      </c>
    </row>
    <row r="70" spans="1:9" x14ac:dyDescent="0.25">
      <c r="A70" s="74">
        <v>38411</v>
      </c>
      <c r="B70" s="75">
        <v>1.6566676220850507E-3</v>
      </c>
      <c r="G70" s="73">
        <v>6.8833898027133328E-2</v>
      </c>
      <c r="H70" s="73">
        <v>7.1424186820437177E-2</v>
      </c>
      <c r="I70" s="72">
        <v>69</v>
      </c>
    </row>
    <row r="71" spans="1:9" x14ac:dyDescent="0.25">
      <c r="A71" s="74">
        <v>38383</v>
      </c>
      <c r="B71" s="75">
        <v>1.810229044530276E-2</v>
      </c>
      <c r="G71" s="73">
        <v>6.9324349721978831E-2</v>
      </c>
      <c r="H71" s="73">
        <v>7.2726597236191237E-2</v>
      </c>
      <c r="I71" s="72">
        <v>70</v>
      </c>
    </row>
    <row r="72" spans="1:9" x14ac:dyDescent="0.25">
      <c r="A72" s="74">
        <v>38352</v>
      </c>
      <c r="B72" s="75">
        <v>8.6768191067803091E-3</v>
      </c>
      <c r="G72" s="73">
        <v>6.9431743268562246E-2</v>
      </c>
      <c r="H72" s="73">
        <v>7.1599164104802521E-2</v>
      </c>
      <c r="I72" s="72">
        <v>71</v>
      </c>
    </row>
    <row r="73" spans="1:9" x14ac:dyDescent="0.25">
      <c r="A73" s="74">
        <v>38321</v>
      </c>
      <c r="B73" s="75">
        <v>-4.392604931520272E-3</v>
      </c>
      <c r="G73" s="73">
        <v>6.9521828091159116E-2</v>
      </c>
      <c r="H73" s="73">
        <v>7.0758832673866998E-2</v>
      </c>
      <c r="I73" s="72">
        <v>72</v>
      </c>
    </row>
    <row r="74" spans="1:9" x14ac:dyDescent="0.25">
      <c r="A74" s="74">
        <v>38289</v>
      </c>
      <c r="B74" s="75">
        <v>-1.2096061738732455E-2</v>
      </c>
      <c r="G74" s="73">
        <v>6.8745072036648286E-2</v>
      </c>
      <c r="H74" s="73">
        <v>7.0227663338670171E-2</v>
      </c>
      <c r="I74" s="72">
        <v>73</v>
      </c>
    </row>
    <row r="75" spans="1:9" x14ac:dyDescent="0.25">
      <c r="A75" s="74">
        <v>38260</v>
      </c>
      <c r="B75" s="75">
        <v>-1.4750698196847711E-2</v>
      </c>
      <c r="G75" s="73">
        <v>6.8878197297225829E-2</v>
      </c>
      <c r="H75" s="73">
        <v>6.9550020480886598E-2</v>
      </c>
      <c r="I75" s="72">
        <v>74</v>
      </c>
    </row>
    <row r="76" spans="1:9" x14ac:dyDescent="0.25">
      <c r="A76" s="74">
        <v>38230</v>
      </c>
      <c r="B76" s="75">
        <v>-2.6096159689276144E-3</v>
      </c>
      <c r="G76" s="73">
        <v>6.9169181482802752E-2</v>
      </c>
      <c r="H76" s="73">
        <v>6.8835521447480785E-2</v>
      </c>
      <c r="I76" s="72">
        <v>75</v>
      </c>
    </row>
    <row r="77" spans="1:9" x14ac:dyDescent="0.25">
      <c r="A77" s="74">
        <v>38198</v>
      </c>
      <c r="B77" s="75">
        <v>-2.596007613051543E-2</v>
      </c>
      <c r="G77" s="73">
        <v>6.9200325092757448E-2</v>
      </c>
      <c r="H77" s="73">
        <v>6.7601549909968306E-2</v>
      </c>
      <c r="I77" s="72">
        <v>76</v>
      </c>
    </row>
    <row r="78" spans="1:9" x14ac:dyDescent="0.25">
      <c r="A78" s="74">
        <v>38168</v>
      </c>
      <c r="B78" s="75">
        <v>2.0993980820437574E-2</v>
      </c>
      <c r="G78" s="73">
        <v>6.9247724759415166E-2</v>
      </c>
      <c r="H78" s="73">
        <v>6.6688420711055338E-2</v>
      </c>
      <c r="I78" s="72">
        <v>77</v>
      </c>
    </row>
    <row r="79" spans="1:9" x14ac:dyDescent="0.25">
      <c r="A79" s="74">
        <v>38138</v>
      </c>
      <c r="B79" s="75">
        <v>-9.1282760921321815E-3</v>
      </c>
      <c r="G79" s="73">
        <v>6.9125673378411037E-2</v>
      </c>
      <c r="H79" s="73">
        <v>6.6816734447015053E-2</v>
      </c>
      <c r="I79" s="72">
        <v>78</v>
      </c>
    </row>
    <row r="80" spans="1:9" x14ac:dyDescent="0.25">
      <c r="A80" s="74">
        <v>38107</v>
      </c>
      <c r="B80" s="75">
        <v>6.3232699903266187E-3</v>
      </c>
      <c r="G80" s="73">
        <v>6.8739382448265954E-2</v>
      </c>
      <c r="H80" s="73">
        <v>6.5568380723364447E-2</v>
      </c>
      <c r="I80" s="72">
        <v>79</v>
      </c>
    </row>
    <row r="81" spans="1:9" x14ac:dyDescent="0.25">
      <c r="A81" s="74">
        <v>38077</v>
      </c>
      <c r="B81" s="75">
        <v>-1.5712551183806323E-3</v>
      </c>
      <c r="G81" s="73">
        <v>6.8105590776841043E-2</v>
      </c>
      <c r="H81" s="73">
        <v>6.4326260922619879E-2</v>
      </c>
      <c r="I81" s="72">
        <v>80</v>
      </c>
    </row>
    <row r="82" spans="1:9" x14ac:dyDescent="0.25">
      <c r="A82" s="74">
        <v>38044</v>
      </c>
      <c r="B82" s="75">
        <v>7.6896687122871565E-3</v>
      </c>
      <c r="G82" s="73">
        <v>6.8261740919183814E-2</v>
      </c>
      <c r="H82" s="73">
        <v>6.3534414557780639E-2</v>
      </c>
      <c r="I82" s="72">
        <v>81</v>
      </c>
    </row>
    <row r="83" spans="1:9" x14ac:dyDescent="0.25">
      <c r="A83" s="74">
        <v>38016</v>
      </c>
      <c r="B83" s="75">
        <v>3.7213820705993772E-2</v>
      </c>
      <c r="G83" s="73">
        <v>6.8990162064448912E-2</v>
      </c>
      <c r="H83" s="73">
        <v>6.5298076845779165E-2</v>
      </c>
      <c r="I83" s="72">
        <v>82</v>
      </c>
    </row>
    <row r="84" spans="1:9" x14ac:dyDescent="0.25">
      <c r="A84" s="74">
        <v>37986</v>
      </c>
      <c r="B84" s="75">
        <v>-2.6490055795107548E-3</v>
      </c>
      <c r="G84" s="73">
        <v>6.9062443202120294E-2</v>
      </c>
      <c r="H84" s="73">
        <v>6.42882230287804E-2</v>
      </c>
      <c r="I84" s="72">
        <v>83</v>
      </c>
    </row>
    <row r="85" spans="1:9" x14ac:dyDescent="0.25">
      <c r="A85" s="74">
        <v>37953</v>
      </c>
      <c r="B85" s="75">
        <v>-2.3256715923050453E-2</v>
      </c>
      <c r="G85" s="73">
        <v>6.8428002011880637E-2</v>
      </c>
      <c r="H85" s="73">
        <v>6.35551065110945E-2</v>
      </c>
      <c r="I85" s="72">
        <v>84</v>
      </c>
    </row>
    <row r="86" spans="1:9" x14ac:dyDescent="0.25">
      <c r="A86" s="74">
        <v>37925</v>
      </c>
      <c r="B86" s="75">
        <v>5.8225560516593555E-2</v>
      </c>
      <c r="G86" s="73">
        <v>6.9767276530321581E-2</v>
      </c>
      <c r="H86" s="73">
        <v>6.5853326180201427E-2</v>
      </c>
      <c r="I86" s="72">
        <v>85</v>
      </c>
    </row>
    <row r="87" spans="1:9" x14ac:dyDescent="0.25">
      <c r="A87" s="74">
        <v>37894</v>
      </c>
      <c r="B87" s="75">
        <v>-7.4322759711596853E-2</v>
      </c>
      <c r="G87" s="73">
        <v>6.9431778342653752E-2</v>
      </c>
      <c r="H87" s="73">
        <v>6.5412115478630406E-2</v>
      </c>
      <c r="I87" s="72">
        <v>86</v>
      </c>
    </row>
    <row r="88" spans="1:9" x14ac:dyDescent="0.25">
      <c r="A88" s="74">
        <v>37862</v>
      </c>
      <c r="B88" s="75">
        <v>5.3527717809007447E-2</v>
      </c>
      <c r="G88" s="73">
        <v>6.9565860498416218E-2</v>
      </c>
      <c r="H88" s="73">
        <v>6.461648220576563E-2</v>
      </c>
      <c r="I88" s="72">
        <v>87</v>
      </c>
    </row>
    <row r="89" spans="1:9" x14ac:dyDescent="0.25">
      <c r="A89" s="74">
        <v>37833</v>
      </c>
      <c r="B89" s="75">
        <v>2.6981115830772895E-2</v>
      </c>
      <c r="G89" s="73">
        <v>6.9773552382342965E-2</v>
      </c>
      <c r="H89" s="73">
        <v>6.4214072042356948E-2</v>
      </c>
      <c r="I89" s="72">
        <v>88</v>
      </c>
    </row>
    <row r="90" spans="1:9" x14ac:dyDescent="0.25">
      <c r="A90" s="74">
        <v>37802</v>
      </c>
      <c r="B90" s="75">
        <v>4.5903190261414206E-2</v>
      </c>
      <c r="G90" s="73">
        <v>6.9756835628374494E-2</v>
      </c>
      <c r="H90" s="73">
        <v>6.3200977862660893E-2</v>
      </c>
      <c r="I90" s="72">
        <v>89</v>
      </c>
    </row>
    <row r="91" spans="1:9" x14ac:dyDescent="0.25">
      <c r="A91" s="74">
        <v>37771</v>
      </c>
      <c r="B91" s="75">
        <v>-9.6787486407093892E-3</v>
      </c>
      <c r="G91" s="73">
        <v>6.9798165307417184E-2</v>
      </c>
      <c r="H91" s="73">
        <v>6.2439497719177436E-2</v>
      </c>
      <c r="I91" s="72">
        <v>90</v>
      </c>
    </row>
    <row r="92" spans="1:9" x14ac:dyDescent="0.25">
      <c r="A92" s="74">
        <v>37741</v>
      </c>
      <c r="B92" s="75">
        <v>5.9285432760627144E-2</v>
      </c>
      <c r="G92" s="73">
        <v>7.073586806397221E-2</v>
      </c>
      <c r="H92" s="73">
        <v>6.4086046786386255E-2</v>
      </c>
      <c r="I92" s="72">
        <v>91</v>
      </c>
    </row>
    <row r="93" spans="1:9" x14ac:dyDescent="0.25">
      <c r="A93" s="74">
        <v>37711</v>
      </c>
      <c r="B93" s="75">
        <v>-2.5052957662693442E-3</v>
      </c>
      <c r="G93" s="73">
        <v>7.1514120037316553E-2</v>
      </c>
      <c r="H93" s="73">
        <v>6.8582151688624887E-2</v>
      </c>
      <c r="I93" s="72">
        <v>92</v>
      </c>
    </row>
    <row r="94" spans="1:9" x14ac:dyDescent="0.25">
      <c r="A94" s="74">
        <v>37680</v>
      </c>
      <c r="B94" s="75">
        <v>-1.4078443309852307E-2</v>
      </c>
      <c r="G94" s="73">
        <v>7.0502154014549359E-2</v>
      </c>
      <c r="H94" s="73">
        <v>6.7198873353575064E-2</v>
      </c>
      <c r="I94" s="72">
        <v>93</v>
      </c>
    </row>
    <row r="95" spans="1:9" x14ac:dyDescent="0.25">
      <c r="A95" s="74">
        <v>37652</v>
      </c>
      <c r="B95" s="75">
        <v>-5.5089486907196283E-2</v>
      </c>
      <c r="G95" s="73">
        <v>6.9038660668937241E-2</v>
      </c>
      <c r="H95" s="73">
        <v>6.5849163244597927E-2</v>
      </c>
      <c r="I95" s="72">
        <v>94</v>
      </c>
    </row>
    <row r="96" spans="1:9" x14ac:dyDescent="0.25">
      <c r="A96" s="74">
        <v>37621</v>
      </c>
      <c r="B96" s="75">
        <v>-0.11209741398987072</v>
      </c>
      <c r="G96" s="73">
        <v>6.8748233665016228E-2</v>
      </c>
      <c r="H96" s="73">
        <v>6.4569202802748984E-2</v>
      </c>
      <c r="I96" s="72">
        <v>95</v>
      </c>
    </row>
    <row r="97" spans="1:9" x14ac:dyDescent="0.25">
      <c r="A97" s="74">
        <v>37590</v>
      </c>
      <c r="B97" s="75">
        <v>5.1626861218717846E-2</v>
      </c>
      <c r="G97" s="73">
        <v>6.730430601925104E-2</v>
      </c>
      <c r="H97" s="73">
        <v>6.2988871157872148E-2</v>
      </c>
      <c r="I97" s="72">
        <v>96</v>
      </c>
    </row>
    <row r="98" spans="1:9" x14ac:dyDescent="0.25">
      <c r="A98" s="74">
        <v>37560</v>
      </c>
      <c r="B98" s="75">
        <v>8.8821614783331615E-2</v>
      </c>
      <c r="G98" s="73">
        <v>6.7190677490704162E-2</v>
      </c>
      <c r="H98" s="73">
        <v>6.1945606164160887E-2</v>
      </c>
      <c r="I98" s="72">
        <v>97</v>
      </c>
    </row>
    <row r="99" spans="1:9" x14ac:dyDescent="0.25">
      <c r="A99" s="74">
        <v>37529</v>
      </c>
      <c r="B99" s="75">
        <v>-0.11663788669138331</v>
      </c>
      <c r="G99" s="73">
        <v>6.6648354275553337E-2</v>
      </c>
      <c r="H99" s="73">
        <v>6.1956577290357806E-2</v>
      </c>
      <c r="I99" s="72">
        <v>98</v>
      </c>
    </row>
    <row r="100" spans="1:9" x14ac:dyDescent="0.25">
      <c r="A100" s="74">
        <v>37498</v>
      </c>
      <c r="B100" s="75">
        <v>-1.9152098592158939E-3</v>
      </c>
      <c r="G100" s="73">
        <v>6.6089943412903543E-2</v>
      </c>
      <c r="H100" s="73">
        <v>6.0789838227323541E-2</v>
      </c>
      <c r="I100" s="72">
        <v>99</v>
      </c>
    </row>
    <row r="101" spans="1:9" x14ac:dyDescent="0.25">
      <c r="A101" s="74">
        <v>37468</v>
      </c>
      <c r="B101" s="75">
        <v>-5.4749146758138023E-2</v>
      </c>
      <c r="G101" s="73">
        <v>6.6693336701600561E-2</v>
      </c>
      <c r="H101" s="73">
        <v>6.1325133051754251E-2</v>
      </c>
      <c r="I101" s="72">
        <v>100</v>
      </c>
    </row>
    <row r="102" spans="1:9" x14ac:dyDescent="0.25">
      <c r="A102" s="74">
        <v>37435</v>
      </c>
      <c r="B102" s="75">
        <v>-0.13184363217387085</v>
      </c>
      <c r="G102" s="73">
        <v>6.647640106732508E-2</v>
      </c>
      <c r="H102" s="73">
        <v>6.0589436119243147E-2</v>
      </c>
      <c r="I102" s="72">
        <v>101</v>
      </c>
    </row>
    <row r="103" spans="1:9" x14ac:dyDescent="0.25">
      <c r="A103" s="74">
        <v>37407</v>
      </c>
      <c r="B103" s="75">
        <v>-4.9007261546463288E-2</v>
      </c>
      <c r="G103" s="73">
        <v>6.6112314916165218E-2</v>
      </c>
      <c r="H103" s="73">
        <v>5.9873347448147866E-2</v>
      </c>
      <c r="I103" s="72">
        <v>102</v>
      </c>
    </row>
    <row r="104" spans="1:9" x14ac:dyDescent="0.25">
      <c r="A104" s="74">
        <v>37376</v>
      </c>
      <c r="B104" s="75">
        <v>-9.5127174196447783E-2</v>
      </c>
      <c r="G104" s="73">
        <v>6.6097249444712181E-2</v>
      </c>
      <c r="H104" s="73">
        <v>5.8973694227887598E-2</v>
      </c>
      <c r="I104" s="72">
        <v>103</v>
      </c>
    </row>
    <row r="105" spans="1:9" x14ac:dyDescent="0.25">
      <c r="A105" s="74">
        <v>37344</v>
      </c>
      <c r="B105" s="75">
        <v>2.7745020019554811E-2</v>
      </c>
      <c r="G105" s="73">
        <v>6.6159580239109436E-2</v>
      </c>
      <c r="H105" s="73">
        <v>5.8004922909795462E-2</v>
      </c>
      <c r="I105" s="72">
        <v>104</v>
      </c>
    </row>
    <row r="106" spans="1:9" x14ac:dyDescent="0.25">
      <c r="A106" s="74">
        <v>37315</v>
      </c>
      <c r="B106" s="75">
        <v>-2.2682662275235632E-2</v>
      </c>
      <c r="G106" s="73">
        <v>6.6176660808157026E-2</v>
      </c>
      <c r="H106" s="73">
        <v>5.7345196012166678E-2</v>
      </c>
      <c r="I106" s="72">
        <v>105</v>
      </c>
    </row>
    <row r="107" spans="1:9" x14ac:dyDescent="0.25">
      <c r="A107" s="74">
        <v>37287</v>
      </c>
      <c r="B107" s="75">
        <v>4.9373952481726047E-3</v>
      </c>
      <c r="G107" s="73">
        <v>6.6309847193049082E-2</v>
      </c>
      <c r="H107" s="73">
        <v>5.6592453783985253E-2</v>
      </c>
      <c r="I107" s="72">
        <v>106</v>
      </c>
    </row>
    <row r="108" spans="1:9" x14ac:dyDescent="0.25">
      <c r="A108" s="74">
        <v>37256</v>
      </c>
      <c r="B108" s="75">
        <v>1.4842835690958012E-2</v>
      </c>
      <c r="G108" s="73">
        <v>6.6706617157485631E-2</v>
      </c>
      <c r="H108" s="73">
        <v>5.7152303309374548E-2</v>
      </c>
      <c r="I108" s="72">
        <v>107</v>
      </c>
    </row>
    <row r="109" spans="1:9" x14ac:dyDescent="0.25">
      <c r="A109" s="74">
        <v>37225</v>
      </c>
      <c r="B109" s="75">
        <v>9.2799679803156065E-2</v>
      </c>
      <c r="G109" s="73">
        <v>6.6255372327185189E-2</v>
      </c>
      <c r="H109" s="73">
        <v>5.5976741159245058E-2</v>
      </c>
      <c r="I109" s="72">
        <v>108</v>
      </c>
    </row>
    <row r="110" spans="1:9" x14ac:dyDescent="0.25">
      <c r="A110" s="74">
        <v>37195</v>
      </c>
      <c r="B110" s="75">
        <v>2.3534063774258263E-2</v>
      </c>
      <c r="G110" s="73">
        <v>6.7008633890201702E-2</v>
      </c>
      <c r="H110" s="73">
        <v>5.7056324530043806E-2</v>
      </c>
      <c r="I110" s="72">
        <v>109</v>
      </c>
    </row>
    <row r="111" spans="1:9" x14ac:dyDescent="0.25">
      <c r="A111" s="74">
        <v>37162</v>
      </c>
      <c r="B111" s="75">
        <v>-7.4697176550920008E-2</v>
      </c>
      <c r="G111" s="73">
        <v>6.7016078957143607E-2</v>
      </c>
      <c r="H111" s="73">
        <v>5.6108555693611284E-2</v>
      </c>
      <c r="I111" s="72">
        <v>110</v>
      </c>
    </row>
    <row r="112" spans="1:9" x14ac:dyDescent="0.25">
      <c r="A112" s="74">
        <v>37134</v>
      </c>
      <c r="B112" s="75">
        <v>-0.10889575046465794</v>
      </c>
      <c r="G112" s="73">
        <v>5.8372903305002145E-2</v>
      </c>
      <c r="H112" s="73">
        <v>5.5431949874458125E-2</v>
      </c>
      <c r="I112" s="72">
        <v>111</v>
      </c>
    </row>
    <row r="113" spans="1:9" x14ac:dyDescent="0.25">
      <c r="A113" s="74">
        <v>37103</v>
      </c>
      <c r="B113" s="75">
        <v>-4.1405995611807911E-2</v>
      </c>
      <c r="G113" s="73">
        <v>5.5699461917119213E-2</v>
      </c>
      <c r="H113" s="73">
        <v>5.5304290874663042E-2</v>
      </c>
      <c r="I113" s="72">
        <v>112</v>
      </c>
    </row>
    <row r="114" spans="1:9" x14ac:dyDescent="0.25">
      <c r="A114" s="74">
        <v>37071</v>
      </c>
      <c r="B114" s="75">
        <v>-2.3525006758129408E-2</v>
      </c>
      <c r="G114" s="73">
        <v>5.5659760007731748E-2</v>
      </c>
      <c r="H114" s="73">
        <v>5.4418418250766452E-2</v>
      </c>
      <c r="I114" s="72">
        <v>113</v>
      </c>
    </row>
    <row r="115" spans="1:9" x14ac:dyDescent="0.25">
      <c r="A115" s="74">
        <v>37042</v>
      </c>
      <c r="B115" s="75">
        <v>5.1407192415795278E-2</v>
      </c>
      <c r="G115" s="73">
        <v>5.4362156287513126E-2</v>
      </c>
      <c r="H115" s="73">
        <v>5.2959906047802346E-2</v>
      </c>
      <c r="I115" s="72">
        <v>114</v>
      </c>
    </row>
    <row r="116" spans="1:9" x14ac:dyDescent="0.25">
      <c r="A116" s="74">
        <v>37011</v>
      </c>
      <c r="B116" s="75">
        <v>7.160729793914089E-2</v>
      </c>
      <c r="G116" s="73">
        <v>5.4240086371533054E-2</v>
      </c>
      <c r="H116" s="73">
        <v>5.232730650350096E-2</v>
      </c>
      <c r="I116" s="72">
        <v>115</v>
      </c>
    </row>
    <row r="117" spans="1:9" x14ac:dyDescent="0.25">
      <c r="A117" s="74">
        <v>36980</v>
      </c>
      <c r="B117" s="75">
        <v>-2.0586791329393783E-2</v>
      </c>
      <c r="G117" s="73">
        <v>5.3633168799623557E-2</v>
      </c>
      <c r="H117" s="73">
        <v>5.1220128264123851E-2</v>
      </c>
      <c r="I117" s="72">
        <v>116</v>
      </c>
    </row>
    <row r="118" spans="1:9" x14ac:dyDescent="0.25">
      <c r="A118" s="74">
        <v>36950</v>
      </c>
      <c r="B118" s="75">
        <v>-8.6123060706196242E-2</v>
      </c>
      <c r="G118" s="73">
        <v>5.4027982769754651E-2</v>
      </c>
      <c r="H118" s="73">
        <v>5.0957276203506964E-2</v>
      </c>
      <c r="I118" s="72">
        <v>117</v>
      </c>
    </row>
    <row r="119" spans="1:9" x14ac:dyDescent="0.25">
      <c r="A119" s="74">
        <v>36922</v>
      </c>
      <c r="B119" s="75">
        <v>3.6971585878822433E-2</v>
      </c>
      <c r="G119" s="73">
        <v>5.395563512232774E-2</v>
      </c>
      <c r="H119" s="73">
        <v>5.0247291915974206E-2</v>
      </c>
      <c r="I119" s="72">
        <v>118</v>
      </c>
    </row>
    <row r="120" spans="1:9" x14ac:dyDescent="0.25">
      <c r="A120" s="74">
        <v>36889</v>
      </c>
      <c r="B120" s="75">
        <v>-6.9145392299016728E-2</v>
      </c>
      <c r="G120" s="73">
        <v>5.3091360890210083E-2</v>
      </c>
      <c r="H120" s="73">
        <v>5.0489807378411411E-2</v>
      </c>
      <c r="I120" s="72">
        <v>119</v>
      </c>
    </row>
    <row r="121" spans="1:9" x14ac:dyDescent="0.25">
      <c r="A121" s="74">
        <v>36860</v>
      </c>
      <c r="B121" s="75">
        <v>-0.10821391396142344</v>
      </c>
      <c r="G121" s="73">
        <v>5.3129272531149858E-2</v>
      </c>
      <c r="H121" s="73">
        <v>4.9872723311511283E-2</v>
      </c>
      <c r="I121" s="72">
        <v>120</v>
      </c>
    </row>
    <row r="122" spans="1:9" x14ac:dyDescent="0.25">
      <c r="A122" s="74">
        <v>36830</v>
      </c>
      <c r="B122" s="75">
        <v>3.2952043373740469E-2</v>
      </c>
      <c r="G122" s="73">
        <v>5.2896035627686064E-2</v>
      </c>
      <c r="H122" s="73">
        <v>4.8914559911152317E-2</v>
      </c>
      <c r="I122" s="72">
        <v>121</v>
      </c>
    </row>
    <row r="123" spans="1:9" x14ac:dyDescent="0.25">
      <c r="A123" s="74">
        <v>36798</v>
      </c>
      <c r="B123" s="75">
        <v>-4.007423691040668E-2</v>
      </c>
      <c r="G123" s="73">
        <v>5.3126626367742312E-2</v>
      </c>
      <c r="H123" s="73">
        <v>4.8665916395353191E-2</v>
      </c>
      <c r="I123" s="72">
        <v>122</v>
      </c>
    </row>
    <row r="124" spans="1:9" x14ac:dyDescent="0.25">
      <c r="A124" s="74">
        <v>36769</v>
      </c>
      <c r="B124" s="75">
        <v>9.0801130989637047E-2</v>
      </c>
      <c r="G124" s="73">
        <v>5.3065144359447806E-2</v>
      </c>
      <c r="H124" s="73">
        <v>4.8487380488603876E-2</v>
      </c>
      <c r="I124" s="72">
        <v>123</v>
      </c>
    </row>
    <row r="125" spans="1:9" x14ac:dyDescent="0.25">
      <c r="A125" s="74">
        <v>36738</v>
      </c>
      <c r="B125" s="75">
        <v>1.440478856237859E-2</v>
      </c>
      <c r="G125" s="73">
        <v>5.2709327741724966E-2</v>
      </c>
      <c r="H125" s="73">
        <v>4.7577598318161933E-2</v>
      </c>
      <c r="I125" s="72">
        <v>124</v>
      </c>
    </row>
    <row r="126" spans="1:9" x14ac:dyDescent="0.25">
      <c r="A126" s="74">
        <v>36707</v>
      </c>
      <c r="B126" s="75">
        <v>-4.0456101194319416E-3</v>
      </c>
      <c r="G126" s="73">
        <v>5.2662018057242153E-2</v>
      </c>
      <c r="H126" s="73">
        <v>4.6963708540949445E-2</v>
      </c>
      <c r="I126" s="72">
        <v>125</v>
      </c>
    </row>
    <row r="127" spans="1:9" x14ac:dyDescent="0.25">
      <c r="A127" s="74">
        <v>36677</v>
      </c>
      <c r="B127" s="75">
        <v>-5.0167291947332715E-2</v>
      </c>
      <c r="G127" s="73">
        <v>5.0332237721042297E-2</v>
      </c>
      <c r="H127" s="73">
        <v>4.5896155946198676E-2</v>
      </c>
      <c r="I127" s="72">
        <v>126</v>
      </c>
    </row>
    <row r="128" spans="1:9" x14ac:dyDescent="0.25">
      <c r="A128" s="74">
        <v>36644</v>
      </c>
      <c r="B128" s="75">
        <v>1.6554832435366817E-2</v>
      </c>
      <c r="G128" s="73">
        <v>5.0151227376739778E-2</v>
      </c>
      <c r="H128" s="73">
        <v>4.6061726036162425E-2</v>
      </c>
      <c r="I128" s="72">
        <v>127</v>
      </c>
    </row>
    <row r="129" spans="1:9" x14ac:dyDescent="0.25">
      <c r="A129" s="74">
        <v>36616</v>
      </c>
      <c r="B129" s="75">
        <v>0.11734898832006513</v>
      </c>
      <c r="G129" s="73">
        <v>5.0587740993407709E-2</v>
      </c>
      <c r="H129" s="73">
        <v>4.7042960288960767E-2</v>
      </c>
      <c r="I129" s="72">
        <v>128</v>
      </c>
    </row>
    <row r="130" spans="1:9" x14ac:dyDescent="0.25">
      <c r="A130" s="74">
        <v>36585</v>
      </c>
      <c r="B130" s="75">
        <v>-1.7007187767174581E-2</v>
      </c>
      <c r="G130" s="73">
        <v>5.0326875398607127E-2</v>
      </c>
      <c r="H130" s="73">
        <v>4.6094621340599218E-2</v>
      </c>
      <c r="I130" s="72">
        <v>129</v>
      </c>
    </row>
    <row r="131" spans="1:9" x14ac:dyDescent="0.25">
      <c r="A131" s="74">
        <v>36556</v>
      </c>
      <c r="B131" s="75">
        <v>-2.9845886061149907E-2</v>
      </c>
      <c r="G131" s="73">
        <v>4.886276797779901E-2</v>
      </c>
      <c r="H131" s="73">
        <v>4.4772933244707561E-2</v>
      </c>
      <c r="I131" s="72">
        <v>130</v>
      </c>
    </row>
    <row r="132" spans="1:9" x14ac:dyDescent="0.25">
      <c r="A132" s="74">
        <v>36525</v>
      </c>
      <c r="B132" s="75">
        <v>7.418417823786605E-2</v>
      </c>
      <c r="G132" s="73">
        <v>4.9396425572739301E-2</v>
      </c>
      <c r="H132" s="73">
        <v>4.5640914533290604E-2</v>
      </c>
      <c r="I132" s="72">
        <v>131</v>
      </c>
    </row>
    <row r="133" spans="1:9" x14ac:dyDescent="0.25">
      <c r="A133" s="74">
        <v>36494</v>
      </c>
      <c r="B133" s="75">
        <v>5.6420182481453196E-2</v>
      </c>
      <c r="G133" s="73">
        <v>4.9260814139529929E-2</v>
      </c>
      <c r="H133" s="73">
        <v>4.5126178891003302E-2</v>
      </c>
      <c r="I133" s="72">
        <v>132</v>
      </c>
    </row>
    <row r="134" spans="1:9" x14ac:dyDescent="0.25">
      <c r="A134" s="74">
        <v>36462</v>
      </c>
      <c r="B134" s="75">
        <v>8.59291127603663E-2</v>
      </c>
      <c r="G134" s="73">
        <v>4.8781139204874008E-2</v>
      </c>
      <c r="H134" s="73">
        <v>4.4525463716017039E-2</v>
      </c>
      <c r="I134" s="72">
        <v>133</v>
      </c>
    </row>
    <row r="135" spans="1:9" x14ac:dyDescent="0.25">
      <c r="A135" s="74">
        <v>36433</v>
      </c>
      <c r="B135" s="75">
        <v>-3.9071378906577303E-2</v>
      </c>
      <c r="G135" s="73">
        <v>4.8640002225448009E-2</v>
      </c>
      <c r="H135" s="73">
        <v>4.4336433999899567E-2</v>
      </c>
      <c r="I135" s="72">
        <v>134</v>
      </c>
    </row>
    <row r="136" spans="1:9" x14ac:dyDescent="0.25">
      <c r="A136" s="74">
        <v>36403</v>
      </c>
      <c r="B136" s="75">
        <v>3.9830615745979348E-3</v>
      </c>
      <c r="G136" s="73">
        <v>4.8284019292630979E-2</v>
      </c>
      <c r="H136" s="73">
        <v>4.3456046839527494E-2</v>
      </c>
      <c r="I136" s="72">
        <v>135</v>
      </c>
    </row>
    <row r="137" spans="1:9" x14ac:dyDescent="0.25">
      <c r="A137" s="74">
        <v>36371</v>
      </c>
      <c r="B137" s="75">
        <v>-6.6494965183298893E-2</v>
      </c>
      <c r="G137" s="73">
        <v>4.8248868788430294E-2</v>
      </c>
      <c r="H137" s="73">
        <v>4.267130308878006E-2</v>
      </c>
      <c r="I137" s="72">
        <v>136</v>
      </c>
    </row>
    <row r="138" spans="1:9" x14ac:dyDescent="0.25">
      <c r="A138" s="74">
        <v>36341</v>
      </c>
      <c r="B138" s="75">
        <v>6.5793834042392918E-2</v>
      </c>
      <c r="G138" s="73">
        <v>4.7986759674736305E-2</v>
      </c>
      <c r="H138" s="73">
        <v>4.1829560128991257E-2</v>
      </c>
      <c r="I138" s="72">
        <v>137</v>
      </c>
    </row>
    <row r="139" spans="1:9" x14ac:dyDescent="0.25">
      <c r="A139" s="74">
        <v>36311</v>
      </c>
      <c r="B139" s="75">
        <v>-1.1126919559709458E-2</v>
      </c>
      <c r="G139" s="73">
        <v>4.6945029851201005E-2</v>
      </c>
      <c r="H139" s="73">
        <v>4.0764606199155791E-2</v>
      </c>
      <c r="I139" s="72">
        <v>138</v>
      </c>
    </row>
    <row r="140" spans="1:9" x14ac:dyDescent="0.25">
      <c r="A140" s="74">
        <v>36280</v>
      </c>
      <c r="B140" s="75">
        <v>4.9296279474399851E-2</v>
      </c>
      <c r="G140" s="73">
        <v>4.6915818703710213E-2</v>
      </c>
      <c r="H140" s="73">
        <v>4.0021205047881793E-2</v>
      </c>
      <c r="I140" s="72">
        <v>139</v>
      </c>
    </row>
    <row r="141" spans="1:9" x14ac:dyDescent="0.25">
      <c r="A141" s="74">
        <v>36250</v>
      </c>
      <c r="B141" s="75">
        <v>6.7232741218972825E-2</v>
      </c>
      <c r="G141" s="73">
        <v>4.7260355066648989E-2</v>
      </c>
      <c r="H141" s="73">
        <v>4.0224811850132866E-2</v>
      </c>
      <c r="I141" s="72">
        <v>140</v>
      </c>
    </row>
    <row r="142" spans="1:9" x14ac:dyDescent="0.25">
      <c r="A142" s="74">
        <v>36217</v>
      </c>
      <c r="B142" s="75">
        <v>2.9370384477853673E-3</v>
      </c>
      <c r="G142" s="73">
        <v>4.7205201656461998E-2</v>
      </c>
      <c r="H142" s="73">
        <v>4.0245026856913446E-2</v>
      </c>
      <c r="I142" s="72">
        <v>141</v>
      </c>
    </row>
    <row r="143" spans="1:9" x14ac:dyDescent="0.25">
      <c r="A143" s="74">
        <v>36189</v>
      </c>
      <c r="B143" s="75">
        <v>7.2623105198002191E-2</v>
      </c>
      <c r="G143" s="73">
        <v>4.6228168599478411E-2</v>
      </c>
      <c r="H143" s="73">
        <v>4.0827953598765211E-2</v>
      </c>
      <c r="I143" s="72">
        <v>142</v>
      </c>
    </row>
    <row r="144" spans="1:9" x14ac:dyDescent="0.25">
      <c r="A144" s="74">
        <v>36160</v>
      </c>
      <c r="B144" s="75">
        <v>4.2232229448645242E-2</v>
      </c>
      <c r="G144" s="73">
        <v>4.6077189703852418E-2</v>
      </c>
      <c r="H144" s="73">
        <v>4.0057441343639068E-2</v>
      </c>
      <c r="I144" s="72">
        <v>143</v>
      </c>
    </row>
    <row r="145" spans="1:9" x14ac:dyDescent="0.25">
      <c r="A145" s="74">
        <v>36129</v>
      </c>
      <c r="B145" s="75">
        <v>8.9076763267926129E-2</v>
      </c>
      <c r="G145" s="73">
        <v>4.5667708148478696E-2</v>
      </c>
      <c r="H145" s="73">
        <v>3.9647025595232595E-2</v>
      </c>
      <c r="I145" s="72">
        <v>144</v>
      </c>
    </row>
    <row r="146" spans="1:9" x14ac:dyDescent="0.25">
      <c r="A146" s="74">
        <v>36098</v>
      </c>
      <c r="B146" s="75">
        <v>6.6464239960585259E-2</v>
      </c>
      <c r="G146" s="73">
        <v>4.3882194523137852E-2</v>
      </c>
      <c r="H146" s="73">
        <v>4.0264989457453562E-2</v>
      </c>
      <c r="I146" s="72">
        <v>145</v>
      </c>
    </row>
    <row r="147" spans="1:9" x14ac:dyDescent="0.25">
      <c r="A147" s="74">
        <v>36068</v>
      </c>
      <c r="B147" s="75">
        <v>8.8541926348204569E-3</v>
      </c>
      <c r="G147" s="73">
        <v>4.3051659211505014E-2</v>
      </c>
      <c r="H147" s="73">
        <v>3.9373162356988456E-2</v>
      </c>
      <c r="I147" s="72">
        <v>146</v>
      </c>
    </row>
    <row r="148" spans="1:9" x14ac:dyDescent="0.25">
      <c r="A148" s="74">
        <v>36038</v>
      </c>
      <c r="B148" s="75">
        <v>-0.14756069981375097</v>
      </c>
      <c r="G148" s="73">
        <v>4.2736726080271514E-2</v>
      </c>
      <c r="H148" s="73">
        <v>3.8655465650609976E-2</v>
      </c>
      <c r="I148" s="72">
        <v>147</v>
      </c>
    </row>
    <row r="149" spans="1:9" x14ac:dyDescent="0.25">
      <c r="A149" s="74">
        <v>36007</v>
      </c>
      <c r="B149" s="75">
        <v>-2.5407863744293935E-2</v>
      </c>
      <c r="G149" s="73">
        <v>4.311969291898534E-2</v>
      </c>
      <c r="H149" s="73">
        <v>4.0356495791289498E-2</v>
      </c>
      <c r="I149" s="72">
        <v>148</v>
      </c>
    </row>
    <row r="150" spans="1:9" x14ac:dyDescent="0.25">
      <c r="A150" s="74">
        <v>35976</v>
      </c>
      <c r="B150" s="75">
        <v>5.4881412546213815E-2</v>
      </c>
      <c r="G150" s="73">
        <v>4.3100917684455661E-2</v>
      </c>
      <c r="H150" s="73">
        <v>3.9603513179336393E-2</v>
      </c>
      <c r="I150" s="72">
        <v>149</v>
      </c>
    </row>
    <row r="151" spans="1:9" x14ac:dyDescent="0.25">
      <c r="A151" s="74">
        <v>35944</v>
      </c>
      <c r="B151" s="75">
        <v>-2.7494214099613612E-2</v>
      </c>
      <c r="G151" s="73"/>
      <c r="H151" s="73"/>
    </row>
    <row r="152" spans="1:9" x14ac:dyDescent="0.25">
      <c r="A152" s="74">
        <v>35915</v>
      </c>
      <c r="B152" s="75">
        <v>-1.9312734465511849E-2</v>
      </c>
      <c r="G152" s="73"/>
      <c r="H152" s="73"/>
    </row>
    <row r="153" spans="1:9" x14ac:dyDescent="0.25">
      <c r="A153" s="74">
        <v>35885</v>
      </c>
      <c r="B153" s="75">
        <v>7.0786339967231271E-2</v>
      </c>
      <c r="G153" s="73"/>
      <c r="H153" s="73"/>
    </row>
    <row r="154" spans="1:9" x14ac:dyDescent="0.25">
      <c r="A154" s="74">
        <v>35853</v>
      </c>
      <c r="B154" s="75">
        <v>6.1227655904532829E-2</v>
      </c>
      <c r="G154" s="73"/>
      <c r="H154" s="73"/>
    </row>
    <row r="155" spans="1:9" x14ac:dyDescent="0.25">
      <c r="A155" s="74">
        <v>35825</v>
      </c>
      <c r="B155" s="75">
        <v>2.8558478957473765E-2</v>
      </c>
      <c r="G155" s="73"/>
      <c r="H155" s="73"/>
    </row>
    <row r="156" spans="1:9" x14ac:dyDescent="0.25">
      <c r="A156" s="74">
        <v>35795</v>
      </c>
      <c r="B156" s="75">
        <v>3.3251557570724843E-2</v>
      </c>
      <c r="G156" s="73"/>
      <c r="H156" s="73"/>
    </row>
    <row r="157" spans="1:9" x14ac:dyDescent="0.25">
      <c r="A157" s="74">
        <v>35762</v>
      </c>
      <c r="B157" s="75">
        <v>7.3202637340901155E-2</v>
      </c>
      <c r="G157" s="73"/>
      <c r="H157" s="73"/>
    </row>
    <row r="158" spans="1:9" x14ac:dyDescent="0.25">
      <c r="A158" s="74">
        <v>35734</v>
      </c>
      <c r="B158" s="75">
        <v>-5.3233091327648197E-2</v>
      </c>
      <c r="G158" s="73"/>
      <c r="H158" s="73"/>
    </row>
    <row r="159" spans="1:9" x14ac:dyDescent="0.25">
      <c r="A159" s="74">
        <v>35703</v>
      </c>
      <c r="B159" s="75">
        <v>3.1113896844462863E-2</v>
      </c>
      <c r="G159" s="73"/>
      <c r="H159" s="73"/>
    </row>
    <row r="160" spans="1:9" x14ac:dyDescent="0.25">
      <c r="A160" s="74">
        <v>35671</v>
      </c>
      <c r="B160" s="75">
        <v>-7.9253712023079292E-2</v>
      </c>
      <c r="G160" s="73"/>
      <c r="H160" s="73"/>
    </row>
    <row r="161" spans="1:8" x14ac:dyDescent="0.25">
      <c r="A161" s="74">
        <v>35642</v>
      </c>
      <c r="B161" s="75">
        <v>0.1360769952826375</v>
      </c>
      <c r="G161" s="73"/>
      <c r="H161" s="73"/>
    </row>
    <row r="162" spans="1:8" x14ac:dyDescent="0.25">
      <c r="A162" s="74">
        <v>35611</v>
      </c>
      <c r="B162" s="75">
        <v>6.6911328636185985E-2</v>
      </c>
      <c r="G162" s="73"/>
      <c r="H162" s="73"/>
    </row>
    <row r="163" spans="1:8" x14ac:dyDescent="0.25">
      <c r="A163" s="74">
        <v>35580</v>
      </c>
      <c r="B163" s="75">
        <v>3.9321545121679957E-2</v>
      </c>
      <c r="G163" s="73"/>
      <c r="H163" s="73"/>
    </row>
    <row r="164" spans="1:8" x14ac:dyDescent="0.25">
      <c r="A164" s="74">
        <v>35550</v>
      </c>
      <c r="B164" s="75">
        <v>0.10476055692212993</v>
      </c>
      <c r="G164" s="73"/>
      <c r="H164" s="73"/>
    </row>
    <row r="165" spans="1:8" x14ac:dyDescent="0.25">
      <c r="A165" s="74">
        <v>35520</v>
      </c>
      <c r="B165" s="75">
        <v>-5.7370959812058198E-2</v>
      </c>
      <c r="G165" s="73"/>
      <c r="H165" s="73"/>
    </row>
    <row r="166" spans="1:8" x14ac:dyDescent="0.25">
      <c r="A166" s="74">
        <v>35489</v>
      </c>
      <c r="B166" s="75">
        <v>3.6625142723535342E-2</v>
      </c>
      <c r="G166" s="73"/>
      <c r="H166" s="73"/>
    </row>
    <row r="167" spans="1:8" x14ac:dyDescent="0.25">
      <c r="A167" s="74">
        <v>35461</v>
      </c>
      <c r="B167" s="75">
        <v>0.13387096732558579</v>
      </c>
      <c r="G167" s="73"/>
      <c r="H167" s="73"/>
    </row>
    <row r="168" spans="1:8" x14ac:dyDescent="0.25">
      <c r="A168" s="74">
        <v>35430</v>
      </c>
      <c r="B168" s="75">
        <v>-1.7855738601762483E-2</v>
      </c>
      <c r="G168" s="73"/>
      <c r="H168" s="73"/>
    </row>
    <row r="169" spans="1:8" x14ac:dyDescent="0.25">
      <c r="A169" s="74">
        <v>35398</v>
      </c>
      <c r="B169" s="75">
        <v>9.1022982977722933E-2</v>
      </c>
      <c r="G169" s="73"/>
      <c r="H169" s="73"/>
    </row>
    <row r="170" spans="1:8" x14ac:dyDescent="0.25">
      <c r="A170" s="74">
        <v>35369</v>
      </c>
      <c r="B170" s="75">
        <v>1.5836705564360898E-2</v>
      </c>
      <c r="G170" s="73"/>
      <c r="H170" s="73"/>
    </row>
    <row r="171" spans="1:8" x14ac:dyDescent="0.25">
      <c r="A171" s="74">
        <v>35338</v>
      </c>
      <c r="B171" s="75">
        <v>8.8174490040092923E-2</v>
      </c>
      <c r="G171" s="73"/>
      <c r="H171" s="73"/>
    </row>
    <row r="172" spans="1:8" x14ac:dyDescent="0.25">
      <c r="A172" s="74">
        <v>35307</v>
      </c>
      <c r="B172" s="75">
        <v>2.4119299943542449E-2</v>
      </c>
      <c r="G172" s="73"/>
      <c r="H172" s="73"/>
    </row>
    <row r="173" spans="1:8" x14ac:dyDescent="0.25">
      <c r="A173" s="74">
        <v>35277</v>
      </c>
      <c r="B173" s="75">
        <v>-7.6577596055188657E-2</v>
      </c>
      <c r="G173" s="73"/>
      <c r="H173" s="73"/>
    </row>
    <row r="174" spans="1:8" x14ac:dyDescent="0.25">
      <c r="A174" s="74">
        <v>35244</v>
      </c>
      <c r="B174" s="75">
        <v>7.6745784471987655E-4</v>
      </c>
      <c r="G174" s="73"/>
      <c r="H174" s="73"/>
    </row>
    <row r="175" spans="1:8" x14ac:dyDescent="0.25">
      <c r="A175" s="74">
        <v>35216</v>
      </c>
      <c r="B175" s="75">
        <v>2.0938787083404131E-2</v>
      </c>
      <c r="G175" s="73"/>
      <c r="H175" s="73"/>
    </row>
    <row r="176" spans="1:8" x14ac:dyDescent="0.25">
      <c r="A176" s="74">
        <v>35185</v>
      </c>
      <c r="B176" s="75">
        <v>5.2345894157980855E-2</v>
      </c>
      <c r="G176" s="73"/>
      <c r="H176" s="73"/>
    </row>
    <row r="177" spans="1:8" x14ac:dyDescent="0.25">
      <c r="A177" s="74">
        <v>35153</v>
      </c>
      <c r="B177" s="75">
        <v>1.3013158227565436E-2</v>
      </c>
      <c r="G177" s="73"/>
      <c r="H177" s="73"/>
    </row>
    <row r="178" spans="1:8" x14ac:dyDescent="0.25">
      <c r="A178" s="74">
        <v>35124</v>
      </c>
      <c r="B178" s="75">
        <v>-3.5834555474973939E-3</v>
      </c>
      <c r="G178" s="73"/>
      <c r="H178" s="73"/>
    </row>
    <row r="179" spans="1:8" x14ac:dyDescent="0.25">
      <c r="A179" s="74">
        <v>35095</v>
      </c>
      <c r="B179" s="75">
        <v>7.4800433263861654E-2</v>
      </c>
      <c r="C179" s="72" t="s">
        <v>55</v>
      </c>
      <c r="D179" s="72" t="s">
        <v>56</v>
      </c>
      <c r="G179" s="73"/>
      <c r="H179" s="73"/>
    </row>
    <row r="180" spans="1:8" x14ac:dyDescent="0.25">
      <c r="A180" s="74">
        <v>35062</v>
      </c>
      <c r="B180" s="75">
        <v>3.6085261291904924E-3</v>
      </c>
      <c r="C180" s="73">
        <f t="shared" ref="C180:C243" si="0">STDEV(B180:B239)</f>
        <v>4.3100917684455661E-2</v>
      </c>
      <c r="D180" s="73" t="e">
        <f ca="1">[1]!ewma(B180:B239,0.96)</f>
        <v>#NAME?</v>
      </c>
      <c r="E180" s="72">
        <v>149</v>
      </c>
      <c r="G180" s="73"/>
      <c r="H180" s="73"/>
    </row>
    <row r="181" spans="1:8" x14ac:dyDescent="0.25">
      <c r="A181" s="74">
        <v>35033</v>
      </c>
      <c r="B181" s="75">
        <v>6.9555331737342962E-2</v>
      </c>
      <c r="C181" s="73">
        <f t="shared" si="0"/>
        <v>4.311969291898534E-2</v>
      </c>
      <c r="D181" s="73" t="e">
        <f ca="1">[1]!ewma(B181:B240,0.96)</f>
        <v>#NAME?</v>
      </c>
      <c r="E181" s="72">
        <v>148</v>
      </c>
      <c r="G181" s="73"/>
      <c r="H181" s="73"/>
    </row>
    <row r="182" spans="1:8" x14ac:dyDescent="0.25">
      <c r="A182" s="74">
        <v>35003</v>
      </c>
      <c r="B182" s="75">
        <v>-1.2551814620606949E-2</v>
      </c>
      <c r="C182" s="73">
        <f t="shared" si="0"/>
        <v>4.2736726080271514E-2</v>
      </c>
      <c r="D182" s="73" t="e">
        <f ca="1">[1]!ewma(B182:B241,0.96)</f>
        <v>#NAME?</v>
      </c>
      <c r="E182" s="72">
        <v>147</v>
      </c>
      <c r="G182" s="73"/>
      <c r="H182" s="73"/>
    </row>
    <row r="183" spans="1:8" x14ac:dyDescent="0.25">
      <c r="A183" s="74">
        <v>34971</v>
      </c>
      <c r="B183" s="75">
        <v>1.0001389042497033E-2</v>
      </c>
      <c r="C183" s="73">
        <f t="shared" si="0"/>
        <v>4.3051659211505014E-2</v>
      </c>
      <c r="D183" s="73" t="e">
        <f ca="1">[1]!ewma(B183:B242,0.96)</f>
        <v>#NAME?</v>
      </c>
      <c r="E183" s="72">
        <v>146</v>
      </c>
      <c r="G183" s="73"/>
      <c r="H183" s="73"/>
    </row>
    <row r="184" spans="1:8" x14ac:dyDescent="0.25">
      <c r="A184" s="74">
        <v>34942</v>
      </c>
      <c r="B184" s="75">
        <v>6.2403999116186659E-2</v>
      </c>
      <c r="C184" s="73">
        <f t="shared" si="0"/>
        <v>4.3882194523137852E-2</v>
      </c>
      <c r="D184" s="73" t="e">
        <f ca="1">[1]!ewma(B184:B243,0.96)</f>
        <v>#NAME?</v>
      </c>
      <c r="E184" s="72">
        <v>145</v>
      </c>
      <c r="G184" s="73"/>
      <c r="H184" s="73"/>
    </row>
    <row r="185" spans="1:8" x14ac:dyDescent="0.25">
      <c r="A185" s="74">
        <v>34911</v>
      </c>
      <c r="B185" s="75">
        <v>2.9545736701732661E-2</v>
      </c>
      <c r="C185" s="73">
        <f t="shared" si="0"/>
        <v>4.5667708148478696E-2</v>
      </c>
      <c r="D185" s="73" t="e">
        <f ca="1">[1]!ewma(B185:B244,0.96)</f>
        <v>#NAME?</v>
      </c>
      <c r="E185" s="72">
        <v>144</v>
      </c>
      <c r="G185" s="73"/>
      <c r="H185" s="73"/>
    </row>
    <row r="186" spans="1:8" x14ac:dyDescent="0.25">
      <c r="A186" s="74">
        <v>34880</v>
      </c>
      <c r="B186" s="75">
        <v>1.7744649745707886E-3</v>
      </c>
      <c r="C186" s="73">
        <f t="shared" si="0"/>
        <v>4.6077189703852418E-2</v>
      </c>
      <c r="D186" s="73" t="e">
        <f ca="1">[1]!ewma(B186:B245,0.96)</f>
        <v>#NAME?</v>
      </c>
      <c r="E186" s="72">
        <v>143</v>
      </c>
      <c r="G186" s="73"/>
      <c r="H186" s="73"/>
    </row>
    <row r="187" spans="1:8" x14ac:dyDescent="0.25">
      <c r="A187" s="74">
        <v>34850</v>
      </c>
      <c r="B187" s="75">
        <v>6.0134306496869572E-2</v>
      </c>
      <c r="C187" s="73">
        <f t="shared" si="0"/>
        <v>4.6228168599478411E-2</v>
      </c>
      <c r="D187" s="73" t="e">
        <f ca="1">[1]!ewma(B187:B246,0.96)</f>
        <v>#NAME?</v>
      </c>
      <c r="E187" s="72">
        <v>142</v>
      </c>
      <c r="G187" s="73"/>
      <c r="H187" s="73"/>
    </row>
    <row r="188" spans="1:8" x14ac:dyDescent="0.25">
      <c r="A188" s="74">
        <v>34817</v>
      </c>
      <c r="B188" s="75">
        <v>3.9717919059113704E-2</v>
      </c>
      <c r="C188" s="73">
        <f t="shared" si="0"/>
        <v>4.7205201656461998E-2</v>
      </c>
      <c r="D188" s="73" t="e">
        <f ca="1">[1]!ewma(B188:B247,0.96)</f>
        <v>#NAME?</v>
      </c>
      <c r="E188" s="72">
        <v>141</v>
      </c>
      <c r="G188" s="73"/>
      <c r="H188" s="73"/>
    </row>
    <row r="189" spans="1:8" x14ac:dyDescent="0.25">
      <c r="A189" s="74">
        <v>34789</v>
      </c>
      <c r="B189" s="75">
        <v>-4.2349105297143197E-2</v>
      </c>
      <c r="C189" s="73">
        <f t="shared" si="0"/>
        <v>4.7260355066648989E-2</v>
      </c>
      <c r="D189" s="73" t="e">
        <f ca="1">[1]!ewma(B189:B248,0.96)</f>
        <v>#NAME?</v>
      </c>
      <c r="E189" s="72">
        <v>140</v>
      </c>
      <c r="G189" s="73"/>
      <c r="H189" s="73"/>
    </row>
    <row r="190" spans="1:8" x14ac:dyDescent="0.25">
      <c r="A190" s="74">
        <v>34758</v>
      </c>
      <c r="B190" s="75">
        <v>2.3995928911886288E-3</v>
      </c>
      <c r="C190" s="73">
        <f t="shared" si="0"/>
        <v>4.6915818703710213E-2</v>
      </c>
      <c r="D190" s="73" t="e">
        <f ca="1">[1]!ewma(B190:B249,0.96)</f>
        <v>#NAME?</v>
      </c>
      <c r="E190" s="72">
        <v>139</v>
      </c>
      <c r="G190" s="73"/>
      <c r="H190" s="73"/>
    </row>
    <row r="191" spans="1:8" x14ac:dyDescent="0.25">
      <c r="A191" s="74">
        <v>34730</v>
      </c>
      <c r="B191" s="75">
        <v>2.4222990576070469E-3</v>
      </c>
      <c r="C191" s="73">
        <f t="shared" si="0"/>
        <v>4.6945029851201005E-2</v>
      </c>
      <c r="D191" s="73" t="e">
        <f ca="1">[1]!ewma(B191:B250,0.96)</f>
        <v>#NAME?</v>
      </c>
      <c r="E191" s="72">
        <v>138</v>
      </c>
      <c r="G191" s="73"/>
      <c r="H191" s="73"/>
    </row>
    <row r="192" spans="1:8" x14ac:dyDescent="0.25">
      <c r="A192" s="74">
        <v>34698</v>
      </c>
      <c r="B192" s="75">
        <v>-6.4162580902293875E-4</v>
      </c>
      <c r="C192" s="73">
        <f t="shared" si="0"/>
        <v>4.7986759674736305E-2</v>
      </c>
      <c r="D192" s="73" t="e">
        <f ca="1">[1]!ewma(B192:B251,0.96)</f>
        <v>#NAME?</v>
      </c>
      <c r="E192" s="72">
        <v>137</v>
      </c>
      <c r="G192" s="73"/>
      <c r="H192" s="73"/>
    </row>
    <row r="193" spans="1:8" x14ac:dyDescent="0.25">
      <c r="A193" s="74">
        <v>34668</v>
      </c>
      <c r="B193" s="75">
        <v>3.7626786857174466E-3</v>
      </c>
      <c r="C193" s="73">
        <f t="shared" si="0"/>
        <v>4.8248868788430294E-2</v>
      </c>
      <c r="D193" s="73" t="e">
        <f ca="1">[1]!ewma(B193:B252,0.96)</f>
        <v>#NAME?</v>
      </c>
      <c r="E193" s="72">
        <v>136</v>
      </c>
      <c r="G193" s="73"/>
      <c r="H193" s="73"/>
    </row>
    <row r="194" spans="1:8" x14ac:dyDescent="0.25">
      <c r="A194" s="74">
        <v>34638</v>
      </c>
      <c r="B194" s="75">
        <v>-8.0635368675929797E-3</v>
      </c>
      <c r="C194" s="73">
        <f t="shared" si="0"/>
        <v>4.8284019292630979E-2</v>
      </c>
      <c r="D194" s="73" t="e">
        <f ca="1">[1]!ewma(B194:B253,0.96)</f>
        <v>#NAME?</v>
      </c>
      <c r="E194" s="72">
        <v>135</v>
      </c>
      <c r="G194" s="73"/>
      <c r="H194" s="73"/>
    </row>
    <row r="195" spans="1:8" x14ac:dyDescent="0.25">
      <c r="A195" s="74">
        <v>34607</v>
      </c>
      <c r="B195" s="75">
        <v>-3.9871702865311054E-2</v>
      </c>
      <c r="C195" s="73">
        <f t="shared" si="0"/>
        <v>4.8640002225448009E-2</v>
      </c>
      <c r="D195" s="73" t="e">
        <f ca="1">[1]!ewma(B195:B254,0.96)</f>
        <v>#NAME?</v>
      </c>
      <c r="E195" s="72">
        <v>134</v>
      </c>
      <c r="G195" s="73"/>
      <c r="H195" s="73"/>
    </row>
    <row r="196" spans="1:8" x14ac:dyDescent="0.25">
      <c r="A196" s="74">
        <v>34577</v>
      </c>
      <c r="B196" s="75">
        <v>3.0301491593299978E-2</v>
      </c>
      <c r="C196" s="73">
        <f t="shared" si="0"/>
        <v>4.8781139204874008E-2</v>
      </c>
      <c r="D196" s="73" t="e">
        <f ca="1">[1]!ewma(B196:B255,0.96)</f>
        <v>#NAME?</v>
      </c>
      <c r="E196" s="72">
        <v>133</v>
      </c>
      <c r="G196" s="73"/>
      <c r="H196" s="73"/>
    </row>
    <row r="197" spans="1:8" x14ac:dyDescent="0.25">
      <c r="A197" s="74">
        <v>34544</v>
      </c>
      <c r="B197" s="75">
        <v>2.9752519868599281E-2</v>
      </c>
      <c r="C197" s="73">
        <f t="shared" si="0"/>
        <v>4.9260814139529929E-2</v>
      </c>
      <c r="D197" s="73" t="e">
        <f ca="1">[1]!ewma(B197:B256,0.96)</f>
        <v>#NAME?</v>
      </c>
      <c r="E197" s="72">
        <v>132</v>
      </c>
      <c r="G197" s="73"/>
      <c r="H197" s="73"/>
    </row>
    <row r="198" spans="1:8" x14ac:dyDescent="0.25">
      <c r="A198" s="74">
        <v>34515</v>
      </c>
      <c r="B198" s="75">
        <v>-6.1011865738201498E-2</v>
      </c>
      <c r="C198" s="73">
        <f t="shared" si="0"/>
        <v>4.9396425572739301E-2</v>
      </c>
      <c r="D198" s="73" t="e">
        <f ca="1">[1]!ewma(B198:B257,0.96)</f>
        <v>#NAME?</v>
      </c>
      <c r="E198" s="72">
        <v>131</v>
      </c>
      <c r="G198" s="73"/>
      <c r="H198" s="73"/>
    </row>
    <row r="199" spans="1:8" x14ac:dyDescent="0.25">
      <c r="A199" s="74">
        <v>34485</v>
      </c>
      <c r="B199" s="75">
        <v>6.0962440598955059E-3</v>
      </c>
      <c r="C199" s="73">
        <f t="shared" si="0"/>
        <v>4.886276797779901E-2</v>
      </c>
      <c r="D199" s="73" t="e">
        <f ca="1">[1]!ewma(B199:B258,0.96)</f>
        <v>#NAME?</v>
      </c>
      <c r="E199" s="72">
        <v>130</v>
      </c>
      <c r="G199" s="73"/>
      <c r="H199" s="73"/>
    </row>
    <row r="200" spans="1:8" x14ac:dyDescent="0.25">
      <c r="A200" s="74">
        <v>34453</v>
      </c>
      <c r="B200" s="75">
        <v>4.3532823690259903E-3</v>
      </c>
      <c r="C200" s="73">
        <f t="shared" si="0"/>
        <v>5.0326875398607127E-2</v>
      </c>
      <c r="D200" s="73" t="e">
        <f ca="1">[1]!ewma(B200:B259,0.96)</f>
        <v>#NAME?</v>
      </c>
      <c r="E200" s="72">
        <v>129</v>
      </c>
      <c r="G200" s="73"/>
      <c r="H200" s="73"/>
    </row>
    <row r="201" spans="1:8" x14ac:dyDescent="0.25">
      <c r="A201" s="74">
        <v>34424</v>
      </c>
      <c r="B201" s="75">
        <v>-6.6429486196057597E-2</v>
      </c>
      <c r="C201" s="73">
        <f t="shared" si="0"/>
        <v>5.0587740993407709E-2</v>
      </c>
      <c r="D201" s="73" t="e">
        <f ca="1">[1]!ewma(B201:B260,0.96)</f>
        <v>#NAME?</v>
      </c>
      <c r="E201" s="72">
        <v>128</v>
      </c>
      <c r="G201" s="73"/>
      <c r="H201" s="73"/>
    </row>
    <row r="202" spans="1:8" x14ac:dyDescent="0.25">
      <c r="A202" s="74">
        <v>34393</v>
      </c>
      <c r="B202" s="75">
        <v>-5.1125225770560556E-2</v>
      </c>
      <c r="C202" s="73">
        <f t="shared" si="0"/>
        <v>5.0151227376739778E-2</v>
      </c>
      <c r="D202" s="73" t="e">
        <f ca="1">[1]!ewma(B202:B261,0.96)</f>
        <v>#NAME?</v>
      </c>
      <c r="E202" s="72">
        <v>127</v>
      </c>
      <c r="G202" s="73"/>
      <c r="H202" s="73"/>
    </row>
    <row r="203" spans="1:8" x14ac:dyDescent="0.25">
      <c r="A203" s="74">
        <v>34365</v>
      </c>
      <c r="B203" s="75">
        <v>3.8780982713621404E-2</v>
      </c>
      <c r="C203" s="73">
        <f t="shared" si="0"/>
        <v>5.0332237721042297E-2</v>
      </c>
      <c r="D203" s="73" t="e">
        <f ca="1">[1]!ewma(B203:B262,0.96)</f>
        <v>#NAME?</v>
      </c>
      <c r="E203" s="72">
        <v>126</v>
      </c>
      <c r="G203" s="73"/>
      <c r="H203" s="73"/>
    </row>
    <row r="204" spans="1:8" x14ac:dyDescent="0.25">
      <c r="A204" s="74">
        <v>34334</v>
      </c>
      <c r="B204" s="75">
        <v>2.6083699307375197E-2</v>
      </c>
      <c r="C204" s="73">
        <f t="shared" si="0"/>
        <v>5.2662018057242153E-2</v>
      </c>
      <c r="D204" s="73" t="e">
        <f ca="1">[1]!ewma(B204:B263,0.96)</f>
        <v>#NAME?</v>
      </c>
      <c r="E204" s="72">
        <v>125</v>
      </c>
      <c r="G204" s="73"/>
      <c r="H204" s="73"/>
    </row>
    <row r="205" spans="1:8" x14ac:dyDescent="0.25">
      <c r="A205" s="74">
        <v>34303</v>
      </c>
      <c r="B205" s="75">
        <v>1.1229481424627874E-2</v>
      </c>
      <c r="C205" s="73">
        <f t="shared" si="0"/>
        <v>5.2709327741724966E-2</v>
      </c>
      <c r="D205" s="73" t="e">
        <f ca="1">[1]!ewma(B205:B264,0.96)</f>
        <v>#NAME?</v>
      </c>
      <c r="E205" s="72">
        <v>124</v>
      </c>
      <c r="G205" s="73"/>
      <c r="H205" s="73"/>
    </row>
    <row r="206" spans="1:8" x14ac:dyDescent="0.25">
      <c r="A206" s="74">
        <v>34271</v>
      </c>
      <c r="B206" s="75">
        <v>4.2249963277948277E-2</v>
      </c>
      <c r="C206" s="73">
        <f t="shared" si="0"/>
        <v>5.3065144359447806E-2</v>
      </c>
      <c r="D206" s="73" t="e">
        <f ca="1">[1]!ewma(B206:B265,0.96)</f>
        <v>#NAME?</v>
      </c>
      <c r="E206" s="72">
        <v>123</v>
      </c>
      <c r="G206" s="73"/>
      <c r="H206" s="73"/>
    </row>
    <row r="207" spans="1:8" x14ac:dyDescent="0.25">
      <c r="A207" s="74">
        <v>34242</v>
      </c>
      <c r="B207" s="75">
        <v>-4.0328828927373772E-2</v>
      </c>
      <c r="C207" s="73">
        <f t="shared" si="0"/>
        <v>5.3126626367742312E-2</v>
      </c>
      <c r="D207" s="73" t="e">
        <f ca="1">[1]!ewma(B207:B266,0.96)</f>
        <v>#NAME?</v>
      </c>
      <c r="E207" s="72">
        <v>122</v>
      </c>
      <c r="G207" s="73"/>
      <c r="H207" s="73"/>
    </row>
    <row r="208" spans="1:8" x14ac:dyDescent="0.25">
      <c r="A208" s="74">
        <v>34212</v>
      </c>
      <c r="B208" s="75">
        <v>-3.8723412238690358E-3</v>
      </c>
      <c r="C208" s="73">
        <f t="shared" si="0"/>
        <v>5.2896035627686064E-2</v>
      </c>
      <c r="D208" s="73" t="e">
        <f ca="1">[1]!ewma(B208:B267,0.96)</f>
        <v>#NAME?</v>
      </c>
      <c r="E208" s="72">
        <v>121</v>
      </c>
      <c r="G208" s="73"/>
      <c r="H208" s="73"/>
    </row>
    <row r="209" spans="1:8" x14ac:dyDescent="0.25">
      <c r="A209" s="74">
        <v>34180</v>
      </c>
      <c r="B209" s="75">
        <v>2.8006138578423156E-2</v>
      </c>
      <c r="C209" s="73">
        <f t="shared" si="0"/>
        <v>5.3129272531149858E-2</v>
      </c>
      <c r="D209" s="73" t="e">
        <f ca="1">[1]!ewma(B209:B268,0.96)</f>
        <v>#NAME?</v>
      </c>
      <c r="E209" s="72">
        <v>120</v>
      </c>
      <c r="G209" s="73"/>
      <c r="H209" s="73"/>
    </row>
    <row r="210" spans="1:8" x14ac:dyDescent="0.25">
      <c r="A210" s="74">
        <v>34150</v>
      </c>
      <c r="B210" s="75">
        <v>6.2890901385314946E-2</v>
      </c>
      <c r="C210" s="73">
        <f t="shared" si="0"/>
        <v>5.3091360890210083E-2</v>
      </c>
      <c r="D210" s="73" t="e">
        <f ca="1">[1]!ewma(B210:B269,0.96)</f>
        <v>#NAME?</v>
      </c>
      <c r="E210" s="72">
        <v>119</v>
      </c>
      <c r="G210" s="73"/>
      <c r="H210" s="73"/>
    </row>
    <row r="211" spans="1:8" x14ac:dyDescent="0.25">
      <c r="A211" s="74">
        <v>34120</v>
      </c>
      <c r="B211" s="75">
        <v>2.6091715996076958E-2</v>
      </c>
      <c r="C211" s="73">
        <f t="shared" si="0"/>
        <v>5.395563512232774E-2</v>
      </c>
      <c r="D211" s="73" t="e">
        <f ca="1">[1]!ewma(B211:B270,0.96)</f>
        <v>#NAME?</v>
      </c>
      <c r="E211" s="72">
        <v>118</v>
      </c>
      <c r="G211" s="73"/>
      <c r="H211" s="73"/>
    </row>
    <row r="212" spans="1:8" x14ac:dyDescent="0.25">
      <c r="A212" s="74">
        <v>34089</v>
      </c>
      <c r="B212" s="75">
        <v>-4.0401301678017254E-2</v>
      </c>
      <c r="C212" s="73">
        <f t="shared" si="0"/>
        <v>5.4027982769754651E-2</v>
      </c>
      <c r="D212" s="73" t="e">
        <f ca="1">[1]!ewma(B212:B271,0.96)</f>
        <v>#NAME?</v>
      </c>
      <c r="E212" s="72">
        <v>117</v>
      </c>
      <c r="G212" s="73"/>
      <c r="H212" s="73"/>
    </row>
    <row r="213" spans="1:8" x14ac:dyDescent="0.25">
      <c r="A213" s="74">
        <v>34059</v>
      </c>
      <c r="B213" s="75">
        <v>-2.2307471093385711E-3</v>
      </c>
      <c r="C213" s="73">
        <f t="shared" si="0"/>
        <v>5.3633168799623557E-2</v>
      </c>
      <c r="D213" s="73" t="e">
        <f ca="1">[1]!ewma(B213:B272,0.96)</f>
        <v>#NAME?</v>
      </c>
      <c r="E213" s="72">
        <v>116</v>
      </c>
      <c r="G213" s="73"/>
      <c r="H213" s="73"/>
    </row>
    <row r="214" spans="1:8" x14ac:dyDescent="0.25">
      <c r="A214" s="74">
        <v>34026</v>
      </c>
      <c r="B214" s="75">
        <v>3.3123833830866811E-2</v>
      </c>
      <c r="C214" s="73">
        <f t="shared" si="0"/>
        <v>5.4240086371533054E-2</v>
      </c>
      <c r="D214" s="73" t="e">
        <f ca="1">[1]!ewma(B214:B273,0.96)</f>
        <v>#NAME?</v>
      </c>
      <c r="E214" s="72">
        <v>115</v>
      </c>
      <c r="G214" s="73"/>
      <c r="H214" s="73"/>
    </row>
    <row r="215" spans="1:8" x14ac:dyDescent="0.25">
      <c r="A215" s="74">
        <v>33998</v>
      </c>
      <c r="B215" s="75">
        <v>1.14003636678639E-3</v>
      </c>
      <c r="C215" s="73">
        <f t="shared" si="0"/>
        <v>5.4362156287513126E-2</v>
      </c>
      <c r="D215" s="73" t="e">
        <f ca="1">[1]!ewma(B215:B274,0.96)</f>
        <v>#NAME?</v>
      </c>
      <c r="E215" s="72">
        <v>114</v>
      </c>
      <c r="G215" s="73"/>
      <c r="H215" s="73"/>
    </row>
    <row r="216" spans="1:8" x14ac:dyDescent="0.25">
      <c r="A216" s="74">
        <v>33969</v>
      </c>
      <c r="B216" s="75">
        <v>2.1210646956427937E-2</v>
      </c>
      <c r="C216" s="73">
        <f t="shared" si="0"/>
        <v>5.5659760007731748E-2</v>
      </c>
      <c r="D216" s="73" t="e">
        <f ca="1">[1]!ewma(B216:B275,0.96)</f>
        <v>#NAME?</v>
      </c>
      <c r="E216" s="72">
        <v>113</v>
      </c>
      <c r="G216" s="73"/>
      <c r="H216" s="73"/>
    </row>
    <row r="217" spans="1:8" x14ac:dyDescent="0.25">
      <c r="A217" s="74">
        <v>33938</v>
      </c>
      <c r="B217" s="75">
        <v>6.8487146672900456E-2</v>
      </c>
      <c r="C217" s="73">
        <f t="shared" si="0"/>
        <v>5.5699461917119213E-2</v>
      </c>
      <c r="D217" s="73" t="e">
        <f ca="1">[1]!ewma(B217:B276,0.96)</f>
        <v>#NAME?</v>
      </c>
      <c r="E217" s="72">
        <v>112</v>
      </c>
      <c r="G217" s="73"/>
      <c r="H217" s="73"/>
    </row>
    <row r="218" spans="1:8" x14ac:dyDescent="0.25">
      <c r="A218" s="74">
        <v>33907</v>
      </c>
      <c r="B218" s="75">
        <v>9.5940948968338491E-2</v>
      </c>
      <c r="C218" s="73">
        <f t="shared" si="0"/>
        <v>5.8372903305002145E-2</v>
      </c>
      <c r="D218" s="73" t="e">
        <f ca="1">[1]!ewma(B218:B277,0.96)</f>
        <v>#NAME?</v>
      </c>
      <c r="E218" s="72">
        <v>111</v>
      </c>
      <c r="G218" s="73"/>
      <c r="H218" s="73"/>
    </row>
    <row r="219" spans="1:8" x14ac:dyDescent="0.25">
      <c r="A219" s="74">
        <v>33877</v>
      </c>
      <c r="B219" s="75">
        <v>1.3712697656882211E-2</v>
      </c>
      <c r="C219" s="73">
        <f t="shared" si="0"/>
        <v>6.7016078957143607E-2</v>
      </c>
      <c r="D219" s="73" t="e">
        <f ca="1">[1]!ewma(B219:B278,0.96)</f>
        <v>#NAME?</v>
      </c>
      <c r="E219" s="72">
        <v>110</v>
      </c>
      <c r="G219" s="73"/>
      <c r="H219" s="73"/>
    </row>
    <row r="220" spans="1:8" x14ac:dyDescent="0.25">
      <c r="A220" s="74">
        <v>33847</v>
      </c>
      <c r="B220" s="75">
        <v>-7.4829155467049602E-2</v>
      </c>
      <c r="C220" s="73">
        <f t="shared" si="0"/>
        <v>6.7008633890201702E-2</v>
      </c>
      <c r="D220" s="73" t="e">
        <f ca="1">[1]!ewma(B220:B279,0.96)</f>
        <v>#NAME?</v>
      </c>
      <c r="E220" s="72">
        <v>109</v>
      </c>
      <c r="G220" s="73"/>
      <c r="H220" s="73"/>
    </row>
    <row r="221" spans="1:8" x14ac:dyDescent="0.25">
      <c r="A221" s="74">
        <v>33816</v>
      </c>
      <c r="B221" s="75">
        <v>5.7810249488268184E-3</v>
      </c>
      <c r="C221" s="73">
        <f t="shared" si="0"/>
        <v>6.6255372327185189E-2</v>
      </c>
      <c r="D221" s="73" t="e">
        <f ca="1">[1]!ewma(B221:B280,0.96)</f>
        <v>#NAME?</v>
      </c>
      <c r="E221" s="72">
        <v>108</v>
      </c>
      <c r="G221" s="73"/>
      <c r="H221" s="73"/>
    </row>
    <row r="222" spans="1:8" x14ac:dyDescent="0.25">
      <c r="A222" s="74">
        <v>33785</v>
      </c>
      <c r="B222" s="75">
        <v>-6.7322609387506671E-2</v>
      </c>
      <c r="C222" s="73">
        <f t="shared" si="0"/>
        <v>6.6706617157485631E-2</v>
      </c>
      <c r="D222" s="73" t="e">
        <f ca="1">[1]!ewma(B222:B281,0.96)</f>
        <v>#NAME?</v>
      </c>
      <c r="E222" s="72">
        <v>107</v>
      </c>
      <c r="G222" s="73"/>
      <c r="H222" s="73"/>
    </row>
    <row r="223" spans="1:8" x14ac:dyDescent="0.25">
      <c r="A223" s="74">
        <v>33753</v>
      </c>
      <c r="B223" s="75">
        <v>-2.748692626865068E-2</v>
      </c>
      <c r="C223" s="73">
        <f t="shared" si="0"/>
        <v>6.6309847193049082E-2</v>
      </c>
      <c r="D223" s="73" t="e">
        <f ca="1">[1]!ewma(B223:B282,0.96)</f>
        <v>#NAME?</v>
      </c>
      <c r="E223" s="72">
        <v>106</v>
      </c>
      <c r="G223" s="73"/>
      <c r="H223" s="73"/>
    </row>
    <row r="224" spans="1:8" x14ac:dyDescent="0.25">
      <c r="A224" s="74">
        <v>33724</v>
      </c>
      <c r="B224" s="75">
        <v>3.3246395175249299E-2</v>
      </c>
      <c r="C224" s="73">
        <f t="shared" si="0"/>
        <v>6.6176660808157026E-2</v>
      </c>
      <c r="D224" s="73" t="e">
        <f ca="1">[1]!ewma(B224:B283,0.96)</f>
        <v>#NAME?</v>
      </c>
      <c r="E224" s="72">
        <v>105</v>
      </c>
      <c r="G224" s="73"/>
      <c r="H224" s="73"/>
    </row>
    <row r="225" spans="1:8" x14ac:dyDescent="0.25">
      <c r="A225" s="74">
        <v>33694</v>
      </c>
      <c r="B225" s="75">
        <v>-1.6139278595395989E-2</v>
      </c>
      <c r="C225" s="73">
        <f t="shared" si="0"/>
        <v>6.6159580239109436E-2</v>
      </c>
      <c r="D225" s="73" t="e">
        <f ca="1">[1]!ewma(B225:B284,0.96)</f>
        <v>#NAME?</v>
      </c>
      <c r="E225" s="72">
        <v>104</v>
      </c>
      <c r="G225" s="73"/>
      <c r="H225" s="73"/>
    </row>
    <row r="226" spans="1:8" x14ac:dyDescent="0.25">
      <c r="A226" s="74">
        <v>33662</v>
      </c>
      <c r="B226" s="75">
        <v>2.4586388659358693E-2</v>
      </c>
      <c r="C226" s="73">
        <f t="shared" si="0"/>
        <v>6.6097249444712181E-2</v>
      </c>
      <c r="D226" s="73" t="e">
        <f ca="1">[1]!ewma(B226:B285,0.96)</f>
        <v>#NAME?</v>
      </c>
      <c r="E226" s="72">
        <v>103</v>
      </c>
      <c r="G226" s="73"/>
      <c r="H226" s="73"/>
    </row>
    <row r="227" spans="1:8" x14ac:dyDescent="0.25">
      <c r="A227" s="74">
        <v>33634</v>
      </c>
      <c r="B227" s="75">
        <v>4.0765087278445744E-2</v>
      </c>
      <c r="C227" s="73">
        <f t="shared" si="0"/>
        <v>6.6112314916165218E-2</v>
      </c>
      <c r="D227" s="73" t="e">
        <f ca="1">[1]!ewma(B227:B286,0.96)</f>
        <v>#NAME?</v>
      </c>
      <c r="E227" s="72">
        <v>102</v>
      </c>
      <c r="G227" s="73"/>
      <c r="H227" s="73"/>
    </row>
    <row r="228" spans="1:8" x14ac:dyDescent="0.25">
      <c r="A228" s="74">
        <v>33603</v>
      </c>
      <c r="B228" s="75">
        <v>3.7017430837088083E-2</v>
      </c>
      <c r="C228" s="73">
        <f t="shared" si="0"/>
        <v>6.647640106732508E-2</v>
      </c>
      <c r="D228" s="73" t="e">
        <f ca="1">[1]!ewma(B228:B287,0.96)</f>
        <v>#NAME?</v>
      </c>
      <c r="E228" s="72">
        <v>101</v>
      </c>
      <c r="G228" s="73"/>
      <c r="H228" s="73"/>
    </row>
    <row r="229" spans="1:8" x14ac:dyDescent="0.25">
      <c r="A229" s="74">
        <v>33571</v>
      </c>
      <c r="B229" s="75">
        <v>-6.954034983813806E-2</v>
      </c>
      <c r="C229" s="73">
        <f t="shared" si="0"/>
        <v>6.6693336701600561E-2</v>
      </c>
      <c r="D229" s="73" t="e">
        <f ca="1">[1]!ewma(B229:B288,0.96)</f>
        <v>#NAME?</v>
      </c>
      <c r="E229" s="72">
        <v>100</v>
      </c>
      <c r="G229" s="73"/>
      <c r="H229" s="73"/>
    </row>
    <row r="230" spans="1:8" x14ac:dyDescent="0.25">
      <c r="A230" s="74">
        <v>33542</v>
      </c>
      <c r="B230" s="75">
        <v>2.2810071385403363E-2</v>
      </c>
      <c r="C230" s="73">
        <f t="shared" si="0"/>
        <v>6.6089943412903543E-2</v>
      </c>
      <c r="D230" s="73" t="e">
        <f ca="1">[1]!ewma(B230:B289,0.96)</f>
        <v>#NAME?</v>
      </c>
      <c r="E230" s="72">
        <v>99</v>
      </c>
      <c r="G230" s="73"/>
      <c r="H230" s="73"/>
    </row>
    <row r="231" spans="1:8" x14ac:dyDescent="0.25">
      <c r="A231" s="74">
        <v>33511</v>
      </c>
      <c r="B231" s="75">
        <v>-6.5974221236090425E-2</v>
      </c>
      <c r="C231" s="73">
        <f t="shared" si="0"/>
        <v>6.6648354275553337E-2</v>
      </c>
      <c r="D231" s="73" t="e">
        <f ca="1">[1]!ewma(B231:B290,0.96)</f>
        <v>#NAME?</v>
      </c>
      <c r="E231" s="72">
        <v>98</v>
      </c>
      <c r="G231" s="73"/>
      <c r="H231" s="73"/>
    </row>
    <row r="232" spans="1:8" x14ac:dyDescent="0.25">
      <c r="A232" s="74">
        <v>33480</v>
      </c>
      <c r="B232" s="75">
        <v>2.2235276061392639E-2</v>
      </c>
      <c r="C232" s="73">
        <f t="shared" si="0"/>
        <v>6.7190677490704162E-2</v>
      </c>
      <c r="D232" s="73" t="e">
        <f ca="1">[1]!ewma(B232:B291,0.96)</f>
        <v>#NAME?</v>
      </c>
      <c r="E232" s="72">
        <v>97</v>
      </c>
      <c r="G232" s="73"/>
      <c r="H232" s="73"/>
    </row>
    <row r="233" spans="1:8" x14ac:dyDescent="0.25">
      <c r="A233" s="74">
        <v>33450</v>
      </c>
      <c r="B233" s="75">
        <v>5.5247202370534154E-3</v>
      </c>
      <c r="C233" s="73">
        <f t="shared" si="0"/>
        <v>6.730430601925104E-2</v>
      </c>
      <c r="D233" s="73" t="e">
        <f ca="1">[1]!ewma(B233:B292,0.96)</f>
        <v>#NAME?</v>
      </c>
      <c r="E233" s="72">
        <v>96</v>
      </c>
      <c r="G233" s="73"/>
      <c r="H233" s="73"/>
    </row>
    <row r="234" spans="1:8" x14ac:dyDescent="0.25">
      <c r="A234" s="74">
        <v>33417</v>
      </c>
      <c r="B234" s="75">
        <v>-2.0993639021092969E-3</v>
      </c>
      <c r="C234" s="73">
        <f t="shared" si="0"/>
        <v>6.8748233665016228E-2</v>
      </c>
      <c r="D234" s="73" t="e">
        <f ca="1">[1]!ewma(B234:B293,0.96)</f>
        <v>#NAME?</v>
      </c>
      <c r="E234" s="72">
        <v>95</v>
      </c>
      <c r="G234" s="73"/>
      <c r="H234" s="73"/>
    </row>
    <row r="235" spans="1:8" x14ac:dyDescent="0.25">
      <c r="A235" s="74">
        <v>33389</v>
      </c>
      <c r="B235" s="75">
        <v>3.5608724269745595E-2</v>
      </c>
      <c r="C235" s="73">
        <f t="shared" si="0"/>
        <v>6.9038660668937241E-2</v>
      </c>
      <c r="D235" s="73" t="e">
        <f ca="1">[1]!ewma(B235:B294,0.96)</f>
        <v>#NAME?</v>
      </c>
      <c r="E235" s="72">
        <v>94</v>
      </c>
      <c r="G235" s="73"/>
      <c r="H235" s="73"/>
    </row>
    <row r="236" spans="1:8" x14ac:dyDescent="0.25">
      <c r="A236" s="74">
        <v>33358</v>
      </c>
      <c r="B236" s="75">
        <v>2.3535524995576429E-2</v>
      </c>
      <c r="C236" s="73">
        <f t="shared" si="0"/>
        <v>7.0502154014549359E-2</v>
      </c>
      <c r="D236" s="73" t="e">
        <f ca="1">[1]!ewma(B236:B295,0.96)</f>
        <v>#NAME?</v>
      </c>
      <c r="E236" s="72">
        <v>93</v>
      </c>
      <c r="G236" s="73"/>
      <c r="H236" s="73"/>
    </row>
    <row r="237" spans="1:8" x14ac:dyDescent="0.25">
      <c r="A237" s="74">
        <v>33326</v>
      </c>
      <c r="B237" s="75">
        <v>0.13944189551156172</v>
      </c>
      <c r="C237" s="73">
        <f t="shared" si="0"/>
        <v>7.1514120037316553E-2</v>
      </c>
      <c r="D237" s="73" t="e">
        <f ca="1">[1]!ewma(B237:B296,0.96)</f>
        <v>#NAME?</v>
      </c>
      <c r="E237" s="72">
        <v>92</v>
      </c>
      <c r="G237" s="73"/>
      <c r="H237" s="73"/>
    </row>
    <row r="238" spans="1:8" x14ac:dyDescent="0.25">
      <c r="A238" s="74">
        <v>33297</v>
      </c>
      <c r="B238" s="75">
        <v>9.1673438446431721E-2</v>
      </c>
      <c r="C238" s="73">
        <f t="shared" si="0"/>
        <v>7.073586806397221E-2</v>
      </c>
      <c r="D238" s="73" t="e">
        <f ca="1">[1]!ewma(B238:B297,0.96)</f>
        <v>#NAME?</v>
      </c>
      <c r="E238" s="72">
        <v>91</v>
      </c>
      <c r="G238" s="73"/>
      <c r="H238" s="73"/>
    </row>
    <row r="239" spans="1:8" x14ac:dyDescent="0.25">
      <c r="A239" s="74">
        <v>33269</v>
      </c>
      <c r="B239" s="75">
        <v>3.5036678204722005E-2</v>
      </c>
      <c r="C239" s="73">
        <f t="shared" si="0"/>
        <v>6.9798165307417184E-2</v>
      </c>
      <c r="D239" s="73" t="e">
        <f ca="1">[1]!ewma(B239:B298,0.96)</f>
        <v>#NAME?</v>
      </c>
      <c r="E239" s="72">
        <v>90</v>
      </c>
      <c r="G239" s="73"/>
      <c r="H239" s="73"/>
    </row>
    <row r="240" spans="1:8" x14ac:dyDescent="0.25">
      <c r="A240" s="74">
        <v>33238</v>
      </c>
      <c r="B240" s="75">
        <v>2.3242311534448223E-2</v>
      </c>
      <c r="C240" s="73">
        <f t="shared" si="0"/>
        <v>6.9756835628374494E-2</v>
      </c>
      <c r="D240" s="73" t="e">
        <f ca="1">[1]!ewma(B240:B299,0.96)</f>
        <v>#NAME?</v>
      </c>
      <c r="E240" s="72">
        <v>89</v>
      </c>
      <c r="G240" s="73"/>
      <c r="H240" s="73"/>
    </row>
    <row r="241" spans="1:8" x14ac:dyDescent="0.25">
      <c r="A241" s="74">
        <v>33207</v>
      </c>
      <c r="B241" s="75">
        <v>4.9589919312076347E-2</v>
      </c>
      <c r="C241" s="73">
        <f t="shared" si="0"/>
        <v>6.9773552382342965E-2</v>
      </c>
      <c r="D241" s="73" t="e">
        <f ca="1">[1]!ewma(B241:B300,0.96)</f>
        <v>#NAME?</v>
      </c>
      <c r="E241" s="72">
        <v>88</v>
      </c>
      <c r="G241" s="73"/>
      <c r="H241" s="73"/>
    </row>
    <row r="242" spans="1:8" x14ac:dyDescent="0.25">
      <c r="A242" s="74">
        <v>33177</v>
      </c>
      <c r="B242" s="75">
        <v>-3.5536246958360551E-2</v>
      </c>
      <c r="C242" s="73">
        <f t="shared" si="0"/>
        <v>6.9565860498416218E-2</v>
      </c>
      <c r="D242" s="73" t="e">
        <f ca="1">[1]!ewma(B242:B301,0.96)</f>
        <v>#NAME?</v>
      </c>
      <c r="E242" s="72">
        <v>87</v>
      </c>
      <c r="G242" s="73"/>
      <c r="H242" s="73"/>
    </row>
    <row r="243" spans="1:8" x14ac:dyDescent="0.25">
      <c r="A243" s="74">
        <v>33144</v>
      </c>
      <c r="B243" s="75">
        <v>-5.5371826047252326E-2</v>
      </c>
      <c r="C243" s="73">
        <f t="shared" si="0"/>
        <v>6.9431778342653752E-2</v>
      </c>
      <c r="D243" s="73" t="e">
        <f ca="1">[1]!ewma(B243:B302,0.96)</f>
        <v>#NAME?</v>
      </c>
      <c r="E243" s="72">
        <v>86</v>
      </c>
      <c r="G243" s="73"/>
      <c r="H243" s="73"/>
    </row>
    <row r="244" spans="1:8" x14ac:dyDescent="0.25">
      <c r="A244" s="74">
        <v>33116</v>
      </c>
      <c r="B244" s="75">
        <v>-0.10337070352325095</v>
      </c>
      <c r="C244" s="73">
        <f t="shared" ref="C244:C307" si="1">STDEV(B244:B303)</f>
        <v>6.9767276530321581E-2</v>
      </c>
      <c r="D244" s="73" t="e">
        <f ca="1">[1]!ewma(B244:B303,0.96)</f>
        <v>#NAME?</v>
      </c>
      <c r="E244" s="72">
        <v>85</v>
      </c>
      <c r="G244" s="73"/>
      <c r="H244" s="73"/>
    </row>
    <row r="245" spans="1:8" x14ac:dyDescent="0.25">
      <c r="A245" s="74">
        <v>33085</v>
      </c>
      <c r="B245" s="75">
        <v>-4.6707407111161392E-2</v>
      </c>
      <c r="C245" s="73">
        <f t="shared" si="1"/>
        <v>6.8428002011880637E-2</v>
      </c>
      <c r="D245" s="73" t="e">
        <f ca="1">[1]!ewma(B245:B304,0.96)</f>
        <v>#NAME?</v>
      </c>
      <c r="E245" s="72">
        <v>84</v>
      </c>
      <c r="G245" s="73"/>
      <c r="H245" s="73"/>
    </row>
    <row r="246" spans="1:8" x14ac:dyDescent="0.25">
      <c r="A246" s="74">
        <v>33053</v>
      </c>
      <c r="B246" s="75">
        <v>-2.3762599772324977E-2</v>
      </c>
      <c r="C246" s="73">
        <f t="shared" si="1"/>
        <v>6.9062443202120294E-2</v>
      </c>
      <c r="D246" s="73" t="e">
        <f ca="1">[1]!ewma(B246:B305,0.96)</f>
        <v>#NAME?</v>
      </c>
      <c r="E246" s="72">
        <v>83</v>
      </c>
      <c r="G246" s="73"/>
      <c r="H246" s="73"/>
    </row>
    <row r="247" spans="1:8" x14ac:dyDescent="0.25">
      <c r="A247" s="74">
        <v>33024</v>
      </c>
      <c r="B247" s="75">
        <v>9.6871149559940362E-2</v>
      </c>
      <c r="C247" s="73">
        <f t="shared" si="1"/>
        <v>6.8990162064448912E-2</v>
      </c>
      <c r="D247" s="73" t="e">
        <f ca="1">[1]!ewma(B247:B306,0.96)</f>
        <v>#NAME?</v>
      </c>
      <c r="E247" s="72">
        <v>82</v>
      </c>
      <c r="G247" s="73"/>
      <c r="H247" s="73"/>
    </row>
    <row r="248" spans="1:8" x14ac:dyDescent="0.25">
      <c r="A248" s="74">
        <v>32993</v>
      </c>
      <c r="B248" s="75">
        <v>-3.4103847811670418E-2</v>
      </c>
      <c r="C248" s="73">
        <f t="shared" si="1"/>
        <v>6.8261740919183814E-2</v>
      </c>
      <c r="D248" s="73" t="e">
        <f ca="1">[1]!ewma(B248:B307,0.96)</f>
        <v>#NAME?</v>
      </c>
      <c r="E248" s="72">
        <v>81</v>
      </c>
      <c r="G248" s="73"/>
      <c r="H248" s="73"/>
    </row>
    <row r="249" spans="1:8" x14ac:dyDescent="0.25">
      <c r="A249" s="74">
        <v>32962</v>
      </c>
      <c r="B249" s="75">
        <v>2.2418735827836045E-2</v>
      </c>
      <c r="C249" s="73">
        <f t="shared" si="1"/>
        <v>6.8105590776841043E-2</v>
      </c>
      <c r="D249" s="73" t="e">
        <f ca="1">[1]!ewma(B249:B308,0.96)</f>
        <v>#NAME?</v>
      </c>
      <c r="E249" s="72">
        <v>80</v>
      </c>
      <c r="G249" s="73"/>
      <c r="H249" s="73"/>
    </row>
    <row r="250" spans="1:8" x14ac:dyDescent="0.25">
      <c r="A250" s="74">
        <v>32932</v>
      </c>
      <c r="B250" s="75">
        <v>1.8576466033007666E-2</v>
      </c>
      <c r="C250" s="73">
        <f t="shared" si="1"/>
        <v>6.8739382448265954E-2</v>
      </c>
      <c r="D250" s="73" t="e">
        <f ca="1">[1]!ewma(B250:B309,0.96)</f>
        <v>#NAME?</v>
      </c>
      <c r="E250" s="72">
        <v>79</v>
      </c>
      <c r="G250" s="73"/>
      <c r="H250" s="73"/>
    </row>
    <row r="251" spans="1:8" x14ac:dyDescent="0.25">
      <c r="A251" s="74">
        <v>32904</v>
      </c>
      <c r="B251" s="75">
        <v>-7.1421385185374331E-2</v>
      </c>
      <c r="C251" s="73">
        <f t="shared" si="1"/>
        <v>6.9125673378411037E-2</v>
      </c>
      <c r="D251" s="73" t="e">
        <f ca="1">[1]!ewma(B251:B310,0.96)</f>
        <v>#NAME?</v>
      </c>
      <c r="E251" s="72">
        <v>78</v>
      </c>
      <c r="G251" s="73"/>
      <c r="H251" s="73"/>
    </row>
    <row r="252" spans="1:8" x14ac:dyDescent="0.25">
      <c r="A252" s="74">
        <v>32871</v>
      </c>
      <c r="B252" s="75">
        <v>-3.4760963686386703E-2</v>
      </c>
      <c r="C252" s="73">
        <f t="shared" si="1"/>
        <v>6.9247724759415166E-2</v>
      </c>
      <c r="D252" s="73" t="e">
        <f ca="1">[1]!ewma(B252:B311,0.96)</f>
        <v>#NAME?</v>
      </c>
      <c r="E252" s="72">
        <v>77</v>
      </c>
      <c r="G252" s="73"/>
      <c r="H252" s="73"/>
    </row>
    <row r="253" spans="1:8" x14ac:dyDescent="0.25">
      <c r="A253" s="74">
        <v>32842</v>
      </c>
      <c r="B253" s="75">
        <v>-1.044406444277779E-2</v>
      </c>
      <c r="C253" s="73">
        <f t="shared" si="1"/>
        <v>6.9200325092757448E-2</v>
      </c>
      <c r="D253" s="73" t="e">
        <f ca="1">[1]!ewma(B253:B312,0.96)</f>
        <v>#NAME?</v>
      </c>
      <c r="E253" s="72">
        <v>76</v>
      </c>
      <c r="G253" s="73"/>
      <c r="H253" s="73"/>
    </row>
    <row r="254" spans="1:8" x14ac:dyDescent="0.25">
      <c r="A254" s="74">
        <v>32812</v>
      </c>
      <c r="B254" s="75">
        <v>-4.3232429738293665E-2</v>
      </c>
      <c r="C254" s="73">
        <f t="shared" si="1"/>
        <v>6.9169181482802752E-2</v>
      </c>
      <c r="D254" s="73" t="e">
        <f ca="1">[1]!ewma(B254:B313,0.96)</f>
        <v>#NAME?</v>
      </c>
      <c r="E254" s="72">
        <v>75</v>
      </c>
      <c r="G254" s="73"/>
      <c r="H254" s="73"/>
    </row>
    <row r="255" spans="1:8" x14ac:dyDescent="0.25">
      <c r="A255" s="74">
        <v>32780</v>
      </c>
      <c r="B255" s="75">
        <v>-4.8482439066713456E-2</v>
      </c>
      <c r="C255" s="73">
        <f t="shared" si="1"/>
        <v>6.8878197297225829E-2</v>
      </c>
      <c r="D255" s="73" t="e">
        <f ca="1">[1]!ewma(B255:B314,0.96)</f>
        <v>#NAME?</v>
      </c>
      <c r="E255" s="72">
        <v>74</v>
      </c>
      <c r="G255" s="73"/>
      <c r="H255" s="73"/>
    </row>
    <row r="256" spans="1:8" x14ac:dyDescent="0.25">
      <c r="A256" s="74">
        <v>32751</v>
      </c>
      <c r="B256" s="75">
        <v>6.2397278516384214E-2</v>
      </c>
      <c r="C256" s="73">
        <f t="shared" si="1"/>
        <v>6.8745072036648286E-2</v>
      </c>
      <c r="D256" s="73" t="e">
        <f ca="1">[1]!ewma(B256:B315,0.96)</f>
        <v>#NAME?</v>
      </c>
      <c r="E256" s="72">
        <v>73</v>
      </c>
      <c r="G256" s="73"/>
      <c r="H256" s="73"/>
    </row>
    <row r="257" spans="1:8" x14ac:dyDescent="0.25">
      <c r="A257" s="74">
        <v>32720</v>
      </c>
      <c r="B257" s="75">
        <v>4.1950032510049695E-2</v>
      </c>
      <c r="C257" s="73">
        <f t="shared" si="1"/>
        <v>6.9521828091159116E-2</v>
      </c>
      <c r="D257" s="73" t="e">
        <f ca="1">[1]!ewma(B257:B316,0.96)</f>
        <v>#NAME?</v>
      </c>
      <c r="E257" s="72">
        <v>72</v>
      </c>
      <c r="G257" s="73"/>
      <c r="H257" s="73"/>
    </row>
    <row r="258" spans="1:8" x14ac:dyDescent="0.25">
      <c r="A258" s="74">
        <v>32689</v>
      </c>
      <c r="B258" s="75">
        <v>-2.9523349803207699E-2</v>
      </c>
      <c r="C258" s="73">
        <f t="shared" si="1"/>
        <v>6.9431743268562246E-2</v>
      </c>
      <c r="D258" s="73" t="e">
        <f ca="1">[1]!ewma(B258:B317,0.96)</f>
        <v>#NAME?</v>
      </c>
      <c r="E258" s="72">
        <v>71</v>
      </c>
      <c r="G258" s="73"/>
      <c r="H258" s="73"/>
    </row>
    <row r="259" spans="1:8" x14ac:dyDescent="0.25">
      <c r="A259" s="74">
        <v>32659</v>
      </c>
      <c r="B259" s="75">
        <v>9.7454191621076935E-2</v>
      </c>
      <c r="C259" s="73">
        <f t="shared" si="1"/>
        <v>6.9324349721978831E-2</v>
      </c>
      <c r="D259" s="73" t="e">
        <f ca="1">[1]!ewma(B259:B318,0.96)</f>
        <v>#NAME?</v>
      </c>
      <c r="E259" s="72">
        <v>70</v>
      </c>
      <c r="G259" s="73"/>
      <c r="H259" s="73"/>
    </row>
    <row r="260" spans="1:8" x14ac:dyDescent="0.25">
      <c r="A260" s="74">
        <v>32626</v>
      </c>
      <c r="B260" s="75">
        <v>4.542930835590453E-2</v>
      </c>
      <c r="C260" s="73">
        <f t="shared" si="1"/>
        <v>6.8833898027133328E-2</v>
      </c>
      <c r="D260" s="73" t="e">
        <f ca="1">[1]!ewma(B260:B319,0.96)</f>
        <v>#NAME?</v>
      </c>
      <c r="E260" s="72">
        <v>69</v>
      </c>
      <c r="G260" s="73"/>
      <c r="H260" s="73"/>
    </row>
    <row r="261" spans="1:8" x14ac:dyDescent="0.25">
      <c r="A261" s="74">
        <v>32598</v>
      </c>
      <c r="B261" s="75">
        <v>6.0815506077048553E-2</v>
      </c>
      <c r="C261" s="73">
        <f t="shared" si="1"/>
        <v>6.8959186164187891E-2</v>
      </c>
      <c r="D261" s="73" t="e">
        <f ca="1">[1]!ewma(B261:B320,0.96)</f>
        <v>#NAME?</v>
      </c>
      <c r="E261" s="72">
        <v>68</v>
      </c>
      <c r="G261" s="73"/>
      <c r="H261" s="73"/>
    </row>
    <row r="262" spans="1:8" x14ac:dyDescent="0.25">
      <c r="A262" s="74">
        <v>32567</v>
      </c>
      <c r="B262" s="75">
        <v>-5.9546655695110973E-2</v>
      </c>
      <c r="C262" s="73">
        <f t="shared" si="1"/>
        <v>6.8603344186650303E-2</v>
      </c>
      <c r="D262" s="73" t="e">
        <f ca="1">[1]!ewma(B262:B321,0.96)</f>
        <v>#NAME?</v>
      </c>
      <c r="E262" s="72">
        <v>67</v>
      </c>
      <c r="G262" s="73"/>
      <c r="H262" s="73"/>
    </row>
    <row r="263" spans="1:8" x14ac:dyDescent="0.25">
      <c r="A263" s="74">
        <v>32539</v>
      </c>
      <c r="B263" s="75">
        <v>0.13171707160930723</v>
      </c>
      <c r="C263" s="73">
        <f t="shared" si="1"/>
        <v>7.001024455293739E-2</v>
      </c>
      <c r="D263" s="73" t="e">
        <f ca="1">[1]!ewma(B263:B322,0.96)</f>
        <v>#NAME?</v>
      </c>
      <c r="E263" s="72">
        <v>66</v>
      </c>
      <c r="G263" s="73"/>
      <c r="H263" s="73"/>
    </row>
    <row r="264" spans="1:8" x14ac:dyDescent="0.25">
      <c r="A264" s="74">
        <v>32507</v>
      </c>
      <c r="B264" s="75">
        <v>3.348610934890428E-2</v>
      </c>
      <c r="C264" s="73">
        <f t="shared" si="1"/>
        <v>6.8041919110009855E-2</v>
      </c>
      <c r="D264" s="73" t="e">
        <f ca="1">[1]!ewma(B264:B323,0.96)</f>
        <v>#NAME?</v>
      </c>
      <c r="E264" s="72">
        <v>65</v>
      </c>
      <c r="G264" s="73"/>
      <c r="H264" s="73"/>
    </row>
    <row r="265" spans="1:8" x14ac:dyDescent="0.25">
      <c r="A265" s="74">
        <v>32477</v>
      </c>
      <c r="B265" s="75">
        <v>-3.757837211135806E-2</v>
      </c>
      <c r="C265" s="73">
        <f t="shared" si="1"/>
        <v>6.7927772330985917E-2</v>
      </c>
      <c r="D265" s="73" t="e">
        <f ca="1">[1]!ewma(B265:B324,0.96)</f>
        <v>#NAME?</v>
      </c>
      <c r="E265" s="72">
        <v>64</v>
      </c>
      <c r="G265" s="73"/>
      <c r="H265" s="73"/>
    </row>
    <row r="266" spans="1:8" x14ac:dyDescent="0.25">
      <c r="A266" s="74">
        <v>32447</v>
      </c>
      <c r="B266" s="75">
        <v>-3.0428158812139228E-2</v>
      </c>
      <c r="C266" s="73">
        <f t="shared" si="1"/>
        <v>6.789667127765607E-2</v>
      </c>
      <c r="D266" s="73" t="e">
        <f ca="1">[1]!ewma(B266:B325,0.96)</f>
        <v>#NAME?</v>
      </c>
      <c r="E266" s="72">
        <v>63</v>
      </c>
      <c r="G266" s="73"/>
      <c r="H266" s="73"/>
    </row>
    <row r="267" spans="1:8" x14ac:dyDescent="0.25">
      <c r="A267" s="74">
        <v>32416</v>
      </c>
      <c r="B267" s="75">
        <v>3.950132677699747E-2</v>
      </c>
      <c r="C267" s="73">
        <f t="shared" si="1"/>
        <v>6.7792907034193411E-2</v>
      </c>
      <c r="D267" s="73" t="e">
        <f ca="1">[1]!ewma(B267:B326,0.96)</f>
        <v>#NAME?</v>
      </c>
      <c r="E267" s="72">
        <v>62</v>
      </c>
      <c r="G267" s="73"/>
      <c r="H267" s="73"/>
    </row>
    <row r="268" spans="1:8" x14ac:dyDescent="0.25">
      <c r="A268" s="74">
        <v>32386</v>
      </c>
      <c r="B268" s="75">
        <v>-3.1268564654662989E-2</v>
      </c>
      <c r="C268" s="73">
        <f t="shared" si="1"/>
        <v>6.7691518107023882E-2</v>
      </c>
      <c r="D268" s="73" t="e">
        <f ca="1">[1]!ewma(B268:B327,0.96)</f>
        <v>#NAME?</v>
      </c>
      <c r="E268" s="72">
        <v>61</v>
      </c>
      <c r="G268" s="73"/>
      <c r="H268" s="73"/>
    </row>
    <row r="269" spans="1:8" x14ac:dyDescent="0.25">
      <c r="A269" s="74">
        <v>32353</v>
      </c>
      <c r="B269" s="75">
        <v>2.0281546937572781E-2</v>
      </c>
      <c r="C269" s="73">
        <f t="shared" si="1"/>
        <v>6.76992667056351E-2</v>
      </c>
      <c r="D269" s="73" t="e">
        <f ca="1">[1]!ewma(B269:B328,0.96)</f>
        <v>#NAME?</v>
      </c>
      <c r="E269" s="72">
        <v>60</v>
      </c>
      <c r="G269" s="73"/>
      <c r="H269" s="73"/>
    </row>
    <row r="270" spans="1:8" x14ac:dyDescent="0.25">
      <c r="A270" s="74">
        <v>32324</v>
      </c>
      <c r="B270" s="75">
        <v>0.10045383070730662</v>
      </c>
      <c r="C270" s="73">
        <f t="shared" si="1"/>
        <v>6.7668727502163364E-2</v>
      </c>
      <c r="D270" s="73" t="e">
        <f ca="1">[1]!ewma(B270:B329,0.96)</f>
        <v>#NAME?</v>
      </c>
      <c r="E270" s="72">
        <v>59</v>
      </c>
      <c r="G270" s="73"/>
      <c r="H270" s="73"/>
    </row>
    <row r="271" spans="1:8" x14ac:dyDescent="0.25">
      <c r="A271" s="74">
        <v>32294</v>
      </c>
      <c r="B271" s="75">
        <v>3.6599979206225708E-2</v>
      </c>
      <c r="C271" s="73">
        <f t="shared" si="1"/>
        <v>6.6667363269268365E-2</v>
      </c>
      <c r="D271" s="73" t="e">
        <f ca="1">[1]!ewma(B271:B330,0.96)</f>
        <v>#NAME?</v>
      </c>
      <c r="E271" s="72">
        <v>58</v>
      </c>
      <c r="G271" s="73"/>
      <c r="H271" s="73"/>
    </row>
    <row r="272" spans="1:8" x14ac:dyDescent="0.25">
      <c r="A272" s="74">
        <v>32262</v>
      </c>
      <c r="B272" s="75">
        <v>1.5354550748730711E-2</v>
      </c>
      <c r="C272" s="73">
        <f t="shared" si="1"/>
        <v>6.6527883879677702E-2</v>
      </c>
      <c r="D272" s="73" t="e">
        <f ca="1">[1]!ewma(B272:B331,0.96)</f>
        <v>#NAME?</v>
      </c>
      <c r="E272" s="72">
        <v>57</v>
      </c>
      <c r="G272" s="73"/>
      <c r="H272" s="73"/>
    </row>
    <row r="273" spans="1:8" x14ac:dyDescent="0.25">
      <c r="A273" s="74">
        <v>32233</v>
      </c>
      <c r="B273" s="75">
        <v>-5.3338911850358661E-2</v>
      </c>
      <c r="C273" s="73">
        <f t="shared" si="1"/>
        <v>6.7440849498368677E-2</v>
      </c>
      <c r="D273" s="73" t="e">
        <f ca="1">[1]!ewma(B273:B332,0.96)</f>
        <v>#NAME?</v>
      </c>
      <c r="E273" s="72">
        <v>56</v>
      </c>
      <c r="G273" s="73"/>
      <c r="H273" s="73"/>
    </row>
    <row r="274" spans="1:8" x14ac:dyDescent="0.25">
      <c r="A274" s="74">
        <v>32202</v>
      </c>
      <c r="B274" s="75">
        <v>4.6176388699528559E-2</v>
      </c>
      <c r="C274" s="73">
        <f t="shared" si="1"/>
        <v>6.7073755116446448E-2</v>
      </c>
      <c r="D274" s="73" t="e">
        <f ca="1">[1]!ewma(B274:B333,0.96)</f>
        <v>#NAME?</v>
      </c>
      <c r="E274" s="72">
        <v>55</v>
      </c>
      <c r="G274" s="73"/>
      <c r="H274" s="73"/>
    </row>
    <row r="275" spans="1:8" x14ac:dyDescent="0.25">
      <c r="A275" s="74">
        <v>32171</v>
      </c>
      <c r="B275" s="75">
        <v>0.10291322255909274</v>
      </c>
      <c r="C275" s="73">
        <f t="shared" si="1"/>
        <v>6.6863115251119223E-2</v>
      </c>
      <c r="D275" s="73" t="e">
        <f ca="1">[1]!ewma(B275:B334,0.96)</f>
        <v>#NAME?</v>
      </c>
      <c r="E275" s="72">
        <v>54</v>
      </c>
      <c r="G275" s="73"/>
      <c r="H275" s="73"/>
    </row>
    <row r="276" spans="1:8" x14ac:dyDescent="0.25">
      <c r="A276" s="74">
        <v>32142</v>
      </c>
      <c r="B276" s="75">
        <v>3.0378995045883928E-2</v>
      </c>
      <c r="C276" s="73">
        <f t="shared" si="1"/>
        <v>6.6149290603303046E-2</v>
      </c>
      <c r="D276" s="73" t="e">
        <f ca="1">[1]!ewma(B276:B335,0.96)</f>
        <v>#NAME?</v>
      </c>
      <c r="E276" s="72">
        <v>53</v>
      </c>
      <c r="G276" s="73"/>
      <c r="H276" s="73"/>
    </row>
    <row r="277" spans="1:8" x14ac:dyDescent="0.25">
      <c r="A277" s="74">
        <v>32111</v>
      </c>
      <c r="B277" s="75">
        <v>-0.13642091656453614</v>
      </c>
      <c r="C277" s="73">
        <f t="shared" si="1"/>
        <v>6.6176053137829996E-2</v>
      </c>
      <c r="D277" s="73" t="e">
        <f ca="1">[1]!ewma(B277:B336,0.96)</f>
        <v>#NAME?</v>
      </c>
      <c r="E277" s="72">
        <v>52</v>
      </c>
      <c r="G277" s="73"/>
      <c r="H277" s="73"/>
    </row>
    <row r="278" spans="1:8" x14ac:dyDescent="0.25">
      <c r="A278" s="74">
        <v>32080</v>
      </c>
      <c r="B278" s="75">
        <v>-0.26340721306680603</v>
      </c>
      <c r="C278" s="73">
        <f t="shared" si="1"/>
        <v>6.3579620344025881E-2</v>
      </c>
      <c r="D278" s="73" t="e">
        <f ca="1">[1]!ewma(B278:B337,0.96)</f>
        <v>#NAME?</v>
      </c>
      <c r="E278" s="72">
        <v>51</v>
      </c>
      <c r="G278" s="73"/>
      <c r="H278" s="73"/>
    </row>
    <row r="279" spans="1:8" x14ac:dyDescent="0.25">
      <c r="A279" s="74">
        <v>32050</v>
      </c>
      <c r="B279" s="75">
        <v>-6.6833716700811507E-3</v>
      </c>
      <c r="C279" s="73">
        <f t="shared" si="1"/>
        <v>5.4769237287238828E-2</v>
      </c>
      <c r="D279" s="73" t="e">
        <f ca="1">[1]!ewma(B279:B338,0.96)</f>
        <v>#NAME?</v>
      </c>
      <c r="E279" s="72">
        <v>50</v>
      </c>
      <c r="G279" s="73"/>
      <c r="H279" s="73"/>
    </row>
    <row r="280" spans="1:8" x14ac:dyDescent="0.25">
      <c r="A280" s="74">
        <v>32020</v>
      </c>
      <c r="B280" s="75">
        <v>1.1320077062861644E-2</v>
      </c>
      <c r="C280" s="73">
        <f t="shared" si="1"/>
        <v>5.4721205598217117E-2</v>
      </c>
      <c r="D280" s="73" t="e">
        <f ca="1">[1]!ewma(B280:B339,0.96)</f>
        <v>#NAME?</v>
      </c>
      <c r="E280" s="72">
        <v>49</v>
      </c>
      <c r="G280" s="73"/>
      <c r="H280" s="73"/>
    </row>
    <row r="281" spans="1:8" x14ac:dyDescent="0.25">
      <c r="A281" s="74">
        <v>31989</v>
      </c>
      <c r="B281" s="75">
        <v>6.33465386728429E-2</v>
      </c>
      <c r="C281" s="73">
        <f t="shared" si="1"/>
        <v>5.7068633509737413E-2</v>
      </c>
      <c r="D281" s="73" t="e">
        <f ca="1">[1]!ewma(B281:B340,0.96)</f>
        <v>#NAME?</v>
      </c>
      <c r="E281" s="72">
        <v>48</v>
      </c>
      <c r="G281" s="73"/>
      <c r="H281" s="73"/>
    </row>
    <row r="282" spans="1:8" x14ac:dyDescent="0.25">
      <c r="A282" s="74">
        <v>31958</v>
      </c>
      <c r="B282" s="75">
        <v>5.174981458051664E-2</v>
      </c>
      <c r="C282" s="73">
        <f t="shared" si="1"/>
        <v>5.6891059841369641E-2</v>
      </c>
      <c r="D282" s="73" t="e">
        <f ca="1">[1]!ewma(B282:B341,0.96)</f>
        <v>#NAME?</v>
      </c>
      <c r="E282" s="72">
        <v>47</v>
      </c>
      <c r="G282" s="73"/>
      <c r="H282" s="73"/>
    </row>
    <row r="283" spans="1:8" x14ac:dyDescent="0.25">
      <c r="A283" s="74">
        <v>31926</v>
      </c>
      <c r="B283" s="75">
        <v>1.78330921340486E-2</v>
      </c>
      <c r="C283" s="73">
        <f t="shared" si="1"/>
        <v>5.6690727539560018E-2</v>
      </c>
      <c r="D283" s="73" t="e">
        <f ca="1">[1]!ewma(B283:B342,0.96)</f>
        <v>#NAME?</v>
      </c>
      <c r="E283" s="72">
        <v>46</v>
      </c>
      <c r="G283" s="73"/>
      <c r="H283" s="73"/>
    </row>
    <row r="284" spans="1:8" x14ac:dyDescent="0.25">
      <c r="A284" s="74">
        <v>31897</v>
      </c>
      <c r="B284" s="75">
        <v>-1.7382908988795243E-2</v>
      </c>
      <c r="C284" s="73">
        <f t="shared" si="1"/>
        <v>5.6960572503923133E-2</v>
      </c>
      <c r="D284" s="73" t="e">
        <f ca="1">[1]!ewma(B284:B343,0.96)</f>
        <v>#NAME?</v>
      </c>
      <c r="E284" s="72">
        <v>45</v>
      </c>
      <c r="G284" s="73"/>
      <c r="H284" s="73"/>
    </row>
    <row r="285" spans="1:8" x14ac:dyDescent="0.25">
      <c r="A285" s="74">
        <v>31867</v>
      </c>
      <c r="B285" s="75">
        <v>1.1170181831943626E-2</v>
      </c>
      <c r="C285" s="73">
        <f t="shared" si="1"/>
        <v>5.6844836372321531E-2</v>
      </c>
      <c r="D285" s="73" t="e">
        <f ca="1">[1]!ewma(B285:B344,0.96)</f>
        <v>#NAME?</v>
      </c>
      <c r="E285" s="72">
        <v>44</v>
      </c>
      <c r="G285" s="73"/>
      <c r="H285" s="73"/>
    </row>
    <row r="286" spans="1:8" x14ac:dyDescent="0.25">
      <c r="A286" s="74">
        <v>31835</v>
      </c>
      <c r="B286" s="75">
        <v>2.7611160470041529E-2</v>
      </c>
      <c r="C286" s="73">
        <f t="shared" si="1"/>
        <v>5.6862667698673014E-2</v>
      </c>
      <c r="D286" s="73" t="e">
        <f ca="1">[1]!ewma(B286:B345,0.96)</f>
        <v>#NAME?</v>
      </c>
      <c r="E286" s="72">
        <v>43</v>
      </c>
      <c r="G286" s="73"/>
      <c r="H286" s="73"/>
    </row>
    <row r="287" spans="1:8" x14ac:dyDescent="0.25">
      <c r="A287" s="74">
        <v>31807</v>
      </c>
      <c r="B287" s="75">
        <v>7.012594502571301E-2</v>
      </c>
      <c r="C287" s="73">
        <f t="shared" si="1"/>
        <v>5.7048722609650174E-2</v>
      </c>
      <c r="D287" s="73" t="e">
        <f ca="1">[1]!ewma(B287:B346,0.96)</f>
        <v>#NAME?</v>
      </c>
      <c r="E287" s="72">
        <v>42</v>
      </c>
      <c r="G287" s="73"/>
      <c r="H287" s="73"/>
    </row>
    <row r="288" spans="1:8" x14ac:dyDescent="0.25">
      <c r="A288" s="74">
        <v>31777</v>
      </c>
      <c r="B288" s="75">
        <v>-4.4830864620872268E-2</v>
      </c>
      <c r="C288" s="73">
        <f t="shared" si="1"/>
        <v>5.6524764778795027E-2</v>
      </c>
      <c r="D288" s="73" t="e">
        <f ca="1">[1]!ewma(B288:B347,0.96)</f>
        <v>#NAME?</v>
      </c>
      <c r="E288" s="72">
        <v>41</v>
      </c>
      <c r="G288" s="73"/>
      <c r="H288" s="73"/>
    </row>
    <row r="289" spans="1:8" x14ac:dyDescent="0.25">
      <c r="A289" s="74">
        <v>31744</v>
      </c>
      <c r="B289" s="75">
        <v>-2.5558716073617593E-2</v>
      </c>
      <c r="C289" s="73">
        <f t="shared" si="1"/>
        <v>5.6156811578753893E-2</v>
      </c>
      <c r="D289" s="73" t="e">
        <f ca="1">[1]!ewma(B289:B348,0.96)</f>
        <v>#NAME?</v>
      </c>
      <c r="E289" s="72">
        <v>40</v>
      </c>
      <c r="G289" s="73"/>
      <c r="H289" s="73"/>
    </row>
    <row r="290" spans="1:8" x14ac:dyDescent="0.25">
      <c r="A290" s="74">
        <v>31716</v>
      </c>
      <c r="B290" s="75">
        <v>7.4987419729980243E-2</v>
      </c>
      <c r="C290" s="73">
        <f t="shared" si="1"/>
        <v>5.5961472214528254E-2</v>
      </c>
      <c r="D290" s="73" t="e">
        <f ca="1">[1]!ewma(B290:B349,0.96)</f>
        <v>#NAME?</v>
      </c>
      <c r="E290" s="72">
        <v>39</v>
      </c>
      <c r="G290" s="73"/>
      <c r="H290" s="73"/>
    </row>
    <row r="291" spans="1:8" x14ac:dyDescent="0.25">
      <c r="A291" s="74">
        <v>31685</v>
      </c>
      <c r="B291" s="75">
        <v>-9.0963257986753976E-2</v>
      </c>
      <c r="C291" s="73">
        <f t="shared" si="1"/>
        <v>5.5339529652888304E-2</v>
      </c>
      <c r="D291" s="73" t="e">
        <f ca="1">[1]!ewma(B291:B350,0.96)</f>
        <v>#NAME?</v>
      </c>
      <c r="E291" s="72">
        <v>38</v>
      </c>
      <c r="G291" s="73"/>
      <c r="H291" s="73"/>
    </row>
    <row r="292" spans="1:8" x14ac:dyDescent="0.25">
      <c r="A292" s="74">
        <v>31653</v>
      </c>
      <c r="B292" s="75">
        <v>4.0761817318558213E-2</v>
      </c>
      <c r="C292" s="73">
        <f t="shared" si="1"/>
        <v>5.5586928037726246E-2</v>
      </c>
      <c r="D292" s="73" t="e">
        <f ca="1">[1]!ewma(B292:B351,0.96)</f>
        <v>#NAME?</v>
      </c>
      <c r="E292" s="72">
        <v>37</v>
      </c>
      <c r="G292" s="73"/>
      <c r="H292" s="73"/>
    </row>
    <row r="293" spans="1:8" x14ac:dyDescent="0.25">
      <c r="A293" s="74">
        <v>31624</v>
      </c>
      <c r="B293" s="75">
        <v>-0.1012343717128763</v>
      </c>
      <c r="C293" s="73">
        <f t="shared" si="1"/>
        <v>5.6317307628867511E-2</v>
      </c>
      <c r="D293" s="73" t="e">
        <f ca="1">[1]!ewma(B293:B352,0.96)</f>
        <v>#NAME?</v>
      </c>
      <c r="E293" s="72">
        <v>36</v>
      </c>
      <c r="G293" s="73"/>
      <c r="H293" s="73"/>
    </row>
    <row r="294" spans="1:8" x14ac:dyDescent="0.25">
      <c r="A294" s="74">
        <v>31593</v>
      </c>
      <c r="B294" s="75">
        <v>-4.3943482212916551E-2</v>
      </c>
      <c r="C294" s="73">
        <f t="shared" si="1"/>
        <v>5.451583609285085E-2</v>
      </c>
      <c r="D294" s="73" t="e">
        <f ca="1">[1]!ewma(B294:B353,0.96)</f>
        <v>#NAME?</v>
      </c>
      <c r="E294" s="72">
        <v>35</v>
      </c>
      <c r="G294" s="73"/>
      <c r="H294" s="73"/>
    </row>
    <row r="295" spans="1:8" x14ac:dyDescent="0.25">
      <c r="A295" s="74">
        <v>31562</v>
      </c>
      <c r="B295" s="75">
        <v>0.11935069128596609</v>
      </c>
      <c r="C295" s="73">
        <f t="shared" si="1"/>
        <v>5.4055502484906162E-2</v>
      </c>
      <c r="D295" s="73" t="e">
        <f ca="1">[1]!ewma(B295:B354,0.96)</f>
        <v>#NAME?</v>
      </c>
      <c r="E295" s="72">
        <v>34</v>
      </c>
      <c r="G295" s="73"/>
      <c r="H295" s="73"/>
    </row>
    <row r="296" spans="1:8" x14ac:dyDescent="0.25">
      <c r="A296" s="74">
        <v>31532</v>
      </c>
      <c r="B296" s="75">
        <v>-8.8567022380541482E-2</v>
      </c>
      <c r="C296" s="73">
        <f t="shared" si="1"/>
        <v>5.2332221318490912E-2</v>
      </c>
      <c r="D296" s="73" t="e">
        <f ca="1">[1]!ewma(B296:B355,0.96)</f>
        <v>#NAME?</v>
      </c>
      <c r="E296" s="72">
        <v>33</v>
      </c>
      <c r="G296" s="73"/>
      <c r="H296" s="73"/>
    </row>
    <row r="297" spans="1:8" x14ac:dyDescent="0.25">
      <c r="A297" s="74">
        <v>31502</v>
      </c>
      <c r="B297" s="75">
        <v>0.11265090112076104</v>
      </c>
      <c r="C297" s="73">
        <f t="shared" si="1"/>
        <v>5.0736565604934385E-2</v>
      </c>
      <c r="D297" s="73" t="e">
        <f ca="1">[1]!ewma(B297:B356,0.96)</f>
        <v>#NAME?</v>
      </c>
      <c r="E297" s="72">
        <v>32</v>
      </c>
      <c r="G297" s="73"/>
      <c r="H297" s="73"/>
    </row>
    <row r="298" spans="1:8" x14ac:dyDescent="0.25">
      <c r="A298" s="74">
        <v>31471</v>
      </c>
      <c r="B298" s="75">
        <v>-5.0945079415776195E-3</v>
      </c>
      <c r="C298" s="73">
        <f t="shared" si="1"/>
        <v>4.9010774294130623E-2</v>
      </c>
      <c r="D298" s="73" t="e">
        <f ca="1">[1]!ewma(B298:B357,0.96)</f>
        <v>#NAME?</v>
      </c>
      <c r="E298" s="72">
        <v>31</v>
      </c>
      <c r="G298" s="73"/>
      <c r="H298" s="73"/>
    </row>
    <row r="299" spans="1:8" x14ac:dyDescent="0.25">
      <c r="A299" s="74">
        <v>31443</v>
      </c>
      <c r="B299" s="75">
        <v>-2.5841954844166848E-2</v>
      </c>
      <c r="C299" s="73">
        <f t="shared" si="1"/>
        <v>4.8994043749780399E-2</v>
      </c>
      <c r="D299" s="73" t="e">
        <f ca="1">[1]!ewma(B299:B358,0.96)</f>
        <v>#NAME?</v>
      </c>
      <c r="E299" s="72">
        <v>30</v>
      </c>
      <c r="G299" s="73"/>
      <c r="H299" s="73"/>
    </row>
    <row r="300" spans="1:8" x14ac:dyDescent="0.25">
      <c r="A300" s="74">
        <v>31412</v>
      </c>
      <c r="B300" s="75">
        <v>2.6183687797670441E-2</v>
      </c>
      <c r="C300" s="73">
        <f t="shared" si="1"/>
        <v>4.8798946461763311E-2</v>
      </c>
      <c r="D300" s="73" t="e">
        <f ca="1">[1]!ewma(B300:B359,0.96)</f>
        <v>#NAME?</v>
      </c>
      <c r="E300" s="72">
        <v>29</v>
      </c>
      <c r="G300" s="73"/>
      <c r="H300" s="73"/>
    </row>
    <row r="301" spans="1:8" x14ac:dyDescent="0.25">
      <c r="A301" s="74">
        <v>31380</v>
      </c>
      <c r="B301" s="75">
        <v>2.6427109219040013E-2</v>
      </c>
      <c r="C301" s="73">
        <f t="shared" si="1"/>
        <v>4.8905245705870716E-2</v>
      </c>
      <c r="D301" s="73" t="e">
        <f ca="1">[1]!ewma(B301:B360,0.96)</f>
        <v>#NAME?</v>
      </c>
      <c r="E301" s="72">
        <v>28</v>
      </c>
      <c r="G301" s="73"/>
      <c r="H301" s="73"/>
    </row>
    <row r="302" spans="1:8" x14ac:dyDescent="0.25">
      <c r="A302" s="74">
        <v>31351</v>
      </c>
      <c r="B302" s="75">
        <v>1.7674589583580813E-2</v>
      </c>
      <c r="C302" s="73">
        <f t="shared" si="1"/>
        <v>5.0481154022730006E-2</v>
      </c>
      <c r="D302" s="73" t="e">
        <f ca="1">[1]!ewma(B302:B361,0.96)</f>
        <v>#NAME?</v>
      </c>
      <c r="E302" s="72">
        <v>27</v>
      </c>
      <c r="G302" s="73"/>
      <c r="H302" s="73"/>
    </row>
    <row r="303" spans="1:8" x14ac:dyDescent="0.25">
      <c r="A303" s="74">
        <v>31320</v>
      </c>
      <c r="B303" s="75">
        <v>-7.5847435661814178E-2</v>
      </c>
      <c r="C303" s="73">
        <f t="shared" si="1"/>
        <v>5.1118877210649991E-2</v>
      </c>
      <c r="D303" s="73" t="e">
        <f ca="1">[1]!ewma(B303:B362,0.96)</f>
        <v>#NAME?</v>
      </c>
      <c r="E303" s="72">
        <v>26</v>
      </c>
      <c r="G303" s="73"/>
      <c r="H303" s="73"/>
    </row>
    <row r="304" spans="1:8" x14ac:dyDescent="0.25">
      <c r="A304" s="74">
        <v>31289</v>
      </c>
      <c r="B304" s="75">
        <v>-1.3142928776124774E-2</v>
      </c>
      <c r="C304" s="73">
        <f t="shared" si="1"/>
        <v>4.9783726472615628E-2</v>
      </c>
      <c r="D304" s="73" t="e">
        <f ca="1">[1]!ewma(B304:B363,0.96)</f>
        <v>#NAME?</v>
      </c>
      <c r="E304" s="72">
        <v>25</v>
      </c>
      <c r="G304" s="73"/>
      <c r="H304" s="73"/>
    </row>
    <row r="305" spans="1:8" x14ac:dyDescent="0.25">
      <c r="A305" s="74">
        <v>31259</v>
      </c>
      <c r="B305" s="75">
        <v>-8.4409941452727622E-2</v>
      </c>
      <c r="C305" s="73">
        <f t="shared" si="1"/>
        <v>4.9655748649164611E-2</v>
      </c>
      <c r="D305" s="73" t="e">
        <f ca="1">[1]!ewma(B305:B364,0.96)</f>
        <v>#NAME?</v>
      </c>
      <c r="E305" s="72">
        <v>24</v>
      </c>
      <c r="G305" s="73"/>
      <c r="H305" s="73"/>
    </row>
    <row r="306" spans="1:8" x14ac:dyDescent="0.25">
      <c r="A306" s="74">
        <v>31226</v>
      </c>
      <c r="B306" s="75">
        <v>-7.5718415346189838E-3</v>
      </c>
      <c r="C306" s="73">
        <f t="shared" si="1"/>
        <v>4.8505333756822797E-2</v>
      </c>
      <c r="D306" s="73" t="e">
        <f ca="1">[1]!ewma(B306:B365,0.96)</f>
        <v>#NAME?</v>
      </c>
      <c r="E306" s="72">
        <v>23</v>
      </c>
      <c r="G306" s="73"/>
      <c r="H306" s="73"/>
    </row>
    <row r="307" spans="1:8" x14ac:dyDescent="0.25">
      <c r="A307" s="74">
        <v>31198</v>
      </c>
      <c r="B307" s="75">
        <v>5.7467233203253532E-2</v>
      </c>
      <c r="C307" s="73">
        <f t="shared" si="1"/>
        <v>4.8392372311237303E-2</v>
      </c>
      <c r="D307" s="73" t="e">
        <f ca="1">[1]!ewma(B307:B366,0.96)</f>
        <v>#NAME?</v>
      </c>
      <c r="E307" s="72">
        <v>22</v>
      </c>
      <c r="G307" s="73"/>
      <c r="H307" s="73"/>
    </row>
    <row r="308" spans="1:8" x14ac:dyDescent="0.25">
      <c r="A308" s="74">
        <v>31167</v>
      </c>
      <c r="B308" s="75">
        <v>-5.7531560264538761E-3</v>
      </c>
      <c r="C308" s="73">
        <f t="shared" ref="C308:C326" si="2">STDEV(B308:B367)</f>
        <v>4.8172310715862608E-2</v>
      </c>
      <c r="D308" s="73" t="e">
        <f ca="1">[1]!ewma(B308:B367,0.96)</f>
        <v>#NAME?</v>
      </c>
      <c r="E308" s="72">
        <v>21</v>
      </c>
      <c r="G308" s="73"/>
      <c r="H308" s="73"/>
    </row>
    <row r="309" spans="1:8" x14ac:dyDescent="0.25">
      <c r="A309" s="74">
        <v>31135</v>
      </c>
      <c r="B309" s="75">
        <v>-7.2811048606510442E-2</v>
      </c>
      <c r="C309" s="73">
        <f t="shared" si="2"/>
        <v>4.8641188245969774E-2</v>
      </c>
      <c r="D309" s="73" t="e">
        <f ca="1">[1]!ewma(B309:B368,0.96)</f>
        <v>#NAME?</v>
      </c>
      <c r="E309" s="72">
        <v>20</v>
      </c>
      <c r="G309" s="73"/>
      <c r="H309" s="73"/>
    </row>
    <row r="310" spans="1:8" x14ac:dyDescent="0.25">
      <c r="A310" s="74">
        <v>31106</v>
      </c>
      <c r="B310" s="75">
        <v>5.9901471804710171E-2</v>
      </c>
      <c r="C310" s="73">
        <f t="shared" si="2"/>
        <v>4.7256400339807075E-2</v>
      </c>
      <c r="D310" s="73" t="e">
        <f ca="1">[1]!ewma(B310:B369,0.96)</f>
        <v>#NAME?</v>
      </c>
      <c r="E310" s="72">
        <v>19</v>
      </c>
      <c r="G310" s="73"/>
      <c r="H310" s="73"/>
    </row>
    <row r="311" spans="1:8" x14ac:dyDescent="0.25">
      <c r="A311" s="74">
        <v>31078</v>
      </c>
      <c r="B311" s="75">
        <v>8.3566306739464302E-2</v>
      </c>
      <c r="C311" s="73">
        <f t="shared" si="2"/>
        <v>4.6991439628579823E-2</v>
      </c>
      <c r="D311" s="73" t="e">
        <f ca="1">[1]!ewma(B311:B370,0.96)</f>
        <v>#NAME?</v>
      </c>
      <c r="E311" s="72">
        <v>18</v>
      </c>
      <c r="G311" s="73"/>
      <c r="H311" s="73"/>
    </row>
    <row r="312" spans="1:8" x14ac:dyDescent="0.25">
      <c r="A312" s="74">
        <v>31047</v>
      </c>
      <c r="B312" s="75">
        <v>3.9043993261223875E-2</v>
      </c>
      <c r="C312" s="73">
        <f t="shared" si="2"/>
        <v>4.6626427933379753E-2</v>
      </c>
      <c r="D312" s="73" t="e">
        <f ca="1">[1]!ewma(B312:B371,0.96)</f>
        <v>#NAME?</v>
      </c>
      <c r="E312" s="72">
        <v>17</v>
      </c>
      <c r="G312" s="73"/>
      <c r="H312" s="73"/>
    </row>
    <row r="313" spans="1:8" x14ac:dyDescent="0.25">
      <c r="A313" s="74">
        <v>31016</v>
      </c>
      <c r="B313" s="75">
        <v>5.0255831149863539E-3</v>
      </c>
      <c r="C313" s="73">
        <f t="shared" si="2"/>
        <v>4.6570558386321362E-2</v>
      </c>
      <c r="D313" s="73" t="e">
        <f ca="1">[1]!ewma(B313:B372,0.96)</f>
        <v>#NAME?</v>
      </c>
      <c r="E313" s="72">
        <v>16</v>
      </c>
      <c r="G313" s="73"/>
      <c r="H313" s="73"/>
    </row>
    <row r="314" spans="1:8" x14ac:dyDescent="0.25">
      <c r="A314" s="74">
        <v>30986</v>
      </c>
      <c r="B314" s="75">
        <v>-1.2626117406868698E-3</v>
      </c>
      <c r="C314" s="73">
        <f t="shared" si="2"/>
        <v>4.6645908532900175E-2</v>
      </c>
      <c r="D314" s="73" t="e">
        <f ca="1">[1]!ewma(B314:B373,0.96)</f>
        <v>#NAME?</v>
      </c>
      <c r="E314" s="72">
        <v>15</v>
      </c>
      <c r="G314" s="73"/>
      <c r="H314" s="73"/>
    </row>
    <row r="315" spans="1:8" x14ac:dyDescent="0.25">
      <c r="A315" s="74">
        <v>30953</v>
      </c>
      <c r="B315" s="75">
        <v>5.2083688184665577E-2</v>
      </c>
      <c r="C315" s="73">
        <f t="shared" si="2"/>
        <v>4.7063295933189787E-2</v>
      </c>
      <c r="D315" s="73" t="e">
        <f ca="1">[1]!ewma(B315:B374,0.96)</f>
        <v>#NAME?</v>
      </c>
      <c r="E315" s="72">
        <v>14</v>
      </c>
      <c r="G315" s="73"/>
      <c r="H315" s="73"/>
    </row>
    <row r="316" spans="1:8" x14ac:dyDescent="0.25">
      <c r="A316" s="74">
        <v>30925</v>
      </c>
      <c r="B316" s="75">
        <v>0.10457321298610145</v>
      </c>
      <c r="C316" s="73">
        <f t="shared" si="2"/>
        <v>4.7656670372466174E-2</v>
      </c>
      <c r="D316" s="73" t="e">
        <f ca="1">[1]!ewma(B316:B375,0.96)</f>
        <v>#NAME?</v>
      </c>
      <c r="E316" s="72">
        <v>13</v>
      </c>
      <c r="G316" s="73"/>
      <c r="H316" s="73"/>
    </row>
    <row r="317" spans="1:8" x14ac:dyDescent="0.25">
      <c r="A317" s="74">
        <v>30894</v>
      </c>
      <c r="B317" s="75">
        <v>2.7931609704244353E-2</v>
      </c>
      <c r="C317" s="73">
        <f t="shared" si="2"/>
        <v>4.6301683141801393E-2</v>
      </c>
      <c r="D317" s="73" t="e">
        <f ca="1">[1]!ewma(B317:B376,0.96)</f>
        <v>#NAME?</v>
      </c>
      <c r="E317" s="72">
        <v>12</v>
      </c>
      <c r="G317" s="73"/>
      <c r="H317" s="73"/>
    </row>
    <row r="318" spans="1:8" x14ac:dyDescent="0.25">
      <c r="A318" s="74">
        <v>30862</v>
      </c>
      <c r="B318" s="75">
        <v>3.3615532828879191E-2</v>
      </c>
      <c r="C318" s="73">
        <f t="shared" si="2"/>
        <v>4.629353642987858E-2</v>
      </c>
      <c r="D318" s="73" t="e">
        <f ca="1">[1]!ewma(B318:B377,0.96)</f>
        <v>#NAME?</v>
      </c>
      <c r="E318" s="72">
        <v>11</v>
      </c>
      <c r="G318" s="73"/>
      <c r="H318" s="73"/>
    </row>
    <row r="319" spans="1:8" x14ac:dyDescent="0.25">
      <c r="A319" s="74">
        <v>30833</v>
      </c>
      <c r="B319" s="75">
        <v>-5.4633390141299754E-2</v>
      </c>
      <c r="C319" s="73">
        <f t="shared" si="2"/>
        <v>4.6244308897437754E-2</v>
      </c>
      <c r="D319" s="73" t="e">
        <f ca="1">[1]!ewma(B319:B378,0.96)</f>
        <v>#NAME?</v>
      </c>
      <c r="E319" s="72">
        <v>10</v>
      </c>
      <c r="G319" s="73"/>
      <c r="H319" s="73"/>
    </row>
    <row r="320" spans="1:8" x14ac:dyDescent="0.25">
      <c r="A320" s="74">
        <v>30802</v>
      </c>
      <c r="B320" s="75">
        <v>5.6975950735417058E-2</v>
      </c>
      <c r="C320" s="73">
        <f t="shared" si="2"/>
        <v>4.5604649980187817E-2</v>
      </c>
      <c r="D320" s="73" t="e">
        <f ca="1">[1]!ewma(B320:B379,0.96)</f>
        <v>#NAME?</v>
      </c>
      <c r="E320" s="72">
        <v>9</v>
      </c>
      <c r="G320" s="73"/>
      <c r="H320" s="73"/>
    </row>
    <row r="321" spans="1:8" x14ac:dyDescent="0.25">
      <c r="A321" s="74">
        <v>30771</v>
      </c>
      <c r="B321" s="75">
        <v>1.2343252404728E-2</v>
      </c>
      <c r="C321" s="73">
        <f t="shared" si="2"/>
        <v>4.5248412842628989E-2</v>
      </c>
      <c r="D321" s="73" t="e">
        <f ca="1">[1]!ewma(B321:B380,0.96)</f>
        <v>#NAME?</v>
      </c>
      <c r="E321" s="72">
        <v>8</v>
      </c>
      <c r="G321" s="73"/>
      <c r="H321" s="73"/>
    </row>
    <row r="322" spans="1:8" x14ac:dyDescent="0.25">
      <c r="A322" s="74">
        <v>30741</v>
      </c>
      <c r="B322" s="75">
        <v>-0.11976335767706148</v>
      </c>
      <c r="C322" s="73">
        <f t="shared" si="2"/>
        <v>4.5695989922940543E-2</v>
      </c>
      <c r="D322" s="73" t="e">
        <f ca="1">[1]!ewma(B322:B381,0.96)</f>
        <v>#NAME?</v>
      </c>
      <c r="E322" s="72">
        <v>7</v>
      </c>
      <c r="G322" s="73"/>
      <c r="H322" s="73"/>
    </row>
    <row r="323" spans="1:8" x14ac:dyDescent="0.25">
      <c r="A323" s="74">
        <v>30712</v>
      </c>
      <c r="B323" s="75">
        <v>1.7473226364416838E-2</v>
      </c>
      <c r="C323" s="73">
        <f t="shared" si="2"/>
        <v>4.2921602075140765E-2</v>
      </c>
      <c r="D323" s="73" t="e">
        <f ca="1">[1]!ewma(B323:B382,0.96)</f>
        <v>#NAME?</v>
      </c>
      <c r="E323" s="72">
        <v>6</v>
      </c>
      <c r="G323" s="73"/>
      <c r="H323" s="73"/>
    </row>
    <row r="324" spans="1:8" x14ac:dyDescent="0.25">
      <c r="A324" s="74">
        <v>30680</v>
      </c>
      <c r="B324" s="75">
        <v>2.6200481988938318E-3</v>
      </c>
      <c r="C324" s="73">
        <f t="shared" si="2"/>
        <v>4.3407005880344816E-2</v>
      </c>
      <c r="D324" s="73" t="e">
        <f ca="1">[1]!ewma(B324:B383,0.96)</f>
        <v>#NAME?</v>
      </c>
      <c r="E324" s="72">
        <v>5</v>
      </c>
      <c r="G324" s="73"/>
      <c r="H324" s="73"/>
    </row>
    <row r="325" spans="1:8" x14ac:dyDescent="0.25">
      <c r="A325" s="74">
        <v>30650</v>
      </c>
      <c r="B325" s="75">
        <v>4.167926583830428E-2</v>
      </c>
      <c r="C325" s="73">
        <f t="shared" si="2"/>
        <v>4.3985972823594073E-2</v>
      </c>
      <c r="D325" s="73" t="e">
        <f ca="1">[1]!ewma(B325:B384,0.96)</f>
        <v>#NAME?</v>
      </c>
      <c r="E325" s="72">
        <v>4</v>
      </c>
      <c r="G325" s="73"/>
      <c r="H325" s="73"/>
    </row>
    <row r="326" spans="1:8" x14ac:dyDescent="0.25">
      <c r="A326" s="74">
        <v>30620</v>
      </c>
      <c r="B326" s="75">
        <v>-1.5160570806059703E-2</v>
      </c>
      <c r="C326" s="73">
        <f t="shared" si="2"/>
        <v>4.6366241617126852E-2</v>
      </c>
      <c r="D326" s="73" t="e">
        <f ca="1">[1]!ewma(B326:B385,0.96)</f>
        <v>#NAME?</v>
      </c>
      <c r="E326" s="72">
        <v>3</v>
      </c>
      <c r="G326" s="73"/>
      <c r="H326" s="73"/>
    </row>
    <row r="327" spans="1:8" x14ac:dyDescent="0.25">
      <c r="A327" s="74">
        <v>30589</v>
      </c>
      <c r="B327" s="75">
        <v>-1.7032282683209887E-2</v>
      </c>
      <c r="C327" s="73">
        <f>STDEV(B327:B386)</f>
        <v>5.3213045964285971E-2</v>
      </c>
      <c r="D327" s="73" t="e">
        <f ca="1">[1]!ewma(B327:B386,0.96)</f>
        <v>#NAME?</v>
      </c>
      <c r="E327" s="72">
        <v>2</v>
      </c>
      <c r="G327" s="73"/>
      <c r="H327" s="73"/>
    </row>
    <row r="328" spans="1:8" x14ac:dyDescent="0.25">
      <c r="A328" s="74">
        <v>30559</v>
      </c>
      <c r="B328" s="75">
        <v>4.051814357460648E-2</v>
      </c>
      <c r="C328" s="73">
        <f>STDEV(B328:B387)</f>
        <v>5.342075737261831E-2</v>
      </c>
      <c r="D328" s="73" t="e">
        <f ca="1">[1]!ewma(B328:B387,0.96)</f>
        <v>#NAME?</v>
      </c>
      <c r="E328" s="72">
        <v>1</v>
      </c>
      <c r="G328" s="73"/>
      <c r="H328" s="73"/>
    </row>
    <row r="329" spans="1:8" x14ac:dyDescent="0.25">
      <c r="A329" s="74">
        <v>30526</v>
      </c>
      <c r="B329" s="75">
        <v>4.2302986092246364E-3</v>
      </c>
      <c r="C329" s="73"/>
      <c r="G329" s="73"/>
      <c r="H329" s="73"/>
    </row>
    <row r="330" spans="1:8" x14ac:dyDescent="0.25">
      <c r="A330" s="74">
        <v>30497</v>
      </c>
      <c r="B330" s="75">
        <v>4.0923312656057975E-2</v>
      </c>
      <c r="G330" s="73"/>
      <c r="H330" s="73"/>
    </row>
    <row r="331" spans="1:8" x14ac:dyDescent="0.25">
      <c r="A331" s="74">
        <v>30467</v>
      </c>
      <c r="B331" s="75">
        <v>6.9940999281172811E-3</v>
      </c>
      <c r="G331" s="73"/>
      <c r="H331" s="73"/>
    </row>
    <row r="332" spans="1:8" x14ac:dyDescent="0.25">
      <c r="A332" s="74">
        <v>30435</v>
      </c>
      <c r="B332" s="75">
        <v>8.9405976668951448E-2</v>
      </c>
      <c r="G332" s="73"/>
      <c r="H332" s="73"/>
    </row>
    <row r="333" spans="1:8" x14ac:dyDescent="0.25">
      <c r="A333" s="74">
        <v>30406</v>
      </c>
      <c r="B333" s="75">
        <v>2.692479208460119E-2</v>
      </c>
      <c r="G333" s="73"/>
      <c r="H333" s="73"/>
    </row>
    <row r="334" spans="1:8" x14ac:dyDescent="0.25">
      <c r="A334" s="74">
        <v>30375</v>
      </c>
      <c r="B334" s="75">
        <v>7.9371223361228704E-3</v>
      </c>
      <c r="G334" s="73"/>
      <c r="H334" s="73"/>
    </row>
    <row r="335" spans="1:8" x14ac:dyDescent="0.25">
      <c r="A335" s="74">
        <v>30347</v>
      </c>
      <c r="B335" s="75">
        <v>6.8300125708037562E-2</v>
      </c>
      <c r="G335" s="73"/>
      <c r="H335" s="73"/>
    </row>
    <row r="336" spans="1:8" x14ac:dyDescent="0.25">
      <c r="A336" s="74">
        <v>30316</v>
      </c>
      <c r="B336" s="75">
        <v>-2.6220888851030133E-2</v>
      </c>
      <c r="G336" s="73"/>
      <c r="H336" s="73"/>
    </row>
    <row r="337" spans="1:8" x14ac:dyDescent="0.25">
      <c r="A337" s="74">
        <v>30285</v>
      </c>
      <c r="B337" s="75">
        <v>1.4108611483103495E-3</v>
      </c>
      <c r="G337" s="73"/>
      <c r="H337" s="73"/>
    </row>
    <row r="338" spans="1:8" x14ac:dyDescent="0.25">
      <c r="A338" s="74">
        <v>30253</v>
      </c>
      <c r="B338" s="75">
        <v>0.12148998898898644</v>
      </c>
      <c r="G338" s="73"/>
      <c r="H338" s="73"/>
    </row>
    <row r="339" spans="1:8" x14ac:dyDescent="0.25">
      <c r="A339" s="74">
        <v>30224</v>
      </c>
      <c r="B339" s="75">
        <v>1.968734849075493E-2</v>
      </c>
      <c r="G339" s="73"/>
      <c r="H339" s="73"/>
    </row>
    <row r="340" spans="1:8" x14ac:dyDescent="0.25">
      <c r="A340" s="74">
        <v>30194</v>
      </c>
      <c r="B340" s="75">
        <v>0.13811293378406764</v>
      </c>
      <c r="G340" s="73"/>
      <c r="H340" s="73"/>
    </row>
    <row r="341" spans="1:8" x14ac:dyDescent="0.25">
      <c r="A341" s="74">
        <v>30162</v>
      </c>
      <c r="B341" s="75">
        <v>-2.1197451175181126E-2</v>
      </c>
      <c r="G341" s="73"/>
      <c r="H341" s="73"/>
    </row>
    <row r="342" spans="1:8" x14ac:dyDescent="0.25">
      <c r="A342" s="74">
        <v>30132</v>
      </c>
      <c r="B342" s="75">
        <v>2.54233542910689E-2</v>
      </c>
      <c r="G342" s="73"/>
      <c r="H342" s="73"/>
    </row>
    <row r="343" spans="1:8" x14ac:dyDescent="0.25">
      <c r="A343" s="74">
        <v>30102</v>
      </c>
      <c r="B343" s="75">
        <v>-3.0406129582410513E-2</v>
      </c>
      <c r="G343" s="73"/>
      <c r="H343" s="73"/>
    </row>
    <row r="344" spans="1:8" x14ac:dyDescent="0.25">
      <c r="A344" s="74">
        <v>30071</v>
      </c>
      <c r="B344" s="75">
        <v>2.2399476499570525E-3</v>
      </c>
      <c r="G344" s="73"/>
      <c r="H344" s="73"/>
    </row>
    <row r="345" spans="1:8" x14ac:dyDescent="0.25">
      <c r="A345" s="74">
        <v>30041</v>
      </c>
      <c r="B345" s="75">
        <v>1.3144133142879433E-3</v>
      </c>
      <c r="G345" s="73"/>
      <c r="H345" s="73"/>
    </row>
    <row r="346" spans="1:8" x14ac:dyDescent="0.25">
      <c r="A346" s="74">
        <v>30008</v>
      </c>
      <c r="B346" s="75">
        <v>-2.6971763741666877E-2</v>
      </c>
      <c r="G346" s="73"/>
      <c r="H346" s="73"/>
    </row>
    <row r="347" spans="1:8" x14ac:dyDescent="0.25">
      <c r="A347" s="74">
        <v>29980</v>
      </c>
      <c r="B347" s="75">
        <v>1.276860715961714E-2</v>
      </c>
      <c r="G347" s="73"/>
      <c r="H347" s="73"/>
    </row>
    <row r="348" spans="1:8" x14ac:dyDescent="0.25">
      <c r="A348" s="74">
        <v>29951</v>
      </c>
      <c r="B348" s="75">
        <v>-1.4447016717209826E-2</v>
      </c>
      <c r="G348" s="73"/>
      <c r="H348" s="73"/>
    </row>
    <row r="349" spans="1:8" x14ac:dyDescent="0.25">
      <c r="A349" s="74">
        <v>29920</v>
      </c>
      <c r="B349" s="75">
        <v>1.9124480356776496E-2</v>
      </c>
      <c r="G349" s="73"/>
      <c r="H349" s="73"/>
    </row>
    <row r="350" spans="1:8" x14ac:dyDescent="0.25">
      <c r="A350" s="74">
        <v>29889</v>
      </c>
      <c r="B350" s="75">
        <v>1.0296314074241808E-2</v>
      </c>
      <c r="G350" s="73"/>
      <c r="H350" s="73"/>
    </row>
    <row r="351" spans="1:8" x14ac:dyDescent="0.25">
      <c r="A351" s="74">
        <v>29859</v>
      </c>
      <c r="B351" s="75">
        <v>-9.8652917174172017E-2</v>
      </c>
      <c r="G351" s="73"/>
      <c r="H351" s="73"/>
    </row>
    <row r="352" spans="1:8" x14ac:dyDescent="0.25">
      <c r="A352" s="74">
        <v>29829</v>
      </c>
      <c r="B352" s="75">
        <v>-6.6636115664691409E-2</v>
      </c>
      <c r="G352" s="73"/>
      <c r="H352" s="73"/>
    </row>
    <row r="353" spans="1:8" x14ac:dyDescent="0.25">
      <c r="A353" s="74">
        <v>29798</v>
      </c>
      <c r="B353" s="75">
        <v>3.2848352009226645E-2</v>
      </c>
      <c r="G353" s="73"/>
      <c r="H353" s="73"/>
    </row>
    <row r="354" spans="1:8" x14ac:dyDescent="0.25">
      <c r="A354" s="74">
        <v>29767</v>
      </c>
      <c r="B354" s="75">
        <v>2.2103450554345816E-2</v>
      </c>
      <c r="G354" s="73"/>
      <c r="H354" s="73"/>
    </row>
    <row r="355" spans="1:8" x14ac:dyDescent="0.25">
      <c r="A355" s="74">
        <v>29735</v>
      </c>
      <c r="B355" s="75">
        <v>4.0600934741091166E-2</v>
      </c>
      <c r="G355" s="73"/>
      <c r="H355" s="73"/>
    </row>
    <row r="356" spans="1:8" x14ac:dyDescent="0.25">
      <c r="A356" s="74">
        <v>29706</v>
      </c>
      <c r="B356" s="75">
        <v>2.995726006334043E-2</v>
      </c>
      <c r="G356" s="73"/>
      <c r="H356" s="73"/>
    </row>
    <row r="357" spans="1:8" x14ac:dyDescent="0.25">
      <c r="A357" s="74">
        <v>29676</v>
      </c>
      <c r="B357" s="75">
        <v>1.5435649697994824E-2</v>
      </c>
      <c r="G357" s="73"/>
      <c r="H357" s="73"/>
    </row>
    <row r="358" spans="1:8" x14ac:dyDescent="0.25">
      <c r="A358" s="74">
        <v>29644</v>
      </c>
      <c r="B358" s="75">
        <v>2.4283748671941385E-2</v>
      </c>
      <c r="G358" s="73"/>
      <c r="H358" s="73"/>
    </row>
    <row r="359" spans="1:8" x14ac:dyDescent="0.25">
      <c r="A359" s="74">
        <v>29616</v>
      </c>
      <c r="B359" s="75">
        <v>2.933060395818976E-2</v>
      </c>
      <c r="G359" s="73"/>
      <c r="H359" s="73"/>
    </row>
    <row r="360" spans="1:8" x14ac:dyDescent="0.25">
      <c r="A360" s="74">
        <v>29586</v>
      </c>
      <c r="B360" s="75">
        <v>-1.6454683830229744E-2</v>
      </c>
      <c r="G360" s="73"/>
      <c r="H360" s="73"/>
    </row>
    <row r="361" spans="1:8" x14ac:dyDescent="0.25">
      <c r="A361" s="74">
        <v>29553</v>
      </c>
      <c r="B361" s="75">
        <v>0.10953635178417187</v>
      </c>
      <c r="G361" s="73"/>
      <c r="H361" s="73"/>
    </row>
    <row r="362" spans="1:8" x14ac:dyDescent="0.25">
      <c r="A362" s="74">
        <v>29525</v>
      </c>
      <c r="B362" s="75">
        <v>7.5527237040591055E-2</v>
      </c>
      <c r="G362" s="73"/>
      <c r="H362" s="73"/>
    </row>
    <row r="363" spans="1:8" x14ac:dyDescent="0.25">
      <c r="A363" s="74">
        <v>29494</v>
      </c>
      <c r="B363" s="75">
        <v>3.2106423633976977E-2</v>
      </c>
      <c r="G363" s="73"/>
      <c r="H363" s="73"/>
    </row>
    <row r="364" spans="1:8" x14ac:dyDescent="0.25">
      <c r="A364" s="74">
        <v>29462</v>
      </c>
      <c r="B364" s="75">
        <v>6.0698196082773492E-3</v>
      </c>
      <c r="G364" s="73"/>
      <c r="H364" s="73"/>
    </row>
    <row r="365" spans="1:8" x14ac:dyDescent="0.25">
      <c r="A365" s="74">
        <v>29433</v>
      </c>
      <c r="B365" s="75">
        <v>7.8574692234187893E-2</v>
      </c>
      <c r="G365" s="73"/>
      <c r="H365" s="73"/>
    </row>
    <row r="366" spans="1:8" x14ac:dyDescent="0.25">
      <c r="A366" s="74">
        <v>29402</v>
      </c>
      <c r="B366" s="75">
        <v>1.1150414249431195E-2</v>
      </c>
      <c r="G366" s="73"/>
      <c r="H366" s="73"/>
    </row>
    <row r="367" spans="1:8" x14ac:dyDescent="0.25">
      <c r="A367" s="74">
        <v>29371</v>
      </c>
      <c r="B367" s="75">
        <v>3.4037176291077831E-2</v>
      </c>
      <c r="G367" s="73"/>
      <c r="H367" s="73"/>
    </row>
    <row r="368" spans="1:8" x14ac:dyDescent="0.25">
      <c r="A368" s="74">
        <v>29341</v>
      </c>
      <c r="B368" s="75">
        <v>-3.8636953496524074E-2</v>
      </c>
      <c r="G368" s="73"/>
      <c r="H368" s="73"/>
    </row>
    <row r="369" spans="1:8" x14ac:dyDescent="0.25">
      <c r="A369" s="74">
        <v>29311</v>
      </c>
      <c r="B369" s="75">
        <v>-4.8683069862794914E-3</v>
      </c>
      <c r="G369" s="73"/>
      <c r="H369" s="73"/>
    </row>
    <row r="370" spans="1:8" x14ac:dyDescent="0.25">
      <c r="A370" s="74">
        <v>29280</v>
      </c>
      <c r="B370" s="75">
        <v>4.5814373620278737E-3</v>
      </c>
      <c r="G370" s="73"/>
      <c r="H370" s="73"/>
    </row>
    <row r="371" spans="1:8" x14ac:dyDescent="0.25">
      <c r="A371" s="74">
        <v>29251</v>
      </c>
      <c r="B371" s="75">
        <v>6.5660744473743371E-2</v>
      </c>
      <c r="G371" s="73"/>
      <c r="H371" s="73"/>
    </row>
    <row r="372" spans="1:8" x14ac:dyDescent="0.25">
      <c r="A372" s="74">
        <v>29220</v>
      </c>
      <c r="B372" s="75">
        <v>6.0471069670509081E-3</v>
      </c>
      <c r="G372" s="73"/>
      <c r="H372" s="73"/>
    </row>
    <row r="373" spans="1:8" x14ac:dyDescent="0.25">
      <c r="A373" s="74">
        <v>29189</v>
      </c>
      <c r="B373" s="75">
        <v>-6.365262072332567E-3</v>
      </c>
      <c r="G373" s="73"/>
      <c r="H373" s="73"/>
    </row>
    <row r="374" spans="1:8" x14ac:dyDescent="0.25">
      <c r="A374" s="74">
        <v>29159</v>
      </c>
      <c r="B374" s="75">
        <v>-3.4295780696656286E-2</v>
      </c>
      <c r="G374" s="73"/>
      <c r="H374" s="73"/>
    </row>
    <row r="375" spans="1:8" x14ac:dyDescent="0.25">
      <c r="A375" s="74">
        <v>29126</v>
      </c>
      <c r="B375" s="75">
        <v>-5.1943979898443904E-2</v>
      </c>
      <c r="G375" s="73"/>
      <c r="H375" s="73"/>
    </row>
    <row r="376" spans="1:8" x14ac:dyDescent="0.25">
      <c r="A376" s="74">
        <v>29098</v>
      </c>
      <c r="B376" s="75">
        <v>3.8779863078107768E-2</v>
      </c>
      <c r="G376" s="73"/>
      <c r="H376" s="73"/>
    </row>
    <row r="377" spans="1:8" x14ac:dyDescent="0.25">
      <c r="A377" s="74">
        <v>29067</v>
      </c>
      <c r="B377" s="75">
        <v>1.3926081154864711E-3</v>
      </c>
      <c r="G377" s="73"/>
      <c r="H377" s="73"/>
    </row>
    <row r="378" spans="1:8" x14ac:dyDescent="0.25">
      <c r="A378" s="74">
        <v>29035</v>
      </c>
      <c r="B378" s="75">
        <v>1.3934660408456701E-3</v>
      </c>
      <c r="G378" s="73"/>
      <c r="H378" s="73"/>
    </row>
    <row r="379" spans="1:8" x14ac:dyDescent="0.25">
      <c r="A379" s="74">
        <v>29006</v>
      </c>
      <c r="B379" s="75">
        <v>-2.063946668689387E-2</v>
      </c>
      <c r="G379" s="73"/>
      <c r="H379" s="73"/>
    </row>
    <row r="380" spans="1:8" x14ac:dyDescent="0.25">
      <c r="A380" s="74">
        <v>28975</v>
      </c>
      <c r="B380" s="75">
        <v>1.3902771796344915E-2</v>
      </c>
      <c r="G380" s="73"/>
      <c r="H380" s="73"/>
    </row>
    <row r="381" spans="1:8" x14ac:dyDescent="0.25">
      <c r="A381" s="74">
        <v>28944</v>
      </c>
      <c r="B381" s="75">
        <v>6.2346576741107329E-2</v>
      </c>
      <c r="G381" s="73"/>
      <c r="H381" s="73"/>
    </row>
    <row r="382" spans="1:8" x14ac:dyDescent="0.25">
      <c r="A382" s="74">
        <v>28914</v>
      </c>
      <c r="B382" s="75">
        <v>-4.4676784986158569E-2</v>
      </c>
      <c r="G382" s="73"/>
      <c r="H382" s="73"/>
    </row>
    <row r="383" spans="1:8" x14ac:dyDescent="0.25">
      <c r="A383" s="74">
        <v>28886</v>
      </c>
      <c r="B383" s="75">
        <v>6.516241298461023E-2</v>
      </c>
      <c r="G383" s="73"/>
      <c r="H383" s="73"/>
    </row>
    <row r="384" spans="1:8" x14ac:dyDescent="0.25">
      <c r="A384" s="74">
        <v>28853</v>
      </c>
      <c r="B384" s="75">
        <v>-4.0686927533613249E-2</v>
      </c>
      <c r="G384" s="73"/>
      <c r="H384" s="73"/>
    </row>
    <row r="385" spans="1:8" x14ac:dyDescent="0.25">
      <c r="A385" s="74">
        <v>28824</v>
      </c>
      <c r="B385" s="75">
        <v>0.13139385607174181</v>
      </c>
      <c r="G385" s="73"/>
      <c r="H385" s="73"/>
    </row>
    <row r="386" spans="1:8" x14ac:dyDescent="0.25">
      <c r="A386" s="74">
        <v>28794</v>
      </c>
      <c r="B386" s="75">
        <v>-0.1877097367864119</v>
      </c>
      <c r="G386" s="73"/>
      <c r="H386" s="73"/>
    </row>
    <row r="387" spans="1:8" x14ac:dyDescent="0.25">
      <c r="A387" s="74">
        <v>28762</v>
      </c>
      <c r="B387" s="75">
        <v>-3.3799922675821326E-2</v>
      </c>
      <c r="G387" s="73"/>
      <c r="H387" s="73"/>
    </row>
    <row r="388" spans="1:8" x14ac:dyDescent="0.25">
      <c r="A388" s="74">
        <v>28733</v>
      </c>
      <c r="B388" s="75">
        <v>-2.7761098676849505E-3</v>
      </c>
      <c r="G388" s="73"/>
      <c r="H388" s="73"/>
    </row>
  </sheetData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5C270-0EE2-4E70-A965-739A2CE58E0E}">
  <dimension ref="A1:I301"/>
  <sheetViews>
    <sheetView zoomScale="180" zoomScaleNormal="180" workbookViewId="0">
      <selection activeCell="C4" sqref="C4"/>
    </sheetView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4.90625" customWidth="1"/>
    <col min="7" max="7" width="4.26953125" customWidth="1"/>
    <col min="8" max="8" width="17.1796875" bestFit="1" customWidth="1"/>
    <col min="9" max="9" width="12.81640625" bestFit="1" customWidth="1"/>
  </cols>
  <sheetData>
    <row r="1" spans="1:9" ht="14.5" customHeight="1" x14ac:dyDescent="0.3">
      <c r="A1" s="2" t="s">
        <v>0</v>
      </c>
      <c r="B1" s="2" t="s">
        <v>385</v>
      </c>
      <c r="C1" s="2" t="s">
        <v>389</v>
      </c>
      <c r="E1" s="212" t="s">
        <v>378</v>
      </c>
      <c r="F1" s="212"/>
    </row>
    <row r="2" spans="1:9" ht="13" x14ac:dyDescent="0.3">
      <c r="A2" s="3">
        <v>45481</v>
      </c>
      <c r="B2" s="13">
        <v>4.648542048175725E-3</v>
      </c>
      <c r="C2" s="13">
        <v>1.7730496453900962E-3</v>
      </c>
      <c r="E2" s="25"/>
      <c r="F2" s="117"/>
    </row>
    <row r="3" spans="1:9" ht="13" x14ac:dyDescent="0.3">
      <c r="A3" s="3">
        <v>45482</v>
      </c>
      <c r="B3" s="13">
        <v>-3.6455412226584129E-3</v>
      </c>
      <c r="C3" s="13">
        <v>-1.7699115044247787E-2</v>
      </c>
      <c r="E3" s="117"/>
      <c r="F3" s="25"/>
    </row>
    <row r="4" spans="1:9" ht="13" x14ac:dyDescent="0.3">
      <c r="A4" s="3">
        <v>45483</v>
      </c>
      <c r="B4" s="13">
        <v>6.0512243174782087E-3</v>
      </c>
      <c r="C4" s="13">
        <v>2.1621621621621671E-2</v>
      </c>
    </row>
    <row r="5" spans="1:9" ht="13" x14ac:dyDescent="0.3">
      <c r="A5" s="3">
        <v>45484</v>
      </c>
      <c r="B5" s="13">
        <v>4.6160302140159969E-3</v>
      </c>
      <c r="C5" s="13">
        <v>2.6455026455026202E-3</v>
      </c>
      <c r="E5" s="212" t="s">
        <v>379</v>
      </c>
      <c r="F5" s="212"/>
      <c r="H5" s="212" t="s">
        <v>380</v>
      </c>
      <c r="I5" s="212"/>
    </row>
    <row r="6" spans="1:9" ht="13" x14ac:dyDescent="0.3">
      <c r="A6" s="3">
        <v>45485</v>
      </c>
      <c r="B6" s="13">
        <v>7.9365079365078667E-3</v>
      </c>
      <c r="C6" s="13">
        <v>2.638522427440608E-3</v>
      </c>
      <c r="E6" s="25"/>
      <c r="F6" s="117"/>
      <c r="H6" s="25"/>
      <c r="I6" s="25"/>
    </row>
    <row r="7" spans="1:9" ht="13" x14ac:dyDescent="0.3">
      <c r="A7" s="3">
        <v>45488</v>
      </c>
      <c r="B7" s="13">
        <v>-3.1772344246442448E-3</v>
      </c>
      <c r="C7" s="13">
        <v>9.6491228070174941E-3</v>
      </c>
      <c r="E7" s="117"/>
      <c r="F7" s="25"/>
      <c r="H7" s="25"/>
      <c r="I7" s="25"/>
    </row>
    <row r="8" spans="1:9" ht="13" x14ac:dyDescent="0.3">
      <c r="A8" s="3">
        <v>45489</v>
      </c>
      <c r="B8" s="13">
        <v>4.1574279379157772E-3</v>
      </c>
      <c r="C8" s="13">
        <v>-1.3032145960034753E-2</v>
      </c>
    </row>
    <row r="9" spans="1:9" ht="13" x14ac:dyDescent="0.3">
      <c r="A9" s="3">
        <v>45490</v>
      </c>
      <c r="B9" s="13">
        <v>6.9003588186585451E-3</v>
      </c>
      <c r="C9" s="13">
        <v>-6.1619718309858153E-3</v>
      </c>
    </row>
    <row r="10" spans="1:9" ht="13" x14ac:dyDescent="0.3">
      <c r="A10" s="3">
        <v>45491</v>
      </c>
      <c r="B10" s="13">
        <v>5.3453947368420638E-3</v>
      </c>
      <c r="C10" s="13">
        <v>1.151461470327721E-2</v>
      </c>
      <c r="G10" s="118"/>
      <c r="H10" s="118"/>
    </row>
    <row r="11" spans="1:9" ht="13" x14ac:dyDescent="0.3">
      <c r="A11" s="3">
        <v>45492</v>
      </c>
      <c r="B11" s="13">
        <v>-6.1349693251533648E-3</v>
      </c>
      <c r="C11" s="13">
        <v>-2.5394045534150662E-2</v>
      </c>
    </row>
    <row r="12" spans="1:9" ht="13" x14ac:dyDescent="0.3">
      <c r="A12" s="3">
        <v>45495</v>
      </c>
      <c r="B12" s="13">
        <v>1.9204389574759902E-2</v>
      </c>
      <c r="C12" s="13">
        <v>8.9847259658580418E-3</v>
      </c>
    </row>
    <row r="13" spans="1:9" ht="13" x14ac:dyDescent="0.3">
      <c r="A13" s="3">
        <v>45496</v>
      </c>
      <c r="B13" s="13">
        <v>7.8061911170929634E-3</v>
      </c>
      <c r="C13" s="13">
        <v>-1.6028495102404249E-2</v>
      </c>
    </row>
    <row r="14" spans="1:9" ht="13" x14ac:dyDescent="0.3">
      <c r="A14" s="3">
        <v>45497</v>
      </c>
      <c r="B14" s="13">
        <v>-5.0747863247863588E-3</v>
      </c>
      <c r="C14" s="13">
        <v>9.049773755655594E-4</v>
      </c>
    </row>
    <row r="15" spans="1:9" ht="13" x14ac:dyDescent="0.3">
      <c r="A15" s="3">
        <v>45498</v>
      </c>
      <c r="B15" s="13">
        <v>-6.8456375838926381E-3</v>
      </c>
      <c r="C15" s="13">
        <v>4.5207956600361665E-3</v>
      </c>
    </row>
    <row r="16" spans="1:9" ht="13" x14ac:dyDescent="0.3">
      <c r="A16" s="3">
        <v>45499</v>
      </c>
      <c r="B16" s="13">
        <v>1.3515339910798469E-3</v>
      </c>
      <c r="C16" s="13">
        <v>-4.5004500450045006E-3</v>
      </c>
    </row>
    <row r="17" spans="1:3" ht="13" x14ac:dyDescent="0.3">
      <c r="A17" s="3">
        <v>45502</v>
      </c>
      <c r="B17" s="13">
        <v>-9.9878526116884657E-3</v>
      </c>
      <c r="C17" s="13">
        <v>-5.4249547920433485E-3</v>
      </c>
    </row>
    <row r="18" spans="1:3" ht="13" x14ac:dyDescent="0.3">
      <c r="A18" s="3">
        <v>45503</v>
      </c>
      <c r="B18" s="13">
        <v>3.5446489434219464E-2</v>
      </c>
      <c r="C18" s="13">
        <v>-9.0909090909085737E-4</v>
      </c>
    </row>
    <row r="19" spans="1:3" ht="13" x14ac:dyDescent="0.3">
      <c r="A19" s="3">
        <v>45504</v>
      </c>
      <c r="B19" s="13">
        <v>-1.2376563528637185E-2</v>
      </c>
      <c r="C19" s="13">
        <v>-8.1892629663330805E-3</v>
      </c>
    </row>
    <row r="20" spans="1:3" ht="13" x14ac:dyDescent="0.3">
      <c r="A20" s="3">
        <v>45505</v>
      </c>
      <c r="B20" s="13">
        <v>-3.919477403012938E-2</v>
      </c>
      <c r="C20" s="13">
        <v>-2.8440366972477014E-2</v>
      </c>
    </row>
    <row r="21" spans="1:3" ht="13" x14ac:dyDescent="0.3">
      <c r="A21" s="3">
        <v>45506</v>
      </c>
      <c r="B21" s="13">
        <v>-4.4123768558346002E-2</v>
      </c>
      <c r="C21" s="13">
        <v>-1.5108593012275812E-2</v>
      </c>
    </row>
    <row r="22" spans="1:3" ht="13" x14ac:dyDescent="0.3">
      <c r="A22" s="3">
        <v>45509</v>
      </c>
      <c r="B22" s="13">
        <v>-9.725649586297019E-3</v>
      </c>
      <c r="C22" s="13">
        <v>-2.7804410354745845E-2</v>
      </c>
    </row>
    <row r="23" spans="1:3" ht="13" x14ac:dyDescent="0.3">
      <c r="A23" s="3">
        <v>45510</v>
      </c>
      <c r="B23" s="13">
        <v>-1.4365288771621205E-2</v>
      </c>
      <c r="C23" s="13">
        <v>-8.8757396449704699E-3</v>
      </c>
    </row>
    <row r="24" spans="1:3" ht="13" x14ac:dyDescent="0.3">
      <c r="A24" s="3">
        <v>45511</v>
      </c>
      <c r="B24" s="13">
        <v>2.7662105889351567E-2</v>
      </c>
      <c r="C24" s="13">
        <v>2.5870646766169098E-2</v>
      </c>
    </row>
    <row r="25" spans="1:3" ht="13" x14ac:dyDescent="0.3">
      <c r="A25" s="3">
        <v>45512</v>
      </c>
      <c r="B25" s="13">
        <v>-3.328509406657102E-3</v>
      </c>
      <c r="C25" s="13">
        <v>-5.8195926285159487E-3</v>
      </c>
    </row>
    <row r="26" spans="1:3" ht="13" x14ac:dyDescent="0.3">
      <c r="A26" s="3">
        <v>45513</v>
      </c>
      <c r="B26" s="13">
        <v>2.4684187599826267E-3</v>
      </c>
      <c r="C26" s="13">
        <v>-7.80487804878046E-3</v>
      </c>
    </row>
    <row r="27" spans="1:3" ht="13" x14ac:dyDescent="0.3">
      <c r="A27" s="3">
        <v>45516</v>
      </c>
      <c r="B27" s="13">
        <v>5.359212050984925E-3</v>
      </c>
      <c r="C27" s="13">
        <v>-9.8328416912487702E-3</v>
      </c>
    </row>
    <row r="28" spans="1:3" ht="13" x14ac:dyDescent="0.3">
      <c r="A28" s="3">
        <v>45517</v>
      </c>
      <c r="B28" s="13">
        <v>-1.7288575133265476E-3</v>
      </c>
      <c r="C28" s="13">
        <v>-8.4409136047667171E-3</v>
      </c>
    </row>
    <row r="29" spans="1:3" ht="13" x14ac:dyDescent="0.3">
      <c r="A29" s="3">
        <v>45518</v>
      </c>
      <c r="B29" s="13">
        <v>7.0717275220088735E-3</v>
      </c>
      <c r="C29" s="13">
        <v>-1.0015022533800702E-2</v>
      </c>
    </row>
    <row r="30" spans="1:3" ht="13" x14ac:dyDescent="0.3">
      <c r="A30" s="3">
        <v>45519</v>
      </c>
      <c r="B30" s="13">
        <v>0</v>
      </c>
      <c r="C30" s="13">
        <v>2.073849266565515E-2</v>
      </c>
    </row>
    <row r="31" spans="1:3" ht="13" x14ac:dyDescent="0.3">
      <c r="A31" s="3">
        <v>45520</v>
      </c>
      <c r="B31" s="13">
        <v>3.0954428202923503E-2</v>
      </c>
      <c r="C31" s="13">
        <v>3.9643211100098257E-3</v>
      </c>
    </row>
    <row r="32" spans="1:3" ht="13" x14ac:dyDescent="0.3">
      <c r="A32" s="3">
        <v>45523</v>
      </c>
      <c r="B32" s="13">
        <v>4.7261606894634153E-3</v>
      </c>
      <c r="C32" s="13">
        <v>2.9615004935834157E-2</v>
      </c>
    </row>
    <row r="33" spans="1:3" ht="13" x14ac:dyDescent="0.3">
      <c r="A33" s="3">
        <v>45524</v>
      </c>
      <c r="B33" s="13">
        <v>-5.3956834532373687E-3</v>
      </c>
      <c r="C33" s="13">
        <v>-1.2464046021092974E-2</v>
      </c>
    </row>
    <row r="34" spans="1:3" ht="13" x14ac:dyDescent="0.3">
      <c r="A34" s="3">
        <v>45525</v>
      </c>
      <c r="B34" s="13">
        <v>5.9813604117401791E-3</v>
      </c>
      <c r="C34" s="13">
        <v>2.0388349514563052E-2</v>
      </c>
    </row>
    <row r="35" spans="1:3" ht="13" x14ac:dyDescent="0.3">
      <c r="A35" s="3">
        <v>45526</v>
      </c>
      <c r="B35" s="13">
        <v>1.65929203539817E-3</v>
      </c>
      <c r="C35" s="13">
        <v>-1.2369172216936225E-2</v>
      </c>
    </row>
    <row r="36" spans="1:3" ht="13" x14ac:dyDescent="0.3">
      <c r="A36" s="3">
        <v>45527</v>
      </c>
      <c r="B36" s="13">
        <v>1.5323025952512516E-2</v>
      </c>
      <c r="C36" s="13">
        <v>1.4450867052023121E-2</v>
      </c>
    </row>
    <row r="37" spans="1:3" ht="13" x14ac:dyDescent="0.3">
      <c r="A37" s="3">
        <v>45530</v>
      </c>
      <c r="B37" s="13">
        <v>-3.9428959891231541E-3</v>
      </c>
      <c r="C37" s="13">
        <v>2.8490028490028223E-3</v>
      </c>
    </row>
    <row r="38" spans="1:3" ht="13" x14ac:dyDescent="0.3">
      <c r="A38" s="3">
        <v>45531</v>
      </c>
      <c r="B38" s="13">
        <v>1.0101010101010201E-2</v>
      </c>
      <c r="C38" s="13">
        <v>-6.6287878787877714E-3</v>
      </c>
    </row>
    <row r="39" spans="1:3" ht="13" x14ac:dyDescent="0.3">
      <c r="A39" s="3">
        <v>45532</v>
      </c>
      <c r="B39" s="13">
        <v>4.054054054053007E-4</v>
      </c>
      <c r="C39" s="13">
        <v>-1.6205910390848455E-2</v>
      </c>
    </row>
    <row r="40" spans="1:3" ht="13" x14ac:dyDescent="0.3">
      <c r="A40" s="3">
        <v>45533</v>
      </c>
      <c r="B40" s="13">
        <v>7.2943401323788022E-3</v>
      </c>
      <c r="C40" s="13">
        <v>0</v>
      </c>
    </row>
    <row r="41" spans="1:3" ht="13" x14ac:dyDescent="0.3">
      <c r="A41" s="3">
        <v>45534</v>
      </c>
      <c r="B41" s="13">
        <v>9.6553573823253414E-3</v>
      </c>
      <c r="C41" s="13">
        <v>-1.6472868217054289E-2</v>
      </c>
    </row>
    <row r="42" spans="1:3" ht="13" x14ac:dyDescent="0.3">
      <c r="A42" s="3">
        <v>45537</v>
      </c>
      <c r="B42" s="13">
        <v>2.3907557444547475E-3</v>
      </c>
      <c r="C42" s="13">
        <v>1.3793103448275917E-2</v>
      </c>
    </row>
    <row r="43" spans="1:3" ht="13" x14ac:dyDescent="0.3">
      <c r="A43" s="3">
        <v>45538</v>
      </c>
      <c r="B43" s="13">
        <v>-1.643036968331783E-2</v>
      </c>
      <c r="C43" s="13">
        <v>0</v>
      </c>
    </row>
    <row r="44" spans="1:3" ht="13" x14ac:dyDescent="0.3">
      <c r="A44" s="3">
        <v>45539</v>
      </c>
      <c r="B44" s="13">
        <v>6.7358210965915311E-4</v>
      </c>
      <c r="C44" s="13">
        <v>-2.2351797862002053E-2</v>
      </c>
    </row>
    <row r="45" spans="1:3" ht="13" x14ac:dyDescent="0.3">
      <c r="A45" s="3">
        <v>45540</v>
      </c>
      <c r="B45" s="13">
        <v>9.9623047926763394E-3</v>
      </c>
      <c r="C45" s="13">
        <v>1.7892644135188981E-2</v>
      </c>
    </row>
    <row r="46" spans="1:3" ht="13" x14ac:dyDescent="0.3">
      <c r="A46" s="3">
        <v>45541</v>
      </c>
      <c r="B46" s="13">
        <v>-2.2527326046387578E-2</v>
      </c>
      <c r="C46" s="13">
        <v>-5.2246093750000083E-2</v>
      </c>
    </row>
    <row r="47" spans="1:3" ht="13" x14ac:dyDescent="0.3">
      <c r="A47" s="3">
        <v>45544</v>
      </c>
      <c r="B47" s="13">
        <v>1.6364380199099974E-2</v>
      </c>
      <c r="C47" s="13">
        <v>2.0607934054611317E-3</v>
      </c>
    </row>
    <row r="48" spans="1:3" ht="13" x14ac:dyDescent="0.3">
      <c r="A48" s="3">
        <v>45545</v>
      </c>
      <c r="B48" s="13">
        <v>-1.0063061854286888E-2</v>
      </c>
      <c r="C48" s="13">
        <v>-4.2673521850899801E-2</v>
      </c>
    </row>
    <row r="49" spans="1:3" ht="13" x14ac:dyDescent="0.3">
      <c r="A49" s="3">
        <v>45546</v>
      </c>
      <c r="B49" s="13">
        <v>1.7619951206288831E-3</v>
      </c>
      <c r="C49" s="13">
        <v>1.8259935553168669E-2</v>
      </c>
    </row>
    <row r="50" spans="1:3" ht="13" x14ac:dyDescent="0.3">
      <c r="A50" s="3">
        <v>45547</v>
      </c>
      <c r="B50" s="13">
        <v>1.0418076038425105E-2</v>
      </c>
      <c r="C50" s="13">
        <v>8.9662447257384866E-3</v>
      </c>
    </row>
    <row r="51" spans="1:3" ht="13" x14ac:dyDescent="0.3">
      <c r="A51" s="3">
        <v>45548</v>
      </c>
      <c r="B51" s="13">
        <v>5.6239957150508594E-3</v>
      </c>
      <c r="C51" s="13">
        <v>3.5546262415054798E-2</v>
      </c>
    </row>
    <row r="52" spans="1:3" ht="13" x14ac:dyDescent="0.3">
      <c r="A52" s="3">
        <v>45551</v>
      </c>
      <c r="B52" s="13">
        <v>-4.2609853528628536E-3</v>
      </c>
      <c r="C52" s="13">
        <v>-1.5648662291771805E-2</v>
      </c>
    </row>
    <row r="53" spans="1:3" ht="13" x14ac:dyDescent="0.3">
      <c r="A53" s="3">
        <v>45552</v>
      </c>
      <c r="B53" s="13">
        <v>6.9537309441027673E-3</v>
      </c>
      <c r="C53" s="13">
        <v>1.4871794871794901E-2</v>
      </c>
    </row>
    <row r="54" spans="1:3" ht="13" x14ac:dyDescent="0.3">
      <c r="A54" s="3">
        <v>45553</v>
      </c>
      <c r="B54" s="13">
        <v>7.9681274900389627E-4</v>
      </c>
      <c r="C54" s="13">
        <v>-5.053057099545225E-3</v>
      </c>
    </row>
    <row r="55" spans="1:3" ht="13" x14ac:dyDescent="0.3">
      <c r="A55" s="3">
        <v>45554</v>
      </c>
      <c r="B55" s="13">
        <v>9.023354564755906E-3</v>
      </c>
      <c r="C55" s="13">
        <v>1.6759776536312762E-2</v>
      </c>
    </row>
    <row r="56" spans="1:3" ht="13" x14ac:dyDescent="0.3">
      <c r="A56" s="3">
        <v>45555</v>
      </c>
      <c r="B56" s="13">
        <v>6.0494476591268099E-3</v>
      </c>
      <c r="C56" s="13">
        <v>-3.0469530469530444E-2</v>
      </c>
    </row>
    <row r="57" spans="1:3" ht="13" x14ac:dyDescent="0.3">
      <c r="A57" s="3">
        <v>45558</v>
      </c>
      <c r="B57" s="13">
        <v>-1.8823529411764722E-2</v>
      </c>
      <c r="C57" s="13">
        <v>8.7583719732097741E-3</v>
      </c>
    </row>
    <row r="58" spans="1:3" ht="13" x14ac:dyDescent="0.3">
      <c r="A58" s="3">
        <v>45559</v>
      </c>
      <c r="B58" s="13">
        <v>6.5281108446575385E-3</v>
      </c>
      <c r="C58" s="13">
        <v>2.2471910112359432E-2</v>
      </c>
    </row>
    <row r="59" spans="1:3" ht="13" x14ac:dyDescent="0.3">
      <c r="A59" s="3">
        <v>45560</v>
      </c>
      <c r="B59" s="13">
        <v>0</v>
      </c>
      <c r="C59" s="13">
        <v>-4.4955044955043823E-3</v>
      </c>
    </row>
    <row r="60" spans="1:3" ht="13" x14ac:dyDescent="0.3">
      <c r="A60" s="3">
        <v>45561</v>
      </c>
      <c r="B60" s="13">
        <v>2.6075446724023836E-2</v>
      </c>
      <c r="C60" s="13">
        <v>2.0572002007024557E-2</v>
      </c>
    </row>
    <row r="61" spans="1:3" ht="13" x14ac:dyDescent="0.3">
      <c r="A61" s="3">
        <v>45562</v>
      </c>
      <c r="B61" s="13">
        <v>-1.4189886480908309E-3</v>
      </c>
      <c r="C61" s="13">
        <v>-5.8997050147493466E-3</v>
      </c>
    </row>
    <row r="62" spans="1:3" ht="13" x14ac:dyDescent="0.3">
      <c r="A62" s="3">
        <v>45565</v>
      </c>
      <c r="B62" s="13">
        <v>-8.5260302286526077E-3</v>
      </c>
      <c r="C62" s="13">
        <v>-7.9129574678535822E-3</v>
      </c>
    </row>
    <row r="63" spans="1:3" ht="13" x14ac:dyDescent="0.3">
      <c r="A63" s="3">
        <v>45566</v>
      </c>
      <c r="B63" s="13">
        <v>-2.6579804560260552E-2</v>
      </c>
      <c r="C63" s="13">
        <v>-9.9700897308075773E-3</v>
      </c>
    </row>
    <row r="64" spans="1:3" ht="13" x14ac:dyDescent="0.3">
      <c r="A64" s="3">
        <v>45567</v>
      </c>
      <c r="B64" s="13">
        <v>-5.2201847142283094E-3</v>
      </c>
      <c r="C64" s="13">
        <v>-1.3595166163141936E-2</v>
      </c>
    </row>
    <row r="65" spans="1:3" ht="13" x14ac:dyDescent="0.3">
      <c r="A65" s="3">
        <v>45568</v>
      </c>
      <c r="B65" s="13">
        <v>-8.0731969860065259E-3</v>
      </c>
      <c r="C65" s="13">
        <v>-1.5313935681470138E-2</v>
      </c>
    </row>
    <row r="66" spans="1:3" ht="13" x14ac:dyDescent="0.3">
      <c r="A66" s="3">
        <v>45569</v>
      </c>
      <c r="B66" s="13">
        <v>2.1025501899077623E-2</v>
      </c>
      <c r="C66" s="13">
        <v>2.4364955935717927E-2</v>
      </c>
    </row>
    <row r="67" spans="1:3" ht="13" x14ac:dyDescent="0.3">
      <c r="A67" s="3">
        <v>45572</v>
      </c>
      <c r="B67" s="13">
        <v>1.0495549355652948E-2</v>
      </c>
      <c r="C67" s="13">
        <v>-1.0121457489877968E-3</v>
      </c>
    </row>
    <row r="68" spans="1:3" ht="13" x14ac:dyDescent="0.3">
      <c r="A68" s="3">
        <v>45573</v>
      </c>
      <c r="B68" s="13">
        <v>-4.4701551406783864E-3</v>
      </c>
      <c r="C68" s="13">
        <v>-1.6717325227963584E-2</v>
      </c>
    </row>
    <row r="69" spans="1:3" ht="13" x14ac:dyDescent="0.3">
      <c r="A69" s="3">
        <v>45574</v>
      </c>
      <c r="B69" s="13">
        <v>5.8108821975699412E-3</v>
      </c>
      <c r="C69" s="13">
        <v>1.6486347243688908E-2</v>
      </c>
    </row>
    <row r="70" spans="1:3" ht="13" x14ac:dyDescent="0.3">
      <c r="A70" s="3">
        <v>45575</v>
      </c>
      <c r="B70" s="13">
        <v>1.1029411764705951E-2</v>
      </c>
      <c r="C70" s="13">
        <v>-4.0547389761784658E-3</v>
      </c>
    </row>
    <row r="71" spans="1:3" ht="13" x14ac:dyDescent="0.3">
      <c r="A71" s="3">
        <v>45576</v>
      </c>
      <c r="B71" s="13">
        <v>1.0649350649350629E-2</v>
      </c>
      <c r="C71" s="13">
        <v>-9.6692111959287824E-3</v>
      </c>
    </row>
    <row r="72" spans="1:3" ht="13" x14ac:dyDescent="0.3">
      <c r="A72" s="3">
        <v>45579</v>
      </c>
      <c r="B72" s="13">
        <v>8.095605242868122E-3</v>
      </c>
      <c r="C72" s="13">
        <v>-4.1109969167522249E-3</v>
      </c>
    </row>
    <row r="73" spans="1:3" ht="13" x14ac:dyDescent="0.3">
      <c r="A73" s="3">
        <v>45580</v>
      </c>
      <c r="B73" s="13">
        <v>2.0395156150414297E-3</v>
      </c>
      <c r="C73" s="13">
        <v>-1.1867905056759604E-2</v>
      </c>
    </row>
    <row r="74" spans="1:3" ht="13" x14ac:dyDescent="0.3">
      <c r="A74" s="3">
        <v>45581</v>
      </c>
      <c r="B74" s="13">
        <v>-2.6714158504007007E-3</v>
      </c>
      <c r="C74" s="13">
        <v>-5.2219321148825066E-3</v>
      </c>
    </row>
    <row r="75" spans="1:3" ht="13" x14ac:dyDescent="0.3">
      <c r="A75" s="3">
        <v>45582</v>
      </c>
      <c r="B75" s="13">
        <v>1.2882653061224488E-2</v>
      </c>
      <c r="C75" s="13">
        <v>-4.1994750656168577E-3</v>
      </c>
    </row>
    <row r="76" spans="1:3" ht="13" x14ac:dyDescent="0.3">
      <c r="A76" s="3">
        <v>45583</v>
      </c>
      <c r="B76" s="13">
        <v>7.4297947361793432E-3</v>
      </c>
      <c r="C76" s="13">
        <v>1.1597258829731245E-2</v>
      </c>
    </row>
    <row r="77" spans="1:3" ht="13" x14ac:dyDescent="0.3">
      <c r="A77" s="3">
        <v>45586</v>
      </c>
      <c r="B77" s="13">
        <v>-8.8749999999999662E-3</v>
      </c>
      <c r="C77" s="13">
        <v>-5.7321521625846496E-3</v>
      </c>
    </row>
    <row r="78" spans="1:3" ht="13" x14ac:dyDescent="0.3">
      <c r="A78" s="3">
        <v>45587</v>
      </c>
      <c r="B78" s="13">
        <v>-8.4499936940345775E-3</v>
      </c>
      <c r="C78" s="13">
        <v>5.2410901467502262E-4</v>
      </c>
    </row>
    <row r="79" spans="1:3" ht="13" x14ac:dyDescent="0.3">
      <c r="A79" s="3">
        <v>45588</v>
      </c>
      <c r="B79" s="13">
        <v>-1.1956245230221357E-2</v>
      </c>
      <c r="C79" s="13">
        <v>6.2860136196961165E-3</v>
      </c>
    </row>
    <row r="80" spans="1:3" ht="13" x14ac:dyDescent="0.3">
      <c r="A80" s="3">
        <v>45589</v>
      </c>
      <c r="B80" s="13">
        <v>-1.1585993820802591E-3</v>
      </c>
      <c r="C80" s="13">
        <v>1.7699115044247819E-2</v>
      </c>
    </row>
    <row r="81" spans="1:3" ht="13" x14ac:dyDescent="0.3">
      <c r="A81" s="3">
        <v>45590</v>
      </c>
      <c r="B81" s="13">
        <v>-9.0217811573663632E-4</v>
      </c>
      <c r="C81" s="13">
        <v>-4.0920716112532547E-3</v>
      </c>
    </row>
    <row r="82" spans="1:3" ht="13" x14ac:dyDescent="0.3">
      <c r="A82" s="3">
        <v>45593</v>
      </c>
      <c r="B82" s="13">
        <v>1.3028895768833848E-2</v>
      </c>
      <c r="C82" s="13">
        <v>-1.1813045711350709E-2</v>
      </c>
    </row>
    <row r="83" spans="1:3" ht="13" x14ac:dyDescent="0.3">
      <c r="A83" s="3">
        <v>45594</v>
      </c>
      <c r="B83" s="13">
        <v>1.1842607920539918E-2</v>
      </c>
      <c r="C83" s="13">
        <v>-3.2744282744282802E-2</v>
      </c>
    </row>
    <row r="84" spans="1:3" ht="13" x14ac:dyDescent="0.3">
      <c r="A84" s="3">
        <v>45595</v>
      </c>
      <c r="B84" s="13">
        <v>-7.1734205889755218E-3</v>
      </c>
      <c r="C84" s="13">
        <v>5.9108006448145853E-3</v>
      </c>
    </row>
    <row r="85" spans="1:3" ht="13" x14ac:dyDescent="0.3">
      <c r="A85" s="3">
        <v>45596</v>
      </c>
      <c r="B85" s="13">
        <v>-1.9013816706807667E-3</v>
      </c>
      <c r="C85" s="13">
        <v>-1.6559829059829029E-2</v>
      </c>
    </row>
    <row r="86" spans="1:3" ht="13" x14ac:dyDescent="0.3">
      <c r="A86" s="3">
        <v>45597</v>
      </c>
      <c r="B86" s="13">
        <v>2.4511049022098108E-2</v>
      </c>
      <c r="C86" s="13">
        <v>-5.9750135795762866E-3</v>
      </c>
    </row>
    <row r="87" spans="1:3" ht="13" x14ac:dyDescent="0.3">
      <c r="A87" s="3">
        <v>45600</v>
      </c>
      <c r="B87" s="13">
        <v>8.6773273831660201E-3</v>
      </c>
      <c r="C87" s="13">
        <v>1.092896174863326E-3</v>
      </c>
    </row>
    <row r="88" spans="1:3" ht="13" x14ac:dyDescent="0.3">
      <c r="A88" s="3">
        <v>45601</v>
      </c>
      <c r="B88" s="13">
        <v>7.7424112080617955E-3</v>
      </c>
      <c r="C88" s="13">
        <v>-6.004366812227044E-3</v>
      </c>
    </row>
    <row r="89" spans="1:3" ht="13" x14ac:dyDescent="0.3">
      <c r="A89" s="3">
        <v>45602</v>
      </c>
      <c r="B89" s="13">
        <v>-3.1219512195121875E-2</v>
      </c>
      <c r="C89" s="13">
        <v>-5.3816584294343675E-2</v>
      </c>
    </row>
    <row r="90" spans="1:3" ht="13" x14ac:dyDescent="0.3">
      <c r="A90" s="3">
        <v>45603</v>
      </c>
      <c r="B90" s="13">
        <v>-2.9456193353474318E-2</v>
      </c>
      <c r="C90" s="13">
        <v>4.8752176436447921E-2</v>
      </c>
    </row>
    <row r="91" spans="1:3" ht="13" x14ac:dyDescent="0.3">
      <c r="A91" s="3">
        <v>45604</v>
      </c>
      <c r="B91" s="13">
        <v>-5.058365758754825E-3</v>
      </c>
      <c r="C91" s="13">
        <v>-2.9883785279468607E-2</v>
      </c>
    </row>
    <row r="92" spans="1:3" ht="13" x14ac:dyDescent="0.3">
      <c r="A92" s="3">
        <v>45607</v>
      </c>
      <c r="B92" s="13">
        <v>1.6555859731456103E-2</v>
      </c>
      <c r="C92" s="13">
        <v>-1.1409013120366061E-3</v>
      </c>
    </row>
    <row r="93" spans="1:3" ht="13" x14ac:dyDescent="0.3">
      <c r="A93" s="3">
        <v>45608</v>
      </c>
      <c r="B93" s="13">
        <v>-2.4493459861502927E-2</v>
      </c>
      <c r="C93" s="13">
        <v>-1.1422044545973081E-3</v>
      </c>
    </row>
    <row r="94" spans="1:3" ht="13" x14ac:dyDescent="0.3">
      <c r="A94" s="3">
        <v>45609</v>
      </c>
      <c r="B94" s="13">
        <v>5.1268568423819775E-3</v>
      </c>
      <c r="C94" s="13">
        <v>-2.2870211549456832E-2</v>
      </c>
    </row>
    <row r="95" spans="1:3" ht="13" x14ac:dyDescent="0.3">
      <c r="A95" s="3">
        <v>45610</v>
      </c>
      <c r="B95" s="13">
        <v>2.14491237248234E-2</v>
      </c>
      <c r="C95" s="13">
        <v>1.0532475131655838E-2</v>
      </c>
    </row>
    <row r="96" spans="1:3" ht="13" x14ac:dyDescent="0.3">
      <c r="A96" s="3">
        <v>45611</v>
      </c>
      <c r="B96" s="13">
        <v>-1.2804097311139293E-3</v>
      </c>
      <c r="C96" s="13">
        <v>6.3694267515924888E-3</v>
      </c>
    </row>
    <row r="97" spans="1:3" ht="13" x14ac:dyDescent="0.3">
      <c r="A97" s="3">
        <v>45614</v>
      </c>
      <c r="B97" s="13">
        <v>-3.6923076923076954E-2</v>
      </c>
      <c r="C97" s="13">
        <v>-1.7261219792866016E-3</v>
      </c>
    </row>
    <row r="98" spans="1:3" ht="13" x14ac:dyDescent="0.3">
      <c r="A98" s="3">
        <v>45615</v>
      </c>
      <c r="B98" s="13">
        <v>-1.1048988285409917E-2</v>
      </c>
      <c r="C98" s="13">
        <v>-1.7291066282420751E-2</v>
      </c>
    </row>
    <row r="99" spans="1:3" ht="13" x14ac:dyDescent="0.3">
      <c r="A99" s="3">
        <v>45616</v>
      </c>
      <c r="B99" s="13">
        <v>-4.8458742764841125E-3</v>
      </c>
      <c r="C99" s="13">
        <v>-8.7976539589442824E-3</v>
      </c>
    </row>
    <row r="100" spans="1:3" ht="13" x14ac:dyDescent="0.3">
      <c r="A100" s="3">
        <v>45617</v>
      </c>
      <c r="B100" s="13">
        <v>-7.8452590288110146E-3</v>
      </c>
      <c r="C100" s="13">
        <v>-1.6568047337278173E-2</v>
      </c>
    </row>
    <row r="101" spans="1:3" ht="13" x14ac:dyDescent="0.3">
      <c r="A101" s="3">
        <v>45618</v>
      </c>
      <c r="B101" s="13">
        <v>-9.2706203135650474E-3</v>
      </c>
      <c r="C101" s="13">
        <v>1.9253910950661958E-2</v>
      </c>
    </row>
    <row r="102" spans="1:3" ht="13" x14ac:dyDescent="0.3">
      <c r="A102" s="3">
        <v>45621</v>
      </c>
      <c r="B102" s="13">
        <v>-6.7428099628457925E-3</v>
      </c>
      <c r="C102" s="13">
        <v>1.4757969303423848E-2</v>
      </c>
    </row>
    <row r="103" spans="1:3" ht="13" x14ac:dyDescent="0.3">
      <c r="A103" s="3">
        <v>45622</v>
      </c>
      <c r="B103" s="13">
        <v>-7.3427542255472345E-3</v>
      </c>
      <c r="C103" s="13">
        <v>-3.0250145433391606E-2</v>
      </c>
    </row>
    <row r="104" spans="1:3" ht="13" x14ac:dyDescent="0.3">
      <c r="A104" s="3">
        <v>45623</v>
      </c>
      <c r="B104" s="13">
        <v>-1.3956734124214636E-3</v>
      </c>
      <c r="C104" s="13">
        <v>-1.6196760647870359E-2</v>
      </c>
    </row>
    <row r="105" spans="1:3" ht="13" x14ac:dyDescent="0.3">
      <c r="A105" s="3">
        <v>45624</v>
      </c>
      <c r="B105" s="13">
        <v>6.9881201956673404E-3</v>
      </c>
      <c r="C105" s="13">
        <v>1.8902439024390209E-2</v>
      </c>
    </row>
    <row r="106" spans="1:3" ht="13" x14ac:dyDescent="0.3">
      <c r="A106" s="3">
        <v>45625</v>
      </c>
      <c r="B106" s="13">
        <v>6.8008327550311571E-3</v>
      </c>
      <c r="C106" s="13">
        <v>-5.9844404548174751E-3</v>
      </c>
    </row>
    <row r="107" spans="1:3" ht="13" x14ac:dyDescent="0.3">
      <c r="A107" s="3">
        <v>45628</v>
      </c>
      <c r="B107" s="13">
        <v>1.3785497656466331E-3</v>
      </c>
      <c r="C107" s="13">
        <v>7.2245635159543476E-3</v>
      </c>
    </row>
    <row r="108" spans="1:3" ht="13" x14ac:dyDescent="0.3">
      <c r="A108" s="3">
        <v>45629</v>
      </c>
      <c r="B108" s="13">
        <v>1.3628854625550687E-2</v>
      </c>
      <c r="C108" s="13">
        <v>-8.9659294680215183E-3</v>
      </c>
    </row>
    <row r="109" spans="1:3" ht="13" x14ac:dyDescent="0.3">
      <c r="A109" s="3">
        <v>45630</v>
      </c>
      <c r="B109" s="13">
        <v>1.3581420616596448E-2</v>
      </c>
      <c r="C109" s="13">
        <v>2.6537997587454627E-2</v>
      </c>
    </row>
    <row r="110" spans="1:3" ht="13" x14ac:dyDescent="0.3">
      <c r="A110" s="3">
        <v>45631</v>
      </c>
      <c r="B110" s="13">
        <v>2.2645048907945813E-2</v>
      </c>
      <c r="C110" s="13">
        <v>4.1128084606346484E-3</v>
      </c>
    </row>
    <row r="111" spans="1:3" ht="13" x14ac:dyDescent="0.3">
      <c r="A111" s="3">
        <v>45632</v>
      </c>
      <c r="B111" s="13">
        <v>6.0272536687631375E-3</v>
      </c>
      <c r="C111" s="13">
        <v>1.1702750146284377E-2</v>
      </c>
    </row>
    <row r="112" spans="1:3" ht="13" x14ac:dyDescent="0.3">
      <c r="A112" s="3">
        <v>45635</v>
      </c>
      <c r="B112" s="13">
        <v>0</v>
      </c>
      <c r="C112" s="13">
        <v>1.156737998843262E-2</v>
      </c>
    </row>
    <row r="113" spans="1:3" ht="13" x14ac:dyDescent="0.3">
      <c r="A113" s="3">
        <v>45636</v>
      </c>
      <c r="B113" s="13">
        <v>-5.0794477728574759E-3</v>
      </c>
      <c r="C113" s="13">
        <v>1.315037164093758E-2</v>
      </c>
    </row>
    <row r="114" spans="1:3" ht="13" x14ac:dyDescent="0.3">
      <c r="A114" s="3">
        <v>45637</v>
      </c>
      <c r="B114" s="13">
        <v>9.4253174499280088E-3</v>
      </c>
      <c r="C114" s="13">
        <v>9.029345372460626E-3</v>
      </c>
    </row>
    <row r="115" spans="1:3" ht="13" x14ac:dyDescent="0.3">
      <c r="A115" s="3">
        <v>45638</v>
      </c>
      <c r="B115" s="13">
        <v>1.2838801711840138E-2</v>
      </c>
      <c r="C115" s="13">
        <v>1.3982102908277404E-2</v>
      </c>
    </row>
    <row r="116" spans="1:3" ht="13" x14ac:dyDescent="0.3">
      <c r="A116" s="3">
        <v>45639</v>
      </c>
      <c r="B116" s="13">
        <v>5.6338028169014703E-3</v>
      </c>
      <c r="C116" s="13">
        <v>-1.5444015444015505E-2</v>
      </c>
    </row>
    <row r="117" spans="1:3" ht="13" x14ac:dyDescent="0.3">
      <c r="A117" s="3">
        <v>45642</v>
      </c>
      <c r="B117" s="13">
        <v>4.2016806722688406E-3</v>
      </c>
      <c r="C117" s="13">
        <v>-5.6022408963585435E-3</v>
      </c>
    </row>
    <row r="118" spans="1:3" ht="13" x14ac:dyDescent="0.3">
      <c r="A118" s="3">
        <v>45643</v>
      </c>
      <c r="B118" s="13">
        <v>-1.9525801952580187E-2</v>
      </c>
      <c r="C118" s="13">
        <v>-4.5070422535211912E-3</v>
      </c>
    </row>
    <row r="119" spans="1:3" ht="13" x14ac:dyDescent="0.3">
      <c r="A119" s="3">
        <v>45644</v>
      </c>
      <c r="B119" s="13">
        <v>8.6641665589034227E-3</v>
      </c>
      <c r="C119" s="13">
        <v>1.2450481041313056E-2</v>
      </c>
    </row>
    <row r="120" spans="1:3" ht="13" x14ac:dyDescent="0.3">
      <c r="A120" s="3">
        <v>45645</v>
      </c>
      <c r="B120" s="13">
        <v>-1.2051282051281977E-2</v>
      </c>
      <c r="C120" s="13">
        <v>-4.4717719396311422E-3</v>
      </c>
    </row>
    <row r="121" spans="1:3" ht="13" x14ac:dyDescent="0.3">
      <c r="A121" s="3">
        <v>45646</v>
      </c>
      <c r="B121" s="13">
        <v>-4.9312224240851618E-3</v>
      </c>
      <c r="C121" s="13">
        <v>3.2565974171813651E-2</v>
      </c>
    </row>
    <row r="122" spans="1:3" ht="13" x14ac:dyDescent="0.3">
      <c r="A122" s="3">
        <v>45649</v>
      </c>
      <c r="B122" s="13">
        <v>-3.6515388628065295E-3</v>
      </c>
      <c r="C122" s="13">
        <v>-3.3713974986405749E-2</v>
      </c>
    </row>
    <row r="123" spans="1:3" ht="13" x14ac:dyDescent="0.3">
      <c r="A123" s="3">
        <v>45650</v>
      </c>
      <c r="B123" s="13">
        <v>0</v>
      </c>
      <c r="C123" s="13">
        <v>0</v>
      </c>
    </row>
    <row r="124" spans="1:3" ht="13" x14ac:dyDescent="0.3">
      <c r="A124" s="3">
        <v>45651</v>
      </c>
      <c r="B124" s="13">
        <v>0</v>
      </c>
      <c r="C124" s="13">
        <v>0</v>
      </c>
    </row>
    <row r="125" spans="1:3" ht="13" x14ac:dyDescent="0.3">
      <c r="A125" s="3">
        <v>45652</v>
      </c>
      <c r="B125" s="13">
        <v>0</v>
      </c>
      <c r="C125" s="13">
        <v>0</v>
      </c>
    </row>
    <row r="126" spans="1:3" ht="13" x14ac:dyDescent="0.3">
      <c r="A126" s="3">
        <v>45653</v>
      </c>
      <c r="B126" s="13">
        <v>1.1780104712041982E-2</v>
      </c>
      <c r="C126" s="13">
        <v>2.5886325267304576E-2</v>
      </c>
    </row>
    <row r="127" spans="1:3" ht="13" x14ac:dyDescent="0.3">
      <c r="A127" s="3">
        <v>45656</v>
      </c>
      <c r="B127" s="13">
        <v>-5.1746442432088586E-4</v>
      </c>
      <c r="C127" s="13">
        <v>4.9369171695006981E-3</v>
      </c>
    </row>
    <row r="128" spans="1:3" ht="13" x14ac:dyDescent="0.3">
      <c r="A128" s="3">
        <v>45657</v>
      </c>
      <c r="B128" s="13">
        <v>0</v>
      </c>
      <c r="C128" s="13">
        <v>0</v>
      </c>
    </row>
    <row r="129" spans="1:3" ht="13" x14ac:dyDescent="0.3">
      <c r="A129" s="3">
        <v>45658</v>
      </c>
      <c r="B129" s="13">
        <v>0</v>
      </c>
      <c r="C129" s="13">
        <v>0</v>
      </c>
    </row>
    <row r="130" spans="1:3" ht="13" x14ac:dyDescent="0.3">
      <c r="A130" s="3">
        <v>45659</v>
      </c>
      <c r="B130" s="13">
        <v>-3.3652601604969973E-3</v>
      </c>
      <c r="C130" s="13">
        <v>-2.3471615720523926E-2</v>
      </c>
    </row>
    <row r="131" spans="1:3" ht="13" x14ac:dyDescent="0.3">
      <c r="A131" s="3">
        <v>45660</v>
      </c>
      <c r="B131" s="13">
        <v>-2.5974025974023112E-4</v>
      </c>
      <c r="C131" s="13">
        <v>-1.3415315818893268E-2</v>
      </c>
    </row>
    <row r="132" spans="1:3" ht="13" x14ac:dyDescent="0.3">
      <c r="A132" s="3">
        <v>45663</v>
      </c>
      <c r="B132" s="13">
        <v>2.0914523252792878E-2</v>
      </c>
      <c r="C132" s="13">
        <v>3.6827195467422094E-2</v>
      </c>
    </row>
    <row r="133" spans="1:3" ht="13" x14ac:dyDescent="0.3">
      <c r="A133" s="3">
        <v>45664</v>
      </c>
      <c r="B133" s="13">
        <v>-4.7079781142638916E-3</v>
      </c>
      <c r="C133" s="13">
        <v>5.4644808743169399E-3</v>
      </c>
    </row>
    <row r="134" spans="1:3" ht="13" x14ac:dyDescent="0.3">
      <c r="A134" s="3">
        <v>45665</v>
      </c>
      <c r="B134" s="13">
        <v>1.457427767834312E-2</v>
      </c>
      <c r="C134" s="13">
        <v>-4.8913043478261177E-3</v>
      </c>
    </row>
    <row r="135" spans="1:3" ht="13" x14ac:dyDescent="0.3">
      <c r="A135" s="3">
        <v>45666</v>
      </c>
      <c r="B135" s="13">
        <v>5.418346774193567E-3</v>
      </c>
      <c r="C135" s="13">
        <v>4.3691971600219081E-3</v>
      </c>
    </row>
    <row r="136" spans="1:3" ht="13" x14ac:dyDescent="0.3">
      <c r="A136" s="3">
        <v>45667</v>
      </c>
      <c r="B136" s="13">
        <v>5.5144754981826787E-3</v>
      </c>
      <c r="C136" s="13">
        <v>5.9815116911364563E-3</v>
      </c>
    </row>
    <row r="137" spans="1:3" ht="13" x14ac:dyDescent="0.3">
      <c r="A137" s="3">
        <v>45670</v>
      </c>
      <c r="B137" s="13">
        <v>-1.258880717935934E-2</v>
      </c>
      <c r="C137" s="13">
        <v>8.1081081081081086E-3</v>
      </c>
    </row>
    <row r="138" spans="1:3" ht="13" x14ac:dyDescent="0.3">
      <c r="A138" s="3">
        <v>45671</v>
      </c>
      <c r="B138" s="13">
        <v>2.7770764958343821E-2</v>
      </c>
      <c r="C138" s="13">
        <v>6.4343163538873385E-3</v>
      </c>
    </row>
    <row r="139" spans="1:3" ht="13" x14ac:dyDescent="0.3">
      <c r="A139" s="3">
        <v>45672</v>
      </c>
      <c r="B139" s="13">
        <v>1.1053795136330559E-3</v>
      </c>
      <c r="C139" s="13">
        <v>1.3319126265316996E-2</v>
      </c>
    </row>
    <row r="140" spans="1:3" ht="13" x14ac:dyDescent="0.3">
      <c r="A140" s="3">
        <v>45673</v>
      </c>
      <c r="B140" s="13">
        <v>5.6434793276897771E-3</v>
      </c>
      <c r="C140" s="13">
        <v>-1.0515247108306449E-3</v>
      </c>
    </row>
    <row r="141" spans="1:3" ht="13" x14ac:dyDescent="0.3">
      <c r="A141" s="3">
        <v>45674</v>
      </c>
      <c r="B141" s="13">
        <v>1.1101622544833609E-2</v>
      </c>
      <c r="C141" s="13">
        <v>5.2631578947365427E-4</v>
      </c>
    </row>
    <row r="142" spans="1:3" ht="13" x14ac:dyDescent="0.3">
      <c r="A142" s="3">
        <v>45677</v>
      </c>
      <c r="B142" s="13">
        <v>5.6708494208494928E-3</v>
      </c>
      <c r="C142" s="13">
        <v>1.3150973172014729E-2</v>
      </c>
    </row>
    <row r="143" spans="1:3" ht="13" x14ac:dyDescent="0.3">
      <c r="A143" s="3">
        <v>45678</v>
      </c>
      <c r="B143" s="13">
        <v>-1.4397120575885367E-3</v>
      </c>
      <c r="C143" s="13">
        <v>1.0384215991692628E-2</v>
      </c>
    </row>
    <row r="144" spans="1:3" ht="13" x14ac:dyDescent="0.3">
      <c r="A144" s="3">
        <v>45679</v>
      </c>
      <c r="B144" s="13">
        <v>-1.5379070046858116E-2</v>
      </c>
      <c r="C144" s="13">
        <v>-6.6803699897224206E-3</v>
      </c>
    </row>
    <row r="145" spans="1:3" ht="13" x14ac:dyDescent="0.3">
      <c r="A145" s="3">
        <v>45680</v>
      </c>
      <c r="B145" s="13">
        <v>1.9646125686394091E-2</v>
      </c>
      <c r="C145" s="13">
        <v>1.7589239524055753E-2</v>
      </c>
    </row>
    <row r="146" spans="1:3" ht="13" x14ac:dyDescent="0.3">
      <c r="A146" s="3">
        <v>45681</v>
      </c>
      <c r="B146" s="13">
        <v>3.8295835327908125E-3</v>
      </c>
      <c r="C146" s="13">
        <v>1.6268429079817067E-2</v>
      </c>
    </row>
    <row r="147" spans="1:3" ht="13" x14ac:dyDescent="0.3">
      <c r="A147" s="3">
        <v>45684</v>
      </c>
      <c r="B147" s="13">
        <v>-4.2918454935621823E-3</v>
      </c>
      <c r="C147" s="13">
        <v>2.1510755377688758E-2</v>
      </c>
    </row>
    <row r="148" spans="1:3" ht="13" x14ac:dyDescent="0.3">
      <c r="A148" s="3">
        <v>45685</v>
      </c>
      <c r="B148" s="13">
        <v>4.3103448275861574E-3</v>
      </c>
      <c r="C148" s="13">
        <v>-9.7943192948084538E-4</v>
      </c>
    </row>
    <row r="149" spans="1:3" ht="13" x14ac:dyDescent="0.3">
      <c r="A149" s="3">
        <v>45686</v>
      </c>
      <c r="B149" s="13">
        <v>1.3352408202193623E-2</v>
      </c>
      <c r="C149" s="13">
        <v>-1.1764705882352969E-2</v>
      </c>
    </row>
    <row r="150" spans="1:3" ht="13" x14ac:dyDescent="0.3">
      <c r="A150" s="3">
        <v>45687</v>
      </c>
      <c r="B150" s="13">
        <v>-7.6470588235293532E-3</v>
      </c>
      <c r="C150" s="13">
        <v>-3.9682539682538839E-3</v>
      </c>
    </row>
    <row r="151" spans="1:3" ht="13" x14ac:dyDescent="0.3">
      <c r="A151" s="3">
        <v>45688</v>
      </c>
      <c r="B151" s="13">
        <v>-5.8091286307055436E-3</v>
      </c>
      <c r="C151" s="13">
        <v>9.9601593625498006E-3</v>
      </c>
    </row>
    <row r="152" spans="1:3" ht="13" x14ac:dyDescent="0.3">
      <c r="A152" s="3">
        <v>45691</v>
      </c>
      <c r="B152" s="13">
        <v>-5.1275936083948559E-3</v>
      </c>
      <c r="C152" s="13">
        <v>-3.8461538461538512E-2</v>
      </c>
    </row>
    <row r="153" spans="1:3" ht="13" x14ac:dyDescent="0.3">
      <c r="A153" s="3">
        <v>45692</v>
      </c>
      <c r="B153" s="13">
        <v>1.9297614766870381E-2</v>
      </c>
      <c r="C153" s="13">
        <v>-5.1282051282051282E-3</v>
      </c>
    </row>
    <row r="154" spans="1:3" ht="13" x14ac:dyDescent="0.3">
      <c r="A154" s="3">
        <v>45693</v>
      </c>
      <c r="B154" s="13">
        <v>-6.8203198494825763E-3</v>
      </c>
      <c r="C154" s="13">
        <v>-2.4226804123711282E-2</v>
      </c>
    </row>
    <row r="155" spans="1:3" ht="13" x14ac:dyDescent="0.3">
      <c r="A155" s="3">
        <v>45694</v>
      </c>
      <c r="B155" s="13">
        <v>2.9836609045702189E-2</v>
      </c>
      <c r="C155" s="13">
        <v>3.5921817221341697E-2</v>
      </c>
    </row>
    <row r="156" spans="1:3" ht="13" x14ac:dyDescent="0.3">
      <c r="A156" s="3">
        <v>45695</v>
      </c>
      <c r="B156" s="13">
        <v>3.4490687514372427E-4</v>
      </c>
      <c r="C156" s="13">
        <v>-6.119326874043797E-3</v>
      </c>
    </row>
    <row r="157" spans="1:3" ht="13" x14ac:dyDescent="0.3">
      <c r="A157" s="3">
        <v>45698</v>
      </c>
      <c r="B157" s="13">
        <v>-2.0687277324446247E-3</v>
      </c>
      <c r="C157" s="13">
        <v>-1.5392508978964155E-3</v>
      </c>
    </row>
    <row r="158" spans="1:3" ht="13" x14ac:dyDescent="0.3">
      <c r="A158" s="3">
        <v>45699</v>
      </c>
      <c r="B158" s="13">
        <v>1.8541978578832153E-2</v>
      </c>
      <c r="C158" s="13">
        <v>-1.3874614594038997E-2</v>
      </c>
    </row>
    <row r="159" spans="1:3" ht="13" x14ac:dyDescent="0.3">
      <c r="A159" s="3">
        <v>45700</v>
      </c>
      <c r="B159" s="13">
        <v>-4.5228403437353685E-4</v>
      </c>
      <c r="C159" s="13">
        <v>7.8165711307972893E-3</v>
      </c>
    </row>
    <row r="160" spans="1:3" ht="13" x14ac:dyDescent="0.3">
      <c r="A160" s="3">
        <v>45701</v>
      </c>
      <c r="B160" s="13">
        <v>-9.3891402714932331E-3</v>
      </c>
      <c r="C160" s="13">
        <v>5.6876938986556359E-2</v>
      </c>
    </row>
    <row r="161" spans="1:3" ht="13" x14ac:dyDescent="0.3">
      <c r="A161" s="3">
        <v>45702</v>
      </c>
      <c r="B161" s="13">
        <v>4.3393856343496929E-3</v>
      </c>
      <c r="C161" s="13">
        <v>2.2504892367906038E-2</v>
      </c>
    </row>
    <row r="162" spans="1:3" ht="13" x14ac:dyDescent="0.3">
      <c r="A162" s="3">
        <v>45705</v>
      </c>
      <c r="B162" s="13">
        <v>1.6259238203524807E-2</v>
      </c>
      <c r="C162" s="13">
        <v>-2.8708133971291593E-3</v>
      </c>
    </row>
    <row r="163" spans="1:3" ht="13" x14ac:dyDescent="0.3">
      <c r="A163" s="3">
        <v>45706</v>
      </c>
      <c r="B163" s="13">
        <v>1.8796151264264854E-2</v>
      </c>
      <c r="C163" s="13">
        <v>9.5969289827249821E-4</v>
      </c>
    </row>
    <row r="164" spans="1:3" ht="13" x14ac:dyDescent="0.3">
      <c r="A164" s="3">
        <v>45707</v>
      </c>
      <c r="B164" s="13">
        <v>-9.22468701954751E-3</v>
      </c>
      <c r="C164" s="13">
        <v>-2.6845637583892593E-2</v>
      </c>
    </row>
    <row r="165" spans="1:3" ht="13" x14ac:dyDescent="0.3">
      <c r="A165" s="3">
        <v>45708</v>
      </c>
      <c r="B165" s="13">
        <v>-4.8769674129905214E-3</v>
      </c>
      <c r="C165" s="13">
        <v>4.9261083743842365E-3</v>
      </c>
    </row>
    <row r="166" spans="1:3" ht="13" x14ac:dyDescent="0.3">
      <c r="A166" s="3">
        <v>45709</v>
      </c>
      <c r="B166" s="13">
        <v>7.0171530407663859E-3</v>
      </c>
      <c r="C166" s="13">
        <v>0</v>
      </c>
    </row>
    <row r="167" spans="1:3" ht="13" x14ac:dyDescent="0.3">
      <c r="A167" s="3">
        <v>45712</v>
      </c>
      <c r="B167" s="13">
        <v>2.76518084282716E-3</v>
      </c>
      <c r="C167" s="13">
        <v>2.8431372549019663E-2</v>
      </c>
    </row>
    <row r="168" spans="1:3" ht="13" x14ac:dyDescent="0.3">
      <c r="A168" s="3">
        <v>45713</v>
      </c>
      <c r="B168" s="13">
        <v>1.8199867637326179E-2</v>
      </c>
      <c r="C168" s="13">
        <v>3.8131553860819824E-2</v>
      </c>
    </row>
    <row r="169" spans="1:3" ht="13" x14ac:dyDescent="0.3">
      <c r="A169" s="3">
        <v>45714</v>
      </c>
      <c r="B169" s="13">
        <v>3.3365832520853629E-2</v>
      </c>
      <c r="C169" s="13">
        <v>-1.5610651974288363E-2</v>
      </c>
    </row>
    <row r="170" spans="1:3" ht="13" x14ac:dyDescent="0.3">
      <c r="A170" s="3">
        <v>45715</v>
      </c>
      <c r="B170" s="13">
        <v>-3.5643149177061453E-3</v>
      </c>
      <c r="C170" s="13">
        <v>-6.5298507462686834E-3</v>
      </c>
    </row>
    <row r="171" spans="1:3" ht="13" x14ac:dyDescent="0.3">
      <c r="A171" s="3">
        <v>45716</v>
      </c>
      <c r="B171" s="13">
        <v>-4.1031036296687506E-3</v>
      </c>
      <c r="C171" s="13">
        <v>9.3896713615023476E-3</v>
      </c>
    </row>
    <row r="172" spans="1:3" ht="13" x14ac:dyDescent="0.3">
      <c r="A172" s="3">
        <v>45719</v>
      </c>
      <c r="B172" s="13">
        <v>1.5212338897105444E-2</v>
      </c>
      <c r="C172" s="13">
        <v>4.837209302325584E-2</v>
      </c>
    </row>
    <row r="173" spans="1:3" ht="13" x14ac:dyDescent="0.3">
      <c r="A173" s="3">
        <v>45720</v>
      </c>
      <c r="B173" s="13">
        <v>-2.9448491155046774E-2</v>
      </c>
      <c r="C173" s="13">
        <v>-5.6787932564330131E-2</v>
      </c>
    </row>
    <row r="174" spans="1:3" ht="13" x14ac:dyDescent="0.3">
      <c r="A174" s="3">
        <v>45721</v>
      </c>
      <c r="B174" s="13">
        <v>3.6667738822772654E-2</v>
      </c>
      <c r="C174" s="13">
        <v>2.8222013170272814E-2</v>
      </c>
    </row>
    <row r="175" spans="1:3" ht="13" x14ac:dyDescent="0.3">
      <c r="A175" s="3">
        <v>45722</v>
      </c>
      <c r="B175" s="13">
        <v>5.8951287620229997E-3</v>
      </c>
      <c r="C175" s="13">
        <v>2.9277218664226924E-2</v>
      </c>
    </row>
    <row r="176" spans="1:3" ht="13" x14ac:dyDescent="0.3">
      <c r="A176" s="3">
        <v>45723</v>
      </c>
      <c r="B176" s="13">
        <v>6.4774830351633592E-3</v>
      </c>
      <c r="C176" s="13">
        <v>-4.4444444444444444E-3</v>
      </c>
    </row>
    <row r="177" spans="1:3" ht="13" x14ac:dyDescent="0.3">
      <c r="A177" s="3">
        <v>45726</v>
      </c>
      <c r="B177" s="13">
        <v>-2.1350495454081075E-2</v>
      </c>
      <c r="C177" s="13">
        <v>-6.2500000000000255E-3</v>
      </c>
    </row>
    <row r="178" spans="1:3" ht="13" x14ac:dyDescent="0.3">
      <c r="A178" s="3">
        <v>45727</v>
      </c>
      <c r="B178" s="13">
        <v>-2.1085594989561581E-2</v>
      </c>
      <c r="C178" s="13">
        <v>9.8831985624439223E-3</v>
      </c>
    </row>
    <row r="179" spans="1:3" ht="13" x14ac:dyDescent="0.3">
      <c r="A179" s="3">
        <v>45728</v>
      </c>
      <c r="B179" s="13">
        <v>1.7061207080400952E-2</v>
      </c>
      <c r="C179" s="13">
        <v>-6.2277580071174628E-3</v>
      </c>
    </row>
    <row r="180" spans="1:3" ht="13" x14ac:dyDescent="0.3">
      <c r="A180" s="3">
        <v>45729</v>
      </c>
      <c r="B180" s="13">
        <v>-1.0484378276368174E-2</v>
      </c>
      <c r="C180" s="13">
        <v>-1.342882721575649E-2</v>
      </c>
    </row>
    <row r="181" spans="1:3" ht="13" x14ac:dyDescent="0.3">
      <c r="A181" s="3">
        <v>45730</v>
      </c>
      <c r="B181" s="13">
        <v>1.7270608179699116E-2</v>
      </c>
      <c r="C181" s="13">
        <v>-1.8148820326679023E-3</v>
      </c>
    </row>
    <row r="182" spans="1:3" ht="13" x14ac:dyDescent="0.3">
      <c r="A182" s="3">
        <v>45733</v>
      </c>
      <c r="B182" s="13">
        <v>6.1451932090406487E-3</v>
      </c>
      <c r="C182" s="13">
        <v>1.0909090909090934E-2</v>
      </c>
    </row>
    <row r="183" spans="1:3" ht="13" x14ac:dyDescent="0.3">
      <c r="A183" s="3">
        <v>45734</v>
      </c>
      <c r="B183" s="13">
        <v>2.2567287784679087E-2</v>
      </c>
      <c r="C183" s="13">
        <v>1.258992805755388E-2</v>
      </c>
    </row>
    <row r="184" spans="1:3" ht="13" x14ac:dyDescent="0.3">
      <c r="A184" s="3">
        <v>45735</v>
      </c>
      <c r="B184" s="13">
        <v>1.8222312208949871E-3</v>
      </c>
      <c r="C184" s="13">
        <v>-3.0195381882770798E-2</v>
      </c>
    </row>
    <row r="185" spans="1:3" ht="13" x14ac:dyDescent="0.3">
      <c r="A185" s="3">
        <v>45736</v>
      </c>
      <c r="B185" s="13">
        <v>-2.9102667744543273E-2</v>
      </c>
      <c r="C185" s="13">
        <v>-3.9377289377289348E-2</v>
      </c>
    </row>
    <row r="186" spans="1:3" ht="13" x14ac:dyDescent="0.3">
      <c r="A186" s="3">
        <v>45737</v>
      </c>
      <c r="B186" s="13">
        <v>4.8917568692754803E-3</v>
      </c>
      <c r="C186" s="13">
        <v>-2.0019065776930491E-2</v>
      </c>
    </row>
    <row r="187" spans="1:3" ht="13" x14ac:dyDescent="0.3">
      <c r="A187" s="3">
        <v>45740</v>
      </c>
      <c r="B187" s="13">
        <v>1.2428793371310673E-3</v>
      </c>
      <c r="C187" s="13">
        <v>1.6536964980544775E-2</v>
      </c>
    </row>
    <row r="188" spans="1:3" ht="13" x14ac:dyDescent="0.3">
      <c r="A188" s="3">
        <v>45741</v>
      </c>
      <c r="B188" s="13">
        <v>2.2033722975069926E-2</v>
      </c>
      <c r="C188" s="13">
        <v>4.7846889952153108E-3</v>
      </c>
    </row>
    <row r="189" spans="1:3" ht="13" x14ac:dyDescent="0.3">
      <c r="A189" s="3">
        <v>45742</v>
      </c>
      <c r="B189" s="13">
        <v>-7.6923076923077439E-3</v>
      </c>
      <c r="C189" s="13">
        <v>-2.8571428571428571E-2</v>
      </c>
    </row>
    <row r="190" spans="1:3" ht="13" x14ac:dyDescent="0.3">
      <c r="A190" s="3">
        <v>45743</v>
      </c>
      <c r="B190" s="13">
        <v>3.0599755201957731E-3</v>
      </c>
      <c r="C190" s="13">
        <v>1.9607843137255179E-3</v>
      </c>
    </row>
    <row r="191" spans="1:3" ht="13" x14ac:dyDescent="0.3">
      <c r="A191" s="3">
        <v>45744</v>
      </c>
      <c r="B191" s="13">
        <v>-1.9320724018710544E-2</v>
      </c>
      <c r="C191" s="13">
        <v>-2.3972602739726054E-2</v>
      </c>
    </row>
    <row r="192" spans="1:3" ht="13" x14ac:dyDescent="0.3">
      <c r="A192" s="3">
        <v>45747</v>
      </c>
      <c r="B192" s="13">
        <v>-1.8249688925756964E-2</v>
      </c>
      <c r="C192" s="13">
        <v>-3.8095238095238064E-2</v>
      </c>
    </row>
    <row r="193" spans="1:3" ht="13" x14ac:dyDescent="0.3">
      <c r="A193" s="3">
        <v>45748</v>
      </c>
      <c r="B193" s="13">
        <v>1.2040557667934175E-2</v>
      </c>
      <c r="C193" s="13">
        <v>8.8587806149035362E-3</v>
      </c>
    </row>
    <row r="194" spans="1:3" ht="13" x14ac:dyDescent="0.3">
      <c r="A194" s="3">
        <v>45749</v>
      </c>
      <c r="B194" s="13">
        <v>-5.2181173032777933E-4</v>
      </c>
      <c r="C194" s="13">
        <v>-2.5826446280991736E-3</v>
      </c>
    </row>
    <row r="195" spans="1:3" ht="13" x14ac:dyDescent="0.3">
      <c r="A195" s="3">
        <v>45750</v>
      </c>
      <c r="B195" s="13">
        <v>-6.9646026939542638E-2</v>
      </c>
      <c r="C195" s="13">
        <v>-3.9357845675815614E-2</v>
      </c>
    </row>
    <row r="196" spans="1:3" ht="13" x14ac:dyDescent="0.3">
      <c r="A196" s="3">
        <v>45751</v>
      </c>
      <c r="B196" s="13">
        <v>-7.3063973063973039E-2</v>
      </c>
      <c r="C196" s="13">
        <v>-2.6954177897574125E-2</v>
      </c>
    </row>
    <row r="197" spans="1:3" ht="13" x14ac:dyDescent="0.3">
      <c r="A197" s="3">
        <v>45754</v>
      </c>
      <c r="B197" s="13">
        <v>-5.557573556120602E-2</v>
      </c>
      <c r="C197" s="13">
        <v>-3.3240997229916584E-3</v>
      </c>
    </row>
    <row r="198" spans="1:3" ht="13" x14ac:dyDescent="0.3">
      <c r="A198" s="3">
        <v>45755</v>
      </c>
      <c r="B198" s="13">
        <v>2.4358974358974411E-2</v>
      </c>
      <c r="C198" s="13">
        <v>-4.4469149527515288E-2</v>
      </c>
    </row>
    <row r="199" spans="1:3" ht="13" x14ac:dyDescent="0.3">
      <c r="A199" s="3">
        <v>45756</v>
      </c>
      <c r="B199" s="13">
        <v>-2.2027534418022549E-2</v>
      </c>
      <c r="C199" s="13">
        <v>8.202443280977309E-2</v>
      </c>
    </row>
    <row r="200" spans="1:3" ht="13" x14ac:dyDescent="0.3">
      <c r="A200" s="3">
        <v>45757</v>
      </c>
      <c r="B200" s="13">
        <v>5.7716918351676541E-2</v>
      </c>
      <c r="C200" s="13">
        <v>-4.3010752688172046E-2</v>
      </c>
    </row>
    <row r="201" spans="1:3" ht="13" x14ac:dyDescent="0.3">
      <c r="A201" s="3">
        <v>45758</v>
      </c>
      <c r="B201" s="13">
        <v>-1.8148820326679453E-3</v>
      </c>
      <c r="C201" s="13">
        <v>-2.8089887640449437E-3</v>
      </c>
    </row>
    <row r="202" spans="1:3" ht="13" x14ac:dyDescent="0.3">
      <c r="A202" s="3">
        <v>45761</v>
      </c>
      <c r="B202" s="13">
        <v>2.6303030303030366E-2</v>
      </c>
      <c r="C202" s="13">
        <v>2.1408450704225417E-2</v>
      </c>
    </row>
    <row r="203" spans="1:3" ht="13" x14ac:dyDescent="0.3">
      <c r="A203" s="3">
        <v>45762</v>
      </c>
      <c r="B203" s="13">
        <v>2.8935868666587837E-2</v>
      </c>
      <c r="C203" s="13">
        <v>1.9856591285162681E-2</v>
      </c>
    </row>
    <row r="204" spans="1:3" ht="13" x14ac:dyDescent="0.3">
      <c r="A204" s="3">
        <v>45763</v>
      </c>
      <c r="B204" s="13">
        <v>9.2975206611569695E-3</v>
      </c>
      <c r="C204" s="13">
        <v>-2.3255813953488434E-2</v>
      </c>
    </row>
    <row r="205" spans="1:3" ht="13" x14ac:dyDescent="0.3">
      <c r="A205" s="3">
        <v>45764</v>
      </c>
      <c r="B205" s="13">
        <v>-8.6432389400658179E-3</v>
      </c>
      <c r="C205" s="13">
        <v>2.048726467331128E-2</v>
      </c>
    </row>
    <row r="206" spans="1:3" ht="13" x14ac:dyDescent="0.3">
      <c r="A206" s="3">
        <v>45765</v>
      </c>
      <c r="B206" s="13">
        <v>0</v>
      </c>
      <c r="C206" s="13">
        <v>0</v>
      </c>
    </row>
    <row r="207" spans="1:3" ht="13" x14ac:dyDescent="0.3">
      <c r="A207" s="3">
        <v>45768</v>
      </c>
      <c r="B207" s="13">
        <v>0</v>
      </c>
      <c r="C207" s="13">
        <v>0</v>
      </c>
    </row>
    <row r="208" spans="1:3" ht="13" x14ac:dyDescent="0.3">
      <c r="A208" s="3">
        <v>45769</v>
      </c>
      <c r="B208" s="13">
        <v>1.3880922335665785E-2</v>
      </c>
      <c r="C208" s="13">
        <v>3.2013022246337369E-2</v>
      </c>
    </row>
    <row r="209" spans="1:3" ht="13" x14ac:dyDescent="0.3">
      <c r="A209" s="3">
        <v>45770</v>
      </c>
      <c r="B209" s="13">
        <v>2.7947499434261336E-2</v>
      </c>
      <c r="C209" s="13">
        <v>2.050473186119877E-2</v>
      </c>
    </row>
    <row r="210" spans="1:3" ht="13" x14ac:dyDescent="0.3">
      <c r="A210" s="3">
        <v>45771</v>
      </c>
      <c r="B210" s="13">
        <v>3.3021463951567812E-3</v>
      </c>
      <c r="C210" s="13">
        <v>2.679031427099442E-2</v>
      </c>
    </row>
    <row r="211" spans="1:3" ht="13" x14ac:dyDescent="0.3">
      <c r="A211" s="3">
        <v>45772</v>
      </c>
      <c r="B211" s="13">
        <v>2.3587493143170581E-2</v>
      </c>
      <c r="C211" s="13">
        <v>1.1540391369794194E-2</v>
      </c>
    </row>
    <row r="212" spans="1:3" ht="13" x14ac:dyDescent="0.3">
      <c r="A212" s="3">
        <v>45775</v>
      </c>
      <c r="B212" s="13">
        <v>5.8949624866023271E-3</v>
      </c>
      <c r="C212" s="13">
        <v>-1.8849206349206265E-2</v>
      </c>
    </row>
    <row r="213" spans="1:3" ht="13" x14ac:dyDescent="0.3">
      <c r="A213" s="3">
        <v>45776</v>
      </c>
      <c r="B213" s="13">
        <v>1.3319126265316995E-2</v>
      </c>
      <c r="C213" s="13">
        <v>1.8200202224469129E-2</v>
      </c>
    </row>
    <row r="214" spans="1:3" ht="13" x14ac:dyDescent="0.3">
      <c r="A214" s="3">
        <v>45777</v>
      </c>
      <c r="B214" s="13">
        <v>-1.5352260778128183E-2</v>
      </c>
      <c r="C214" s="13">
        <v>-2.5819265143992139E-2</v>
      </c>
    </row>
    <row r="215" spans="1:3" ht="13" x14ac:dyDescent="0.3">
      <c r="A215" s="3">
        <v>45778</v>
      </c>
      <c r="B215" s="13">
        <v>0</v>
      </c>
      <c r="C215" s="13">
        <v>0</v>
      </c>
    </row>
    <row r="216" spans="1:3" ht="13" x14ac:dyDescent="0.3">
      <c r="A216" s="3">
        <v>45779</v>
      </c>
      <c r="B216" s="13">
        <v>1.5484835540367317E-2</v>
      </c>
      <c r="C216" s="13">
        <v>1.2742099898063202E-2</v>
      </c>
    </row>
    <row r="217" spans="1:3" ht="13" x14ac:dyDescent="0.3">
      <c r="A217" s="3">
        <v>45782</v>
      </c>
      <c r="B217" s="13">
        <v>9.7802082237879867E-3</v>
      </c>
      <c r="C217" s="13">
        <v>-1.5098137896325263E-3</v>
      </c>
    </row>
    <row r="218" spans="1:3" ht="13" x14ac:dyDescent="0.3">
      <c r="A218" s="3">
        <v>45783</v>
      </c>
      <c r="B218" s="13">
        <v>-7.8108727348470174E-3</v>
      </c>
      <c r="C218" s="13">
        <v>-9.0725806451613482E-3</v>
      </c>
    </row>
    <row r="219" spans="1:3" ht="13" x14ac:dyDescent="0.3">
      <c r="A219" s="3">
        <v>45784</v>
      </c>
      <c r="B219" s="13">
        <v>-1.9943318988138923E-2</v>
      </c>
      <c r="C219" s="13">
        <v>-1.0172939979653543E-3</v>
      </c>
    </row>
    <row r="220" spans="1:3" ht="13" x14ac:dyDescent="0.3">
      <c r="A220" s="3">
        <v>45785</v>
      </c>
      <c r="B220" s="13">
        <v>3.084502516868376E-2</v>
      </c>
      <c r="C220" s="13">
        <v>3.2586558044806542E-2</v>
      </c>
    </row>
    <row r="221" spans="1:3" ht="13" x14ac:dyDescent="0.3">
      <c r="A221" s="3">
        <v>45786</v>
      </c>
      <c r="B221" s="13">
        <v>8.7272727272726894E-3</v>
      </c>
      <c r="C221" s="13">
        <v>6.9033530571990988E-3</v>
      </c>
    </row>
    <row r="222" spans="1:3" ht="13" x14ac:dyDescent="0.3">
      <c r="A222" s="3">
        <v>45789</v>
      </c>
      <c r="B222" s="13">
        <v>6.1798331445051501E-3</v>
      </c>
      <c r="C222" s="13">
        <v>3.5259549461312524E-2</v>
      </c>
    </row>
    <row r="223" spans="1:3" ht="13" x14ac:dyDescent="0.3">
      <c r="A223" s="3">
        <v>45790</v>
      </c>
      <c r="B223" s="13">
        <v>3.0709386835910672E-4</v>
      </c>
      <c r="C223" s="13">
        <v>1.1352885525070982E-2</v>
      </c>
    </row>
    <row r="224" spans="1:3" ht="13" x14ac:dyDescent="0.3">
      <c r="A224" s="3">
        <v>45791</v>
      </c>
      <c r="B224" s="13">
        <v>1.4019647973802748E-2</v>
      </c>
      <c r="C224" s="13">
        <v>-5.6127221702526519E-3</v>
      </c>
    </row>
    <row r="225" spans="1:3" ht="13" x14ac:dyDescent="0.3">
      <c r="A225" s="3">
        <v>45792</v>
      </c>
      <c r="B225" s="13">
        <v>4.1376526390148943E-3</v>
      </c>
      <c r="C225" s="13">
        <v>-1.0348071495766645E-2</v>
      </c>
    </row>
    <row r="226" spans="1:3" ht="13" x14ac:dyDescent="0.3">
      <c r="A226" s="3">
        <v>45793</v>
      </c>
      <c r="B226" s="13">
        <v>3.0150753768845367E-4</v>
      </c>
      <c r="C226" s="13">
        <v>-1.5209125475285253E-2</v>
      </c>
    </row>
    <row r="227" spans="1:3" ht="13" x14ac:dyDescent="0.3">
      <c r="A227" s="3">
        <v>45796</v>
      </c>
      <c r="B227" s="13">
        <v>-2.3209082688636581E-2</v>
      </c>
      <c r="C227" s="13">
        <v>-2.5096525096525043E-2</v>
      </c>
    </row>
    <row r="228" spans="1:3" ht="13" x14ac:dyDescent="0.3">
      <c r="A228" s="3">
        <v>45797</v>
      </c>
      <c r="B228" s="13">
        <v>1.275457724748E-2</v>
      </c>
      <c r="C228" s="13">
        <v>0</v>
      </c>
    </row>
    <row r="229" spans="1:3" ht="13" x14ac:dyDescent="0.3">
      <c r="A229" s="3">
        <v>45798</v>
      </c>
      <c r="B229" s="13">
        <v>5.6875888685759867E-3</v>
      </c>
      <c r="C229" s="13">
        <v>-5.9405940594058843E-3</v>
      </c>
    </row>
    <row r="230" spans="1:3" ht="13" x14ac:dyDescent="0.3">
      <c r="A230" s="3">
        <v>45799</v>
      </c>
      <c r="B230" s="13">
        <v>-5.4534437487374771E-3</v>
      </c>
      <c r="C230" s="13">
        <v>-1.49402390438247E-2</v>
      </c>
    </row>
    <row r="231" spans="1:3" ht="13" x14ac:dyDescent="0.3">
      <c r="A231" s="3">
        <v>45800</v>
      </c>
      <c r="B231" s="13">
        <v>-3.4930950446791342E-2</v>
      </c>
      <c r="C231" s="13">
        <v>-2.9828109201213374E-2</v>
      </c>
    </row>
    <row r="232" spans="1:3" ht="13" x14ac:dyDescent="0.3">
      <c r="A232" s="3">
        <v>45803</v>
      </c>
      <c r="B232" s="13">
        <v>1.7150673400673427E-2</v>
      </c>
      <c r="C232" s="13">
        <v>7.8165711307972893E-3</v>
      </c>
    </row>
    <row r="233" spans="1:3" ht="13" x14ac:dyDescent="0.3">
      <c r="A233" s="3">
        <v>45804</v>
      </c>
      <c r="B233" s="13">
        <v>2.3792283024722961E-3</v>
      </c>
      <c r="C233" s="13">
        <v>5.170630816959669E-3</v>
      </c>
    </row>
    <row r="234" spans="1:3" ht="13" x14ac:dyDescent="0.3">
      <c r="A234" s="3">
        <v>45805</v>
      </c>
      <c r="B234" s="13">
        <v>-4.1279669762637355E-4</v>
      </c>
      <c r="C234" s="13">
        <v>1.6975308641975221E-2</v>
      </c>
    </row>
    <row r="235" spans="1:3" ht="13" x14ac:dyDescent="0.3">
      <c r="A235" s="3">
        <v>45806</v>
      </c>
      <c r="B235" s="13">
        <v>1.6518686764402245E-3</v>
      </c>
      <c r="C235" s="13">
        <v>-1.3657056145675209E-2</v>
      </c>
    </row>
    <row r="236" spans="1:3" ht="13" x14ac:dyDescent="0.3">
      <c r="A236" s="3">
        <v>45807</v>
      </c>
      <c r="B236" s="13">
        <v>1.2162440733869339E-2</v>
      </c>
      <c r="C236" s="13">
        <v>0</v>
      </c>
    </row>
    <row r="237" spans="1:3" ht="13" x14ac:dyDescent="0.3">
      <c r="A237" s="3">
        <v>45810</v>
      </c>
      <c r="B237" s="13">
        <v>-1.832993890020436E-3</v>
      </c>
      <c r="C237" s="13">
        <v>-2.9230769230769171E-2</v>
      </c>
    </row>
    <row r="238" spans="1:3" ht="13" x14ac:dyDescent="0.3">
      <c r="A238" s="3">
        <v>45811</v>
      </c>
      <c r="B238" s="13">
        <v>-1.9383799224648162E-3</v>
      </c>
      <c r="C238" s="13">
        <v>5.282620179608786E-4</v>
      </c>
    </row>
    <row r="239" spans="1:3" ht="13" x14ac:dyDescent="0.3">
      <c r="A239" s="3">
        <v>45812</v>
      </c>
      <c r="B239" s="13">
        <v>-4.7020341408565243E-3</v>
      </c>
      <c r="C239" s="13">
        <v>7.9197465681098197E-3</v>
      </c>
    </row>
    <row r="240" spans="1:3" ht="13" x14ac:dyDescent="0.3">
      <c r="A240" s="3">
        <v>45813</v>
      </c>
      <c r="B240" s="13">
        <v>1.6329464927595839E-2</v>
      </c>
      <c r="C240" s="13">
        <v>-7.3336825563122352E-3</v>
      </c>
    </row>
    <row r="241" spans="1:3" ht="13" x14ac:dyDescent="0.3">
      <c r="A241" s="3">
        <v>45814</v>
      </c>
      <c r="B241" s="13">
        <v>1.4551333872271458E-2</v>
      </c>
      <c r="C241" s="13">
        <v>-1.6358839050131895E-2</v>
      </c>
    </row>
    <row r="242" spans="1:3" ht="13" x14ac:dyDescent="0.3">
      <c r="A242" s="3">
        <v>45817</v>
      </c>
      <c r="B242" s="13">
        <v>-1.7928286852588553E-3</v>
      </c>
      <c r="C242" s="13">
        <v>1.6094420600857454E-3</v>
      </c>
    </row>
    <row r="243" spans="1:3" ht="13" x14ac:dyDescent="0.3">
      <c r="A243" s="3">
        <v>45818</v>
      </c>
      <c r="B243" s="13">
        <v>-2.6042706046697367E-2</v>
      </c>
      <c r="C243" s="13">
        <v>4.8205677557579315E-3</v>
      </c>
    </row>
    <row r="244" spans="1:3" ht="13" x14ac:dyDescent="0.3">
      <c r="A244" s="3">
        <v>45819</v>
      </c>
      <c r="B244" s="13">
        <v>1.8440733531401171E-3</v>
      </c>
      <c r="C244" s="13">
        <v>-6.9296375266523613E-3</v>
      </c>
    </row>
    <row r="245" spans="1:3" ht="13" x14ac:dyDescent="0.3">
      <c r="A245" s="3">
        <v>45820</v>
      </c>
      <c r="B245" s="13">
        <v>-6.0333367419980856E-3</v>
      </c>
      <c r="C245" s="13">
        <v>-3.220611916264212E-3</v>
      </c>
    </row>
    <row r="246" spans="1:3" ht="13" x14ac:dyDescent="0.3">
      <c r="A246" s="3">
        <v>45821</v>
      </c>
      <c r="B246" s="13">
        <v>-8.1275720164609693E-3</v>
      </c>
      <c r="C246" s="13">
        <v>-2.1540118470651591E-2</v>
      </c>
    </row>
    <row r="247" spans="1:3" ht="13" x14ac:dyDescent="0.3">
      <c r="A247" s="3">
        <v>45824</v>
      </c>
      <c r="B247" s="13">
        <v>2.3545275386370742E-2</v>
      </c>
      <c r="C247" s="13">
        <v>-1.1007154650522215E-3</v>
      </c>
    </row>
    <row r="248" spans="1:3" ht="13" x14ac:dyDescent="0.3">
      <c r="A248" s="3">
        <v>45825</v>
      </c>
      <c r="B248" s="13">
        <v>-2.6955816781516012E-2</v>
      </c>
      <c r="C248" s="13">
        <v>-1.4325068870523384E-2</v>
      </c>
    </row>
    <row r="249" spans="1:3" ht="13" x14ac:dyDescent="0.3">
      <c r="A249" s="3">
        <v>45826</v>
      </c>
      <c r="B249" s="13">
        <v>4.3740887315142484E-3</v>
      </c>
      <c r="C249" s="13">
        <v>4.4717719396309835E-3</v>
      </c>
    </row>
    <row r="250" spans="1:3" ht="13" x14ac:dyDescent="0.3">
      <c r="A250" s="3">
        <v>45827</v>
      </c>
      <c r="B250" s="13">
        <v>-1.4931563666528425E-2</v>
      </c>
      <c r="C250" s="13">
        <v>-1.3912075681691709E-2</v>
      </c>
    </row>
    <row r="251" spans="1:3" ht="13" x14ac:dyDescent="0.3">
      <c r="A251" s="3">
        <v>45828</v>
      </c>
      <c r="B251" s="13">
        <v>1.3052631578947427E-2</v>
      </c>
      <c r="C251" s="13">
        <v>7.9006772009029679E-3</v>
      </c>
    </row>
    <row r="252" spans="1:3" ht="13" x14ac:dyDescent="0.3">
      <c r="A252" s="3">
        <v>45831</v>
      </c>
      <c r="B252" s="13">
        <v>-1.1949293433083978E-2</v>
      </c>
      <c r="C252" s="13">
        <v>-3.3594624860022078E-3</v>
      </c>
    </row>
    <row r="253" spans="1:3" ht="13" x14ac:dyDescent="0.3">
      <c r="A253" s="3">
        <v>45832</v>
      </c>
      <c r="B253" s="13">
        <v>2.3556630560521631E-2</v>
      </c>
      <c r="C253" s="13">
        <v>3.5393258426966355E-2</v>
      </c>
    </row>
    <row r="254" spans="1:3" ht="13" x14ac:dyDescent="0.3">
      <c r="A254" s="3">
        <v>45833</v>
      </c>
      <c r="B254" s="13">
        <v>-7.089283879585003E-3</v>
      </c>
      <c r="C254" s="13">
        <v>-1.0851871947911939E-3</v>
      </c>
    </row>
    <row r="255" spans="1:3" ht="13" x14ac:dyDescent="0.3">
      <c r="A255" s="3">
        <v>45834</v>
      </c>
      <c r="B255" s="13">
        <v>-4.449503311258202E-3</v>
      </c>
      <c r="C255" s="13">
        <v>-1.8468223791417739E-2</v>
      </c>
    </row>
    <row r="256" spans="1:3" ht="13" x14ac:dyDescent="0.3">
      <c r="A256" s="3">
        <v>45835</v>
      </c>
      <c r="B256" s="13">
        <v>1.4031805425631408E-2</v>
      </c>
      <c r="C256" s="13">
        <v>8.3010514665190927E-3</v>
      </c>
    </row>
    <row r="257" spans="1:3" ht="13" x14ac:dyDescent="0.3">
      <c r="A257" s="3">
        <v>45838</v>
      </c>
      <c r="B257" s="13">
        <v>2.7675276752766754E-3</v>
      </c>
      <c r="C257" s="13">
        <v>1.0976948408342482E-2</v>
      </c>
    </row>
    <row r="258" spans="1:3" ht="13" x14ac:dyDescent="0.3">
      <c r="A258" s="3">
        <v>45839</v>
      </c>
      <c r="B258" s="13">
        <v>-9.5062864152100565E-3</v>
      </c>
      <c r="C258" s="13">
        <v>-1.2486427795873958E-2</v>
      </c>
    </row>
    <row r="259" spans="1:3" ht="13" x14ac:dyDescent="0.3">
      <c r="A259" s="3">
        <v>45840</v>
      </c>
      <c r="B259" s="13">
        <v>8.8751289989680397E-3</v>
      </c>
      <c r="C259" s="13">
        <v>3.4084661902143973E-2</v>
      </c>
    </row>
    <row r="260" spans="1:3" ht="13" x14ac:dyDescent="0.3">
      <c r="A260" s="3">
        <v>45841</v>
      </c>
      <c r="B260" s="13">
        <v>6.239770867430436E-3</v>
      </c>
      <c r="C260" s="13">
        <v>2.6581605528973951E-3</v>
      </c>
    </row>
    <row r="261" spans="1:3" ht="13" x14ac:dyDescent="0.3">
      <c r="A261" s="3">
        <v>45842</v>
      </c>
      <c r="B261" s="13">
        <v>-1.026735793432948E-2</v>
      </c>
      <c r="C261" s="13">
        <v>-1.2725344644750825E-2</v>
      </c>
    </row>
    <row r="262" spans="1:3" ht="13" x14ac:dyDescent="0.3">
      <c r="A262" s="3">
        <v>45845</v>
      </c>
      <c r="B262" s="13">
        <v>1.4482333607230896E-2</v>
      </c>
      <c r="C262" s="13">
        <v>-3.7593984962405406E-3</v>
      </c>
    </row>
    <row r="263" spans="1:3" ht="13" x14ac:dyDescent="0.3">
      <c r="A263" s="3">
        <v>45846</v>
      </c>
      <c r="B263" s="13">
        <v>-1.0124531740419379E-4</v>
      </c>
      <c r="C263" s="13">
        <v>7.0080862533693335E-3</v>
      </c>
    </row>
    <row r="264" spans="1:3" ht="13" x14ac:dyDescent="0.3">
      <c r="A264" s="3">
        <v>45847</v>
      </c>
      <c r="B264" s="13">
        <v>2.6326447954637486E-2</v>
      </c>
      <c r="C264" s="13">
        <v>1.7665952890792199E-2</v>
      </c>
    </row>
    <row r="265" spans="1:3" ht="13" x14ac:dyDescent="0.3">
      <c r="A265" s="3">
        <v>45848</v>
      </c>
      <c r="B265" s="13">
        <v>-1.5686661404893342E-2</v>
      </c>
      <c r="C265" s="13">
        <v>2.3145712782745954E-2</v>
      </c>
    </row>
    <row r="266" spans="1:3" ht="13" x14ac:dyDescent="0.3">
      <c r="A266" s="3">
        <v>45849</v>
      </c>
      <c r="B266" s="13">
        <v>-1.3731582640072211E-2</v>
      </c>
      <c r="C266" s="13">
        <v>-2.5706940874035988E-3</v>
      </c>
    </row>
    <row r="267" spans="1:3" ht="13" x14ac:dyDescent="0.3">
      <c r="A267" s="3">
        <v>45852</v>
      </c>
      <c r="B267" s="13">
        <v>2.0325203252032089E-3</v>
      </c>
      <c r="C267" s="13">
        <v>-1.1340206185566951E-2</v>
      </c>
    </row>
    <row r="268" spans="1:3" ht="13" x14ac:dyDescent="0.3">
      <c r="A268" s="3">
        <v>45853</v>
      </c>
      <c r="B268" s="13">
        <v>-1.0953346855983648E-2</v>
      </c>
      <c r="C268" s="13">
        <v>-2.0855057351408012E-3</v>
      </c>
    </row>
    <row r="269" spans="1:3" ht="13" x14ac:dyDescent="0.3">
      <c r="A269" s="3">
        <v>45854</v>
      </c>
      <c r="B269" s="13">
        <v>1.8457752255946374E-3</v>
      </c>
      <c r="C269" s="13">
        <v>-3.0303030303030363E-2</v>
      </c>
    </row>
    <row r="270" spans="1:3" ht="13" x14ac:dyDescent="0.3">
      <c r="A270" s="3">
        <v>45855</v>
      </c>
      <c r="B270" s="13">
        <v>8.2906857727739307E-3</v>
      </c>
      <c r="C270" s="13">
        <v>4.3103448275862684E-3</v>
      </c>
    </row>
    <row r="271" spans="1:3" ht="13" x14ac:dyDescent="0.3">
      <c r="A271" s="3">
        <v>45856</v>
      </c>
      <c r="B271" s="13">
        <v>1.1166379047811625E-3</v>
      </c>
      <c r="C271" s="13">
        <v>-6.4377682403434387E-3</v>
      </c>
    </row>
    <row r="272" spans="1:3" ht="13" x14ac:dyDescent="0.3">
      <c r="A272" s="3">
        <v>45859</v>
      </c>
      <c r="B272" s="13">
        <v>-1.6223889677550206E-3</v>
      </c>
      <c r="C272" s="13">
        <v>2.1598272138229251E-3</v>
      </c>
    </row>
    <row r="273" spans="1:3" ht="13" x14ac:dyDescent="0.3">
      <c r="A273" s="3">
        <v>45860</v>
      </c>
      <c r="B273" s="13">
        <v>-2.0312817387778469E-4</v>
      </c>
      <c r="C273" s="13">
        <v>1.6163793103448889E-3</v>
      </c>
    </row>
    <row r="274" spans="1:3" ht="13" x14ac:dyDescent="0.3">
      <c r="A274" s="3">
        <v>45861</v>
      </c>
      <c r="B274" s="13">
        <v>1.9504266558309648E-2</v>
      </c>
      <c r="C274" s="13">
        <v>5.4330285099515839E-2</v>
      </c>
    </row>
    <row r="275" spans="1:3" ht="13" x14ac:dyDescent="0.3">
      <c r="A275" s="3">
        <v>45862</v>
      </c>
      <c r="B275" s="13">
        <v>9.565563969709057E-3</v>
      </c>
      <c r="C275" s="13">
        <v>5.1020408163262405E-4</v>
      </c>
    </row>
    <row r="276" spans="1:3" ht="13" x14ac:dyDescent="0.3">
      <c r="A276" s="3">
        <v>45863</v>
      </c>
      <c r="B276" s="13">
        <v>-1.3817607579944084E-3</v>
      </c>
      <c r="C276" s="13">
        <v>4.6404895461499208E-2</v>
      </c>
    </row>
    <row r="277" spans="1:3" ht="13" x14ac:dyDescent="0.3">
      <c r="A277" s="3">
        <v>45866</v>
      </c>
      <c r="B277" s="13">
        <v>5.139355603874244E-3</v>
      </c>
      <c r="C277" s="13">
        <v>-3.0701754385964831E-2</v>
      </c>
    </row>
    <row r="278" spans="1:3" ht="13" x14ac:dyDescent="0.3">
      <c r="A278" s="3">
        <v>45867</v>
      </c>
      <c r="B278" s="13">
        <v>2.2222222222222306E-2</v>
      </c>
      <c r="C278" s="13">
        <v>-2.2121669180492739E-2</v>
      </c>
    </row>
    <row r="279" spans="1:3" ht="13" x14ac:dyDescent="0.3">
      <c r="A279" s="3">
        <v>45868</v>
      </c>
      <c r="B279" s="13">
        <v>4.3863024240092294E-2</v>
      </c>
      <c r="C279" s="13">
        <v>-2.313624678663239E-2</v>
      </c>
    </row>
    <row r="280" spans="1:3" ht="13" x14ac:dyDescent="0.3">
      <c r="A280" s="3">
        <v>45869</v>
      </c>
      <c r="B280" s="13">
        <v>-2.4143015112421715E-2</v>
      </c>
      <c r="C280" s="13">
        <v>0</v>
      </c>
    </row>
    <row r="281" spans="1:3" ht="13" x14ac:dyDescent="0.3">
      <c r="A281" s="3">
        <v>45870</v>
      </c>
      <c r="B281" s="13">
        <v>-5.5712936732766748E-2</v>
      </c>
      <c r="C281" s="13">
        <v>-3.8947368421052661E-2</v>
      </c>
    </row>
    <row r="282" spans="1:3" ht="13" x14ac:dyDescent="0.3">
      <c r="A282" s="3">
        <v>45873</v>
      </c>
      <c r="B282" s="13">
        <v>3.2399999999999984E-2</v>
      </c>
      <c r="C282" s="13">
        <v>6.5717415115006412E-3</v>
      </c>
    </row>
    <row r="283" spans="1:3" ht="13" x14ac:dyDescent="0.3">
      <c r="A283" s="3">
        <v>45874</v>
      </c>
      <c r="B283" s="13">
        <v>-5.8117008911275185E-3</v>
      </c>
      <c r="C283" s="13">
        <v>7.0729053318823879E-3</v>
      </c>
    </row>
    <row r="284" spans="1:3" ht="13" x14ac:dyDescent="0.3">
      <c r="A284" s="3">
        <v>45875</v>
      </c>
      <c r="B284" s="13">
        <v>7.9890880748247021E-3</v>
      </c>
      <c r="C284" s="13">
        <v>1.7828200972447389E-2</v>
      </c>
    </row>
    <row r="285" spans="1:3" ht="13" x14ac:dyDescent="0.3">
      <c r="A285" s="3">
        <v>45876</v>
      </c>
      <c r="B285" s="13">
        <v>1.6431471099941999E-2</v>
      </c>
      <c r="C285" s="13">
        <v>2.0700636942675189E-2</v>
      </c>
    </row>
    <row r="286" spans="1:3" ht="13" x14ac:dyDescent="0.3">
      <c r="A286" s="3">
        <v>45877</v>
      </c>
      <c r="B286" s="13">
        <v>1.4834537847090204E-2</v>
      </c>
      <c r="C286" s="13">
        <v>8.8403536141445065E-3</v>
      </c>
    </row>
    <row r="287" spans="1:3" ht="13" x14ac:dyDescent="0.3">
      <c r="A287" s="3">
        <v>45880</v>
      </c>
      <c r="B287" s="13">
        <v>-2.061469265367339E-3</v>
      </c>
      <c r="C287" s="13">
        <v>2.1134020618556671E-2</v>
      </c>
    </row>
    <row r="288" spans="1:3" ht="13" x14ac:dyDescent="0.3">
      <c r="A288" s="3">
        <v>45881</v>
      </c>
      <c r="B288" s="13">
        <v>3.3802816901408062E-3</v>
      </c>
      <c r="C288" s="13">
        <v>9.5911155981827645E-3</v>
      </c>
    </row>
    <row r="289" spans="1:3" ht="13" x14ac:dyDescent="0.3">
      <c r="A289" s="3">
        <v>45882</v>
      </c>
      <c r="B289" s="13">
        <v>1.6282987085906746E-2</v>
      </c>
      <c r="C289" s="13">
        <v>0.01</v>
      </c>
    </row>
    <row r="290" spans="1:3" ht="13" x14ac:dyDescent="0.3">
      <c r="A290" s="3">
        <v>45883</v>
      </c>
      <c r="B290" s="13">
        <v>1.4548802946593118E-2</v>
      </c>
      <c r="C290" s="13">
        <v>-5.9405940594058843E-3</v>
      </c>
    </row>
    <row r="291" spans="1:3" ht="13" x14ac:dyDescent="0.3">
      <c r="A291" s="3">
        <v>45884</v>
      </c>
      <c r="B291" s="13">
        <v>0</v>
      </c>
      <c r="C291" s="13">
        <v>1.49402390438247E-2</v>
      </c>
    </row>
    <row r="292" spans="1:3" ht="13" x14ac:dyDescent="0.3">
      <c r="A292" s="3">
        <v>45887</v>
      </c>
      <c r="B292" s="13">
        <v>-3.6304229442730915E-3</v>
      </c>
      <c r="C292" s="13">
        <v>-1.2757605495584017E-2</v>
      </c>
    </row>
    <row r="293" spans="1:3" ht="13" x14ac:dyDescent="0.3">
      <c r="A293" s="3">
        <v>45888</v>
      </c>
      <c r="B293" s="13">
        <v>2.1133175441792777E-2</v>
      </c>
      <c r="C293" s="13">
        <v>1.9880715705765408E-2</v>
      </c>
    </row>
    <row r="294" spans="1:3" ht="13" x14ac:dyDescent="0.3">
      <c r="A294" s="3">
        <v>45889</v>
      </c>
      <c r="B294" s="13">
        <v>-5.7091882247992908E-3</v>
      </c>
      <c r="C294" s="13">
        <v>1.4619883040935673E-2</v>
      </c>
    </row>
    <row r="295" spans="1:3" ht="13" x14ac:dyDescent="0.3">
      <c r="A295" s="3">
        <v>45890</v>
      </c>
      <c r="B295" s="13">
        <v>6.4597164902206322E-3</v>
      </c>
      <c r="C295" s="13">
        <v>-7.6849183477425281E-3</v>
      </c>
    </row>
    <row r="296" spans="1:3" ht="13" x14ac:dyDescent="0.3">
      <c r="A296" s="3">
        <v>45891</v>
      </c>
      <c r="B296" s="13">
        <v>5.8834016758781181E-3</v>
      </c>
      <c r="C296" s="13">
        <v>1.3552758954501507E-2</v>
      </c>
    </row>
    <row r="297" spans="1:3" ht="13" x14ac:dyDescent="0.3">
      <c r="A297" s="3">
        <v>45894</v>
      </c>
      <c r="B297" s="13">
        <v>-1.2406947890819852E-3</v>
      </c>
      <c r="C297" s="13">
        <v>-5.730659025788047E-3</v>
      </c>
    </row>
    <row r="298" spans="1:3" ht="13" x14ac:dyDescent="0.3">
      <c r="A298" s="3">
        <v>45895</v>
      </c>
      <c r="B298" s="13">
        <v>-1.8988464951197909E-2</v>
      </c>
      <c r="C298" s="13">
        <v>3.8424591738713326E-3</v>
      </c>
    </row>
    <row r="299" spans="1:3" ht="13" x14ac:dyDescent="0.3">
      <c r="A299" s="3">
        <v>45896</v>
      </c>
      <c r="B299" s="13">
        <v>-2.5325615050651173E-2</v>
      </c>
      <c r="C299" s="13">
        <v>-7.6555023923444701E-3</v>
      </c>
    </row>
    <row r="300" spans="1:3" ht="13" x14ac:dyDescent="0.3">
      <c r="A300" s="3">
        <v>45897</v>
      </c>
      <c r="B300" s="13">
        <v>3.8975501113585574E-3</v>
      </c>
      <c r="C300" s="13">
        <v>-4.8216007714561235E-3</v>
      </c>
    </row>
    <row r="301" spans="1:3" ht="13" x14ac:dyDescent="0.3">
      <c r="A301" s="3">
        <v>45898</v>
      </c>
      <c r="B301" s="13">
        <v>-6.2858199297466831E-3</v>
      </c>
      <c r="C301" s="13">
        <v>-5.8139534883721753E-3</v>
      </c>
    </row>
  </sheetData>
  <mergeCells count="3">
    <mergeCell ref="E1:F1"/>
    <mergeCell ref="E5:F5"/>
    <mergeCell ref="H5:I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13922-6134-4733-BBE4-A1D9CD0831EC}">
  <dimension ref="A1:X301"/>
  <sheetViews>
    <sheetView zoomScale="130" zoomScaleNormal="130" workbookViewId="0"/>
  </sheetViews>
  <sheetFormatPr defaultRowHeight="12.5" x14ac:dyDescent="0.25"/>
  <cols>
    <col min="1" max="1" width="11.1796875" customWidth="1"/>
    <col min="2" max="2" width="9.54296875" bestFit="1" customWidth="1"/>
    <col min="3" max="5" width="12.54296875" customWidth="1"/>
    <col min="6" max="6" width="1.453125" customWidth="1"/>
    <col min="7" max="7" width="21.81640625" bestFit="1" customWidth="1"/>
    <col min="8" max="8" width="15.26953125" customWidth="1"/>
    <col min="9" max="9" width="12.54296875" bestFit="1" customWidth="1"/>
    <col min="10" max="11" width="12.54296875" customWidth="1"/>
    <col min="12" max="12" width="11.1796875" customWidth="1"/>
    <col min="13" max="13" width="9.54296875" bestFit="1" customWidth="1"/>
    <col min="14" max="18" width="12.54296875" customWidth="1"/>
    <col min="20" max="20" width="17.26953125" bestFit="1" customWidth="1"/>
    <col min="21" max="21" width="18.81640625" customWidth="1"/>
    <col min="22" max="22" width="12.54296875" bestFit="1" customWidth="1"/>
    <col min="23" max="23" width="14.7265625" bestFit="1" customWidth="1"/>
    <col min="24" max="24" width="11.453125" bestFit="1" customWidth="1"/>
  </cols>
  <sheetData>
    <row r="1" spans="1:24" ht="13" x14ac:dyDescent="0.3">
      <c r="A1" s="2" t="s">
        <v>0</v>
      </c>
      <c r="B1" s="2" t="s">
        <v>385</v>
      </c>
      <c r="C1" s="2" t="s">
        <v>466</v>
      </c>
      <c r="D1" s="2" t="s">
        <v>407</v>
      </c>
      <c r="E1" s="2" t="s">
        <v>389</v>
      </c>
      <c r="G1" s="27" t="s">
        <v>17</v>
      </c>
      <c r="H1" s="80">
        <f>'Capital Allocation'!C11</f>
        <v>43412.157106222963</v>
      </c>
      <c r="L1" s="2" t="s">
        <v>0</v>
      </c>
      <c r="M1" s="2" t="s">
        <v>385</v>
      </c>
      <c r="N1" s="2" t="s">
        <v>466</v>
      </c>
      <c r="O1" s="2" t="s">
        <v>407</v>
      </c>
      <c r="P1" s="2" t="s">
        <v>389</v>
      </c>
      <c r="Q1" s="144" t="s">
        <v>421</v>
      </c>
      <c r="R1" s="144" t="s">
        <v>422</v>
      </c>
      <c r="T1" s="27" t="s">
        <v>17</v>
      </c>
      <c r="U1" s="80">
        <f>H1</f>
        <v>43412.157106222963</v>
      </c>
    </row>
    <row r="2" spans="1:24" ht="13" x14ac:dyDescent="0.3">
      <c r="A2" s="3">
        <v>45481</v>
      </c>
      <c r="B2" s="13">
        <v>4.648542048175725E-3</v>
      </c>
      <c r="C2" s="13">
        <v>3.1068485749021204E-3</v>
      </c>
      <c r="D2" s="13">
        <v>-1.3723696248856879E-3</v>
      </c>
      <c r="E2" s="13">
        <v>1.7730496453900962E-3</v>
      </c>
      <c r="G2" s="28" t="s">
        <v>23</v>
      </c>
      <c r="H2" s="30">
        <v>0.99</v>
      </c>
      <c r="L2" s="3">
        <v>45481</v>
      </c>
      <c r="M2" s="13">
        <v>4.648542048175725E-3</v>
      </c>
      <c r="N2" s="13">
        <v>3.1068485749021204E-3</v>
      </c>
      <c r="O2" s="13">
        <v>-1.3723696248856879E-3</v>
      </c>
      <c r="P2" s="13">
        <v>1.7730496453900962E-3</v>
      </c>
      <c r="Q2" s="145">
        <v>8.6163573817013008E-4</v>
      </c>
      <c r="R2" s="145">
        <v>-4.341651737633238E-4</v>
      </c>
      <c r="T2" s="28" t="s">
        <v>23</v>
      </c>
      <c r="U2" s="30">
        <v>0.99</v>
      </c>
    </row>
    <row r="3" spans="1:24" ht="13" x14ac:dyDescent="0.3">
      <c r="A3" s="3">
        <v>45482</v>
      </c>
      <c r="B3" s="13">
        <v>-3.6455412226584129E-3</v>
      </c>
      <c r="C3" s="13">
        <v>-1.0907621869108567E-2</v>
      </c>
      <c r="D3" s="13">
        <v>5.4970224461750343E-3</v>
      </c>
      <c r="E3" s="13">
        <v>-1.7699115044247787E-2</v>
      </c>
      <c r="G3" s="29" t="s">
        <v>394</v>
      </c>
      <c r="H3" s="83">
        <v>150000</v>
      </c>
      <c r="L3" s="3">
        <v>45482</v>
      </c>
      <c r="M3" s="13">
        <v>-3.6455412226584129E-3</v>
      </c>
      <c r="N3" s="13">
        <v>-1.0907621869108567E-2</v>
      </c>
      <c r="O3" s="13">
        <v>5.4970224461750343E-3</v>
      </c>
      <c r="P3" s="13">
        <v>-1.7699115044247787E-2</v>
      </c>
      <c r="Q3" s="145">
        <v>-3.9863736483224327E-3</v>
      </c>
      <c r="R3" s="145">
        <v>-1.1494008837462294E-2</v>
      </c>
      <c r="T3" s="29" t="s">
        <v>394</v>
      </c>
      <c r="U3" s="83">
        <v>150000</v>
      </c>
      <c r="W3" s="213" t="s">
        <v>417</v>
      </c>
      <c r="X3" s="142" t="s">
        <v>418</v>
      </c>
    </row>
    <row r="4" spans="1:24" ht="13" x14ac:dyDescent="0.3">
      <c r="A4" s="3">
        <v>45483</v>
      </c>
      <c r="B4" s="13">
        <v>6.0512243174782087E-3</v>
      </c>
      <c r="C4" s="13">
        <v>1.0483321987746711E-2</v>
      </c>
      <c r="D4" s="13">
        <v>2.2551252847380455E-2</v>
      </c>
      <c r="E4" s="13">
        <v>2.1621621621621671E-2</v>
      </c>
      <c r="G4" s="29" t="s">
        <v>467</v>
      </c>
      <c r="H4" s="83">
        <v>162000</v>
      </c>
      <c r="L4" s="3">
        <v>45483</v>
      </c>
      <c r="M4" s="13">
        <v>6.0512243174782087E-3</v>
      </c>
      <c r="N4" s="13">
        <v>1.0483321987746711E-2</v>
      </c>
      <c r="O4" s="13">
        <v>2.2551252847380455E-2</v>
      </c>
      <c r="P4" s="13">
        <v>2.1621621621621671E-2</v>
      </c>
      <c r="Q4" s="145">
        <v>1.2434048850502708E-2</v>
      </c>
      <c r="R4" s="145">
        <v>9.4270562061601424E-3</v>
      </c>
      <c r="T4" s="29" t="s">
        <v>467</v>
      </c>
      <c r="U4" s="83">
        <v>162000</v>
      </c>
      <c r="W4" s="214"/>
      <c r="X4" s="142" t="s">
        <v>32</v>
      </c>
    </row>
    <row r="5" spans="1:24" ht="13" x14ac:dyDescent="0.3">
      <c r="A5" s="3">
        <v>45484</v>
      </c>
      <c r="B5" s="13">
        <v>4.6160302140159969E-3</v>
      </c>
      <c r="C5" s="13">
        <v>-1.2799784424683412E-2</v>
      </c>
      <c r="D5" s="13">
        <v>1.3366005791935875E-2</v>
      </c>
      <c r="E5" s="13">
        <v>2.6455026455026202E-3</v>
      </c>
      <c r="G5" s="29" t="s">
        <v>408</v>
      </c>
      <c r="H5" s="83">
        <v>100000</v>
      </c>
      <c r="L5" s="3">
        <v>45484</v>
      </c>
      <c r="M5" s="13">
        <v>4.6160302140159969E-3</v>
      </c>
      <c r="N5" s="13">
        <v>-1.2799784424683412E-2</v>
      </c>
      <c r="O5" s="13">
        <v>1.3366005791935875E-2</v>
      </c>
      <c r="P5" s="13">
        <v>2.6455026455026202E-3</v>
      </c>
      <c r="Q5" s="145">
        <v>5.346093042191552E-4</v>
      </c>
      <c r="R5" s="145">
        <v>7.76626038604342E-3</v>
      </c>
      <c r="T5" s="29" t="s">
        <v>408</v>
      </c>
      <c r="U5" s="83">
        <v>100000</v>
      </c>
    </row>
    <row r="6" spans="1:24" ht="13" x14ac:dyDescent="0.3">
      <c r="A6" s="3">
        <v>45485</v>
      </c>
      <c r="B6" s="13">
        <v>7.9365079365078667E-3</v>
      </c>
      <c r="C6" s="13">
        <v>1.3102224648560229E-2</v>
      </c>
      <c r="D6" s="13">
        <v>1.0991426687183996E-2</v>
      </c>
      <c r="E6" s="13">
        <v>2.638522427440608E-3</v>
      </c>
      <c r="G6" s="29" t="s">
        <v>406</v>
      </c>
      <c r="H6" s="83">
        <v>140000</v>
      </c>
      <c r="L6" s="3">
        <v>45485</v>
      </c>
      <c r="M6" s="13">
        <v>7.9365079365078667E-3</v>
      </c>
      <c r="N6" s="13">
        <v>1.3102224648560229E-2</v>
      </c>
      <c r="O6" s="13">
        <v>1.0991426687183996E-2</v>
      </c>
      <c r="P6" s="13">
        <v>2.638522427440608E-3</v>
      </c>
      <c r="Q6" s="145">
        <v>7.78297844650207E-3</v>
      </c>
      <c r="R6" s="145">
        <v>1.1575450684251943E-2</v>
      </c>
      <c r="T6" s="29" t="s">
        <v>406</v>
      </c>
      <c r="U6" s="83">
        <v>140000</v>
      </c>
      <c r="W6" s="215" t="s">
        <v>419</v>
      </c>
      <c r="X6" s="143" t="s">
        <v>407</v>
      </c>
    </row>
    <row r="7" spans="1:24" ht="13" x14ac:dyDescent="0.3">
      <c r="A7" s="3">
        <v>45488</v>
      </c>
      <c r="B7" s="13">
        <v>-3.1772344246442448E-3</v>
      </c>
      <c r="C7" s="13">
        <v>6.7358210965912915E-4</v>
      </c>
      <c r="D7" s="13">
        <v>-1.5003261578604149E-2</v>
      </c>
      <c r="E7" s="13">
        <v>9.6491228070174941E-3</v>
      </c>
      <c r="G7" s="133" t="s">
        <v>409</v>
      </c>
      <c r="H7" s="134">
        <f>SUM(H3:H6)</f>
        <v>552000</v>
      </c>
      <c r="L7" s="3">
        <v>45488</v>
      </c>
      <c r="M7" s="13">
        <v>-3.1772344246442448E-3</v>
      </c>
      <c r="N7" s="13">
        <v>6.7358210965912915E-4</v>
      </c>
      <c r="O7" s="13">
        <v>-1.5003261578604149E-2</v>
      </c>
      <c r="P7" s="13">
        <v>9.6491228070174941E-3</v>
      </c>
      <c r="Q7" s="145">
        <v>-5.6521015541232322E-3</v>
      </c>
      <c r="R7" s="145">
        <v>-8.76704751998926E-3</v>
      </c>
      <c r="T7" s="133" t="s">
        <v>409</v>
      </c>
      <c r="U7" s="134">
        <f>SUM(U3:U6)</f>
        <v>552000</v>
      </c>
      <c r="W7" s="216"/>
      <c r="X7" s="143" t="s">
        <v>420</v>
      </c>
    </row>
    <row r="8" spans="1:24" ht="13" x14ac:dyDescent="0.3">
      <c r="A8" s="3">
        <v>45489</v>
      </c>
      <c r="B8" s="13">
        <v>4.1574279379157772E-3</v>
      </c>
      <c r="C8" s="13">
        <v>7.5390414647280865E-3</v>
      </c>
      <c r="D8" s="13">
        <v>-1.6114790286975648E-2</v>
      </c>
      <c r="E8" s="13">
        <v>-1.3032145960034753E-2</v>
      </c>
      <c r="L8" s="3">
        <v>45489</v>
      </c>
      <c r="M8" s="13">
        <v>4.1574279379157772E-3</v>
      </c>
      <c r="N8" s="13">
        <v>7.5390414647280865E-3</v>
      </c>
      <c r="O8" s="13">
        <v>-1.6114790286975648E-2</v>
      </c>
      <c r="P8" s="13">
        <v>-1.3032145960034753E-2</v>
      </c>
      <c r="Q8" s="145">
        <v>-2.8535471786457554E-4</v>
      </c>
      <c r="R8" s="145">
        <v>-4.1884798380055748E-3</v>
      </c>
    </row>
    <row r="9" spans="1:24" ht="13" x14ac:dyDescent="0.3">
      <c r="A9" s="3">
        <v>45490</v>
      </c>
      <c r="B9" s="13">
        <v>6.9003588186585451E-3</v>
      </c>
      <c r="C9" s="13">
        <v>5.879208979155501E-3</v>
      </c>
      <c r="D9" s="13">
        <v>3.5898586493156065E-3</v>
      </c>
      <c r="E9" s="13">
        <v>-6.1619718309858153E-3</v>
      </c>
      <c r="G9" s="135" t="s">
        <v>410</v>
      </c>
      <c r="H9" s="136">
        <f>NORMSINV(H2)</f>
        <v>2.3263478740408408</v>
      </c>
      <c r="L9" s="3">
        <v>45490</v>
      </c>
      <c r="M9" s="13">
        <v>6.9003588186585451E-3</v>
      </c>
      <c r="N9" s="13">
        <v>5.879208979155501E-3</v>
      </c>
      <c r="O9" s="13">
        <v>3.5898586493156065E-3</v>
      </c>
      <c r="P9" s="13">
        <v>-6.1619718309858153E-3</v>
      </c>
      <c r="Q9" s="145">
        <v>5.1598076599343749E-4</v>
      </c>
      <c r="R9" s="145">
        <v>-4.1074202282076642E-3</v>
      </c>
      <c r="T9" s="135" t="s">
        <v>410</v>
      </c>
      <c r="U9" s="136">
        <f>NORMSINV(U2)</f>
        <v>2.3263478740408408</v>
      </c>
    </row>
    <row r="10" spans="1:24" ht="13" x14ac:dyDescent="0.3">
      <c r="A10" s="3">
        <v>45491</v>
      </c>
      <c r="B10" s="13">
        <v>5.3453947368420638E-3</v>
      </c>
      <c r="C10" s="13">
        <v>3.9851222104146037E-4</v>
      </c>
      <c r="D10" s="13">
        <v>2.2803487592220058E-2</v>
      </c>
      <c r="E10" s="13">
        <v>1.151461470327721E-2</v>
      </c>
      <c r="L10" s="3">
        <v>45491</v>
      </c>
      <c r="M10" s="13">
        <v>5.3453947368420638E-3</v>
      </c>
      <c r="N10" s="13">
        <v>3.9851222104146037E-4</v>
      </c>
      <c r="O10" s="13">
        <v>2.2803487592220058E-2</v>
      </c>
      <c r="P10" s="13">
        <v>1.151461470327721E-2</v>
      </c>
      <c r="Q10" s="145">
        <v>5.1754344256000053E-3</v>
      </c>
      <c r="R10" s="145">
        <v>-3.5572832299883648E-3</v>
      </c>
    </row>
    <row r="11" spans="1:24" ht="13" x14ac:dyDescent="0.3">
      <c r="A11" s="3">
        <v>45492</v>
      </c>
      <c r="B11" s="13">
        <v>-6.1349693251533648E-3</v>
      </c>
      <c r="C11" s="13">
        <v>-3.5851812508298502E-3</v>
      </c>
      <c r="D11" s="13">
        <v>-1.7704918032786936E-2</v>
      </c>
      <c r="E11" s="13">
        <v>-2.5394045534150662E-2</v>
      </c>
      <c r="G11" s="138" t="s">
        <v>411</v>
      </c>
      <c r="H11" s="137"/>
      <c r="L11" s="3">
        <v>45492</v>
      </c>
      <c r="M11" s="13">
        <v>-6.1349693251533648E-3</v>
      </c>
      <c r="N11" s="13">
        <v>-3.5851812508298502E-3</v>
      </c>
      <c r="O11" s="13">
        <v>-1.7704918032786936E-2</v>
      </c>
      <c r="P11" s="13">
        <v>-2.5394045534150662E-2</v>
      </c>
      <c r="Q11" s="145">
        <v>-8.027013848964119E-3</v>
      </c>
      <c r="R11" s="145">
        <v>-1.0764993749644866E-2</v>
      </c>
      <c r="T11" s="147" t="s">
        <v>423</v>
      </c>
      <c r="U11" s="137"/>
    </row>
    <row r="12" spans="1:24" ht="13" x14ac:dyDescent="0.3">
      <c r="A12" s="3">
        <v>45495</v>
      </c>
      <c r="B12" s="13">
        <v>1.9204389574759902E-2</v>
      </c>
      <c r="C12" s="13">
        <v>3.0250533049040455E-2</v>
      </c>
      <c r="D12" s="13">
        <v>1.4908767245215882E-2</v>
      </c>
      <c r="E12" s="13">
        <v>8.9847259658580418E-3</v>
      </c>
      <c r="G12" s="29" t="s">
        <v>469</v>
      </c>
      <c r="H12" s="137"/>
      <c r="L12" s="3">
        <v>45495</v>
      </c>
      <c r="M12" s="13">
        <v>1.9204389574759902E-2</v>
      </c>
      <c r="N12" s="13">
        <v>3.0250533049040455E-2</v>
      </c>
      <c r="O12" s="13">
        <v>1.4908767245215882E-2</v>
      </c>
      <c r="P12" s="13">
        <v>8.9847259658580418E-3</v>
      </c>
      <c r="Q12" s="145">
        <v>9.3675719693636344E-3</v>
      </c>
      <c r="R12" s="145">
        <v>1.2682517045694295E-2</v>
      </c>
      <c r="T12" s="147" t="s">
        <v>424</v>
      </c>
      <c r="U12" s="137"/>
    </row>
    <row r="13" spans="1:24" ht="13" x14ac:dyDescent="0.3">
      <c r="A13" s="3">
        <v>45496</v>
      </c>
      <c r="B13" s="13">
        <v>7.8061911170929634E-3</v>
      </c>
      <c r="C13" s="13">
        <v>9.4425042038546632E-3</v>
      </c>
      <c r="D13" s="13">
        <v>-1.4909011181758381E-2</v>
      </c>
      <c r="E13" s="13">
        <v>-1.6028495102404249E-2</v>
      </c>
      <c r="G13" s="138" t="s">
        <v>412</v>
      </c>
      <c r="H13" s="137"/>
      <c r="L13" s="3">
        <v>45496</v>
      </c>
      <c r="M13" s="13">
        <v>7.8061911170929634E-3</v>
      </c>
      <c r="N13" s="13">
        <v>9.4425042038546632E-3</v>
      </c>
      <c r="O13" s="13">
        <v>-1.4909011181758381E-2</v>
      </c>
      <c r="P13" s="13">
        <v>-1.6028495102404249E-2</v>
      </c>
      <c r="Q13" s="145">
        <v>1.3845998697166813E-3</v>
      </c>
      <c r="R13" s="145">
        <v>8.5240113369881975E-3</v>
      </c>
    </row>
    <row r="14" spans="1:24" ht="13" x14ac:dyDescent="0.3">
      <c r="A14" s="3">
        <v>45497</v>
      </c>
      <c r="B14" s="13">
        <v>-5.0747863247863588E-3</v>
      </c>
      <c r="C14" s="13">
        <v>2.0502306509481878E-3</v>
      </c>
      <c r="D14" s="13">
        <v>-9.5704429111951855E-3</v>
      </c>
      <c r="E14" s="13">
        <v>9.049773755655594E-4</v>
      </c>
      <c r="G14" s="138" t="s">
        <v>413</v>
      </c>
      <c r="H14" s="137"/>
      <c r="L14" s="3">
        <v>45497</v>
      </c>
      <c r="M14" s="13">
        <v>-5.0747863247863588E-3</v>
      </c>
      <c r="N14" s="13">
        <v>2.0502306509481878E-3</v>
      </c>
      <c r="O14" s="13">
        <v>-9.5704429111951855E-3</v>
      </c>
      <c r="P14" s="13">
        <v>9.049773755655594E-4</v>
      </c>
      <c r="Q14" s="145">
        <v>-4.4846548231133321E-3</v>
      </c>
      <c r="R14" s="145">
        <v>-8.9924074659917287E-3</v>
      </c>
    </row>
    <row r="15" spans="1:24" ht="13" x14ac:dyDescent="0.3">
      <c r="A15" s="3">
        <v>45498</v>
      </c>
      <c r="B15" s="13">
        <v>-6.8456375838926381E-3</v>
      </c>
      <c r="C15" s="13">
        <v>-2.6854219948849213E-2</v>
      </c>
      <c r="D15" s="13">
        <v>-1.1910112359550588E-2</v>
      </c>
      <c r="E15" s="13">
        <v>4.5207956600361665E-3</v>
      </c>
      <c r="L15" s="3">
        <v>45498</v>
      </c>
      <c r="M15" s="13">
        <v>-6.8456375838926381E-3</v>
      </c>
      <c r="N15" s="13">
        <v>-2.6854219948849213E-2</v>
      </c>
      <c r="O15" s="13">
        <v>-1.1910112359550588E-2</v>
      </c>
      <c r="P15" s="13">
        <v>4.5207956600361665E-3</v>
      </c>
      <c r="Q15" s="145">
        <v>-1.5271676722016717E-2</v>
      </c>
      <c r="R15" s="145">
        <v>-4.2634431914816192E-3</v>
      </c>
      <c r="T15" s="142" t="s">
        <v>425</v>
      </c>
      <c r="U15" s="140"/>
      <c r="W15" s="142" t="s">
        <v>427</v>
      </c>
      <c r="X15" s="140"/>
    </row>
    <row r="16" spans="1:24" ht="13" x14ac:dyDescent="0.3">
      <c r="A16" s="3">
        <v>45499</v>
      </c>
      <c r="B16" s="13">
        <v>1.3515339910798469E-3</v>
      </c>
      <c r="C16" s="13">
        <v>-5.5190538764781543E-3</v>
      </c>
      <c r="D16" s="13">
        <v>-2.5017057084375581E-3</v>
      </c>
      <c r="E16" s="13">
        <v>-4.5004500450045006E-3</v>
      </c>
      <c r="G16" s="138" t="s">
        <v>414</v>
      </c>
      <c r="H16" s="134"/>
      <c r="L16" s="3">
        <v>45499</v>
      </c>
      <c r="M16" s="13">
        <v>1.3515339910798469E-3</v>
      </c>
      <c r="N16" s="13">
        <v>-5.5190538764781543E-3</v>
      </c>
      <c r="O16" s="13">
        <v>-2.5017057084375581E-3</v>
      </c>
      <c r="P16" s="13">
        <v>-4.5004500450045006E-3</v>
      </c>
      <c r="Q16" s="145">
        <v>3.0504311417923406E-3</v>
      </c>
      <c r="R16" s="145">
        <v>6.0405069288166835E-3</v>
      </c>
      <c r="T16" s="142" t="s">
        <v>426</v>
      </c>
      <c r="U16" s="148">
        <f>COVAR(M2:M301,$Q$2:$Q$301)/VAR($Q$2:$Q$301)</f>
        <v>1.272505984813499</v>
      </c>
      <c r="W16" s="142" t="s">
        <v>407</v>
      </c>
      <c r="X16" s="148">
        <f>COVAR(O2:O301,$R$2:$R$301)/VAR($R$2:$R$301)</f>
        <v>0.62218301285885813</v>
      </c>
    </row>
    <row r="17" spans="1:24" ht="13" x14ac:dyDescent="0.3">
      <c r="A17" s="3">
        <v>45502</v>
      </c>
      <c r="B17" s="13">
        <v>-9.9878526116884657E-3</v>
      </c>
      <c r="C17" s="13">
        <v>1.3213530655390368E-3</v>
      </c>
      <c r="D17" s="13">
        <v>-1.3451892384860838E-2</v>
      </c>
      <c r="E17" s="13">
        <v>-5.4249547920433485E-3</v>
      </c>
      <c r="G17" s="29" t="s">
        <v>470</v>
      </c>
      <c r="H17" s="134"/>
      <c r="L17" s="3">
        <v>45502</v>
      </c>
      <c r="M17" s="13">
        <v>-9.9878526116884657E-3</v>
      </c>
      <c r="N17" s="13">
        <v>1.3213530655390368E-3</v>
      </c>
      <c r="O17" s="13">
        <v>-1.3451892384860838E-2</v>
      </c>
      <c r="P17" s="13">
        <v>-5.4249547920433485E-3</v>
      </c>
      <c r="Q17" s="145">
        <v>-5.7658292727710801E-3</v>
      </c>
      <c r="R17" s="145">
        <v>-5.1579974187883158E-3</v>
      </c>
      <c r="T17" s="142" t="s">
        <v>468</v>
      </c>
      <c r="U17" s="148">
        <f>COVAR(N2:N301,$Q$2:$Q$301)/VAR($Q$2:$Q$301)</f>
        <v>1.4969890238122168</v>
      </c>
      <c r="V17" s="124"/>
      <c r="W17" s="142" t="s">
        <v>420</v>
      </c>
      <c r="X17" s="148">
        <f>COVAR(P2:P301,$R$2:$R$301)/VAR($R$2:$R$301)</f>
        <v>0.72226360483775354</v>
      </c>
    </row>
    <row r="18" spans="1:24" ht="13" x14ac:dyDescent="0.3">
      <c r="A18" s="3">
        <v>45503</v>
      </c>
      <c r="B18" s="13">
        <v>3.5446489434219464E-2</v>
      </c>
      <c r="C18" s="13">
        <v>1.1876484560570146E-2</v>
      </c>
      <c r="D18" s="13">
        <v>-6.9332100762655726E-4</v>
      </c>
      <c r="E18" s="13">
        <v>-9.0909090909085737E-4</v>
      </c>
      <c r="G18" s="138" t="s">
        <v>415</v>
      </c>
      <c r="H18" s="134"/>
      <c r="L18" s="3">
        <v>45503</v>
      </c>
      <c r="M18" s="13">
        <v>3.5446489434219464E-2</v>
      </c>
      <c r="N18" s="13">
        <v>1.1876484560570146E-2</v>
      </c>
      <c r="O18" s="13">
        <v>-6.9332100762655726E-4</v>
      </c>
      <c r="P18" s="13">
        <v>-9.0909090909085737E-4</v>
      </c>
      <c r="Q18" s="145">
        <v>8.0506705025288425E-3</v>
      </c>
      <c r="R18" s="145">
        <v>3.7370704037371109E-3</v>
      </c>
      <c r="T18" s="142" t="s">
        <v>471</v>
      </c>
      <c r="U18" s="149"/>
      <c r="W18" s="142" t="s">
        <v>474</v>
      </c>
      <c r="X18" s="149"/>
    </row>
    <row r="19" spans="1:24" ht="13" x14ac:dyDescent="0.3">
      <c r="A19" s="3">
        <v>45504</v>
      </c>
      <c r="B19" s="13">
        <v>-1.2376563528637185E-2</v>
      </c>
      <c r="C19" s="13">
        <v>-1.004173187271792E-2</v>
      </c>
      <c r="D19" s="13">
        <v>-4.856614246068475E-3</v>
      </c>
      <c r="E19" s="13">
        <v>-8.1892629663330805E-3</v>
      </c>
      <c r="G19" s="138" t="s">
        <v>416</v>
      </c>
      <c r="H19" s="134"/>
      <c r="I19" s="76">
        <f>SUM(H16:H19)</f>
        <v>0</v>
      </c>
      <c r="J19" s="76"/>
      <c r="K19" s="76"/>
      <c r="L19" s="3">
        <v>45504</v>
      </c>
      <c r="M19" s="13">
        <v>-1.2376563528637185E-2</v>
      </c>
      <c r="N19" s="13">
        <v>-1.004173187271792E-2</v>
      </c>
      <c r="O19" s="13">
        <v>-4.856614246068475E-3</v>
      </c>
      <c r="P19" s="13">
        <v>-8.1892629663330805E-3</v>
      </c>
      <c r="Q19" s="145">
        <v>-4.5497019494119611E-3</v>
      </c>
      <c r="R19" s="145">
        <v>2.5565676041043499E-3</v>
      </c>
      <c r="T19" s="142" t="s">
        <v>472</v>
      </c>
      <c r="U19" s="149"/>
      <c r="W19" s="142" t="s">
        <v>398</v>
      </c>
      <c r="X19" s="149"/>
    </row>
    <row r="20" spans="1:24" ht="13" x14ac:dyDescent="0.3">
      <c r="A20" s="3">
        <v>45505</v>
      </c>
      <c r="B20" s="13">
        <v>-3.919477403012938E-2</v>
      </c>
      <c r="C20" s="13">
        <v>-5.7041233039125262E-2</v>
      </c>
      <c r="D20" s="13">
        <v>-3.3929816407157816E-2</v>
      </c>
      <c r="E20" s="13">
        <v>-2.8440366972477014E-2</v>
      </c>
      <c r="L20" s="3">
        <v>45505</v>
      </c>
      <c r="M20" s="13">
        <v>-3.919477403012938E-2</v>
      </c>
      <c r="N20" s="13">
        <v>-5.7041233039125262E-2</v>
      </c>
      <c r="O20" s="13">
        <v>-3.3929816407157816E-2</v>
      </c>
      <c r="P20" s="13">
        <v>-2.8440366972477014E-2</v>
      </c>
      <c r="Q20" s="145">
        <v>-2.4782596230588847E-2</v>
      </c>
      <c r="R20" s="145">
        <v>-2.12333073082226E-2</v>
      </c>
      <c r="T20" s="143" t="s">
        <v>473</v>
      </c>
      <c r="U20" s="150"/>
      <c r="W20" s="143" t="s">
        <v>428</v>
      </c>
      <c r="X20" s="150"/>
    </row>
    <row r="21" spans="1:24" ht="13" x14ac:dyDescent="0.3">
      <c r="A21" s="3">
        <v>45506</v>
      </c>
      <c r="B21" s="13">
        <v>-4.4123768558346002E-2</v>
      </c>
      <c r="C21" s="13">
        <v>-5.0013970382788465E-2</v>
      </c>
      <c r="D21" s="13">
        <v>-9.62232379119554E-3</v>
      </c>
      <c r="E21" s="13">
        <v>-1.5108593012275812E-2</v>
      </c>
      <c r="G21" s="139" t="s">
        <v>431</v>
      </c>
      <c r="H21" s="141"/>
      <c r="L21" s="3">
        <v>45506</v>
      </c>
      <c r="M21" s="13">
        <v>-4.4123768558346002E-2</v>
      </c>
      <c r="N21" s="13">
        <v>-5.0013970382788465E-2</v>
      </c>
      <c r="O21" s="13">
        <v>-9.62232379119554E-3</v>
      </c>
      <c r="P21" s="13">
        <v>-1.5108593012275812E-2</v>
      </c>
      <c r="Q21" s="145">
        <v>-2.2519976557299072E-2</v>
      </c>
      <c r="R21" s="145">
        <v>-2.3437478826861282E-2</v>
      </c>
    </row>
    <row r="22" spans="1:24" ht="13.5" thickBot="1" x14ac:dyDescent="0.35">
      <c r="A22" s="3">
        <v>45509</v>
      </c>
      <c r="B22" s="13">
        <v>-9.725649586297019E-3</v>
      </c>
      <c r="C22" s="13">
        <v>-2.5441176470588293E-2</v>
      </c>
      <c r="D22" s="13">
        <v>-2.9876123390818653E-2</v>
      </c>
      <c r="E22" s="13">
        <v>-2.7804410354745845E-2</v>
      </c>
      <c r="L22" s="3">
        <v>45509</v>
      </c>
      <c r="M22" s="13">
        <v>-9.725649586297019E-3</v>
      </c>
      <c r="N22" s="13">
        <v>-2.5441176470588293E-2</v>
      </c>
      <c r="O22" s="13">
        <v>-2.9876123390818653E-2</v>
      </c>
      <c r="P22" s="13">
        <v>-2.7804410354745845E-2</v>
      </c>
      <c r="Q22" s="145">
        <v>-2.1219726817361204E-2</v>
      </c>
      <c r="R22" s="145">
        <v>-1.8659557206700133E-2</v>
      </c>
      <c r="U22" s="143" t="s">
        <v>429</v>
      </c>
      <c r="V22" s="151"/>
    </row>
    <row r="23" spans="1:24" ht="13" x14ac:dyDescent="0.3">
      <c r="A23" s="3">
        <v>45510</v>
      </c>
      <c r="B23" s="13">
        <v>-1.4365288771621205E-2</v>
      </c>
      <c r="C23" s="13">
        <v>-1.6146069111211608E-2</v>
      </c>
      <c r="D23" s="13">
        <v>2.7541311967951786E-3</v>
      </c>
      <c r="E23" s="13">
        <v>-8.8757396449704699E-3</v>
      </c>
      <c r="G23" s="180"/>
      <c r="H23" s="180" t="s">
        <v>385</v>
      </c>
      <c r="I23" s="180" t="s">
        <v>466</v>
      </c>
      <c r="J23" s="180" t="s">
        <v>407</v>
      </c>
      <c r="K23" s="180" t="s">
        <v>389</v>
      </c>
      <c r="L23" s="3">
        <v>45510</v>
      </c>
      <c r="M23" s="13">
        <v>-1.4365288771621205E-2</v>
      </c>
      <c r="N23" s="13">
        <v>-1.6146069111211608E-2</v>
      </c>
      <c r="O23" s="13">
        <v>2.7541311967951786E-3</v>
      </c>
      <c r="P23" s="13">
        <v>-8.8757396449704699E-3</v>
      </c>
      <c r="Q23" s="145">
        <v>-6.7352782874253586E-3</v>
      </c>
      <c r="R23" s="145">
        <v>-2.4603376601337377E-4</v>
      </c>
      <c r="U23" s="152" t="s">
        <v>430</v>
      </c>
      <c r="V23" s="153"/>
    </row>
    <row r="24" spans="1:24" ht="13" x14ac:dyDescent="0.3">
      <c r="A24" s="3">
        <v>45511</v>
      </c>
      <c r="B24" s="13">
        <v>2.7662105889351567E-2</v>
      </c>
      <c r="C24" s="13">
        <v>4.7852760736196168E-2</v>
      </c>
      <c r="D24" s="13">
        <v>-2.2471910112358629E-3</v>
      </c>
      <c r="E24" s="13">
        <v>2.5870646766169098E-2</v>
      </c>
      <c r="G24" s="181" t="s">
        <v>385</v>
      </c>
      <c r="H24" s="182"/>
      <c r="I24" s="182"/>
      <c r="J24" s="182"/>
      <c r="K24" s="182"/>
      <c r="L24" s="3">
        <v>45511</v>
      </c>
      <c r="M24" s="13">
        <v>2.7662105889351567E-2</v>
      </c>
      <c r="N24" s="13">
        <v>4.7852760736196168E-2</v>
      </c>
      <c r="O24" s="13">
        <v>-2.2471910112358629E-3</v>
      </c>
      <c r="P24" s="13">
        <v>2.5870646766169098E-2</v>
      </c>
      <c r="Q24" s="145">
        <v>2.3442427290653864E-2</v>
      </c>
      <c r="R24" s="145">
        <v>1.4149008692503823E-2</v>
      </c>
    </row>
    <row r="25" spans="1:24" ht="13" x14ac:dyDescent="0.3">
      <c r="A25" s="3">
        <v>45512</v>
      </c>
      <c r="B25" s="13">
        <v>-3.328509406657102E-3</v>
      </c>
      <c r="C25" s="13">
        <v>5.854800936769066E-4</v>
      </c>
      <c r="D25" s="13">
        <v>2.2522522522521599E-3</v>
      </c>
      <c r="E25" s="13">
        <v>-5.8195926285159487E-3</v>
      </c>
      <c r="G25" s="188" t="s">
        <v>466</v>
      </c>
      <c r="H25" s="182"/>
      <c r="I25" s="182"/>
      <c r="J25" s="182"/>
      <c r="K25" s="182"/>
      <c r="L25" s="3">
        <v>45512</v>
      </c>
      <c r="M25" s="13">
        <v>-3.328509406657102E-3</v>
      </c>
      <c r="N25" s="13">
        <v>5.854800936769066E-4</v>
      </c>
      <c r="O25" s="13">
        <v>2.2522522522521599E-3</v>
      </c>
      <c r="P25" s="13">
        <v>-5.8195926285159487E-3</v>
      </c>
      <c r="Q25" s="145">
        <v>-3.4420118510516528E-3</v>
      </c>
      <c r="R25" s="145">
        <v>3.9272017293075171E-3</v>
      </c>
    </row>
    <row r="26" spans="1:24" ht="13" x14ac:dyDescent="0.3">
      <c r="A26" s="3">
        <v>45513</v>
      </c>
      <c r="B26" s="13">
        <v>2.4684187599826267E-3</v>
      </c>
      <c r="C26" s="13">
        <v>7.7530719719134163E-3</v>
      </c>
      <c r="D26" s="13">
        <v>-3.74531835205989E-3</v>
      </c>
      <c r="E26" s="13">
        <v>-7.80487804878046E-3</v>
      </c>
      <c r="G26" s="181" t="s">
        <v>407</v>
      </c>
      <c r="H26" s="182"/>
      <c r="I26" s="182"/>
      <c r="J26" s="182"/>
      <c r="K26" s="182"/>
      <c r="L26" s="3">
        <v>45513</v>
      </c>
      <c r="M26" s="13">
        <v>2.4684187599826267E-3</v>
      </c>
      <c r="N26" s="13">
        <v>7.7530719719134163E-3</v>
      </c>
      <c r="O26" s="13">
        <v>-3.74531835205989E-3</v>
      </c>
      <c r="P26" s="13">
        <v>-7.80487804878046E-3</v>
      </c>
      <c r="Q26" s="145">
        <v>1.3150260314490209E-3</v>
      </c>
      <c r="R26" s="145">
        <v>2.707911379803073E-3</v>
      </c>
    </row>
    <row r="27" spans="1:24" ht="13.5" thickBot="1" x14ac:dyDescent="0.35">
      <c r="A27" s="3">
        <v>45516</v>
      </c>
      <c r="B27" s="13">
        <v>5.359212050984925E-3</v>
      </c>
      <c r="C27" s="13">
        <v>3.628973726230222E-3</v>
      </c>
      <c r="D27" s="13">
        <v>-1.3533834586466145E-2</v>
      </c>
      <c r="E27" s="13">
        <v>-9.8328416912487702E-3</v>
      </c>
      <c r="G27" s="183" t="s">
        <v>389</v>
      </c>
      <c r="H27" s="184"/>
      <c r="I27" s="184"/>
      <c r="J27" s="184"/>
      <c r="K27" s="184"/>
      <c r="L27" s="3">
        <v>45516</v>
      </c>
      <c r="M27" s="13">
        <v>5.359212050984925E-3</v>
      </c>
      <c r="N27" s="13">
        <v>3.628973726230222E-3</v>
      </c>
      <c r="O27" s="13">
        <v>-1.3533834586466145E-2</v>
      </c>
      <c r="P27" s="13">
        <v>-9.8328416912487702E-3</v>
      </c>
      <c r="Q27" s="145">
        <v>4.2056837314108954E-3</v>
      </c>
      <c r="R27" s="145">
        <v>1.2653282510849368E-4</v>
      </c>
    </row>
    <row r="28" spans="1:24" ht="13" x14ac:dyDescent="0.3">
      <c r="A28" s="3">
        <v>45517</v>
      </c>
      <c r="B28" s="13">
        <v>-1.7288575133265476E-3</v>
      </c>
      <c r="C28" s="13">
        <v>1.8802429852472584E-3</v>
      </c>
      <c r="D28" s="13">
        <v>1.1432926829268365E-2</v>
      </c>
      <c r="E28" s="13">
        <v>-8.4409136047667171E-3</v>
      </c>
      <c r="K28" s="67"/>
      <c r="L28" s="3">
        <v>45517</v>
      </c>
      <c r="M28" s="13">
        <v>-1.7288575133265476E-3</v>
      </c>
      <c r="N28" s="13">
        <v>1.8802429852472584E-3</v>
      </c>
      <c r="O28" s="13">
        <v>1.1432926829268365E-2</v>
      </c>
      <c r="P28" s="13">
        <v>-8.4409136047667171E-3</v>
      </c>
      <c r="Q28" s="145">
        <v>2.7012273263785818E-3</v>
      </c>
      <c r="R28" s="145">
        <v>4.9747889847257922E-3</v>
      </c>
    </row>
    <row r="29" spans="1:24" ht="13" x14ac:dyDescent="0.3">
      <c r="A29" s="3">
        <v>45518</v>
      </c>
      <c r="B29" s="13">
        <v>7.0717275220088735E-3</v>
      </c>
      <c r="C29" s="13">
        <v>1.1982099032770295E-2</v>
      </c>
      <c r="D29" s="13">
        <v>1.1554885707108787E-2</v>
      </c>
      <c r="E29" s="13">
        <v>-1.0015022533800702E-2</v>
      </c>
      <c r="L29" s="3">
        <v>45518</v>
      </c>
      <c r="M29" s="13">
        <v>7.0717275220088735E-3</v>
      </c>
      <c r="N29" s="13">
        <v>1.1982099032770295E-2</v>
      </c>
      <c r="O29" s="13">
        <v>1.1554885707108787E-2</v>
      </c>
      <c r="P29" s="13">
        <v>-1.0015022533800702E-2</v>
      </c>
      <c r="Q29" s="145">
        <v>1.1058200390700417E-2</v>
      </c>
      <c r="R29" s="145">
        <v>4.7360571634932104E-3</v>
      </c>
    </row>
    <row r="30" spans="1:24" ht="13" x14ac:dyDescent="0.3">
      <c r="A30" s="3">
        <v>45519</v>
      </c>
      <c r="B30" s="13">
        <v>0</v>
      </c>
      <c r="C30" s="13">
        <v>0</v>
      </c>
      <c r="D30" s="13">
        <v>1.5147752669480988E-2</v>
      </c>
      <c r="E30" s="13">
        <v>2.073849266565515E-2</v>
      </c>
      <c r="L30" s="3">
        <v>45519</v>
      </c>
      <c r="M30" s="13">
        <v>0</v>
      </c>
      <c r="N30" s="13">
        <v>0</v>
      </c>
      <c r="O30" s="13">
        <v>1.5147752669480988E-2</v>
      </c>
      <c r="P30" s="13">
        <v>2.073849266565515E-2</v>
      </c>
      <c r="Q30" s="145">
        <v>0</v>
      </c>
      <c r="R30" s="145">
        <v>1.6073700316718245E-2</v>
      </c>
    </row>
    <row r="31" spans="1:24" ht="13" x14ac:dyDescent="0.3">
      <c r="A31" s="3">
        <v>45520</v>
      </c>
      <c r="B31" s="13">
        <v>3.0954428202923503E-2</v>
      </c>
      <c r="C31" s="13">
        <v>3.6804564907275503E-2</v>
      </c>
      <c r="D31" s="13">
        <v>-7.3385518591000815E-4</v>
      </c>
      <c r="E31" s="13">
        <v>3.9643211100098257E-3</v>
      </c>
      <c r="L31" s="3">
        <v>45520</v>
      </c>
      <c r="M31" s="13">
        <v>3.0954428202923503E-2</v>
      </c>
      <c r="N31" s="13">
        <v>3.6804564907275503E-2</v>
      </c>
      <c r="O31" s="13">
        <v>-7.3385518591000815E-4</v>
      </c>
      <c r="P31" s="13">
        <v>3.9643211100098257E-3</v>
      </c>
      <c r="Q31" s="146">
        <v>2.1492496055101708E-2</v>
      </c>
      <c r="R31" s="146">
        <v>7.4313036465232891E-3</v>
      </c>
    </row>
    <row r="32" spans="1:24" ht="13" x14ac:dyDescent="0.3">
      <c r="A32" s="3">
        <v>45523</v>
      </c>
      <c r="B32" s="13">
        <v>4.7261606894634153E-3</v>
      </c>
      <c r="C32" s="13">
        <v>9.0809025866812956E-3</v>
      </c>
      <c r="D32" s="13">
        <v>1.4198286413708648E-2</v>
      </c>
      <c r="E32" s="13">
        <v>2.9615004935834157E-2</v>
      </c>
      <c r="L32" s="3">
        <v>45523</v>
      </c>
      <c r="M32" s="13">
        <v>4.7261606894634153E-3</v>
      </c>
      <c r="N32" s="13">
        <v>9.0809025866812956E-3</v>
      </c>
      <c r="O32" s="13">
        <v>1.4198286413708648E-2</v>
      </c>
      <c r="P32" s="13">
        <v>2.9615004935834157E-2</v>
      </c>
      <c r="Q32" s="145">
        <v>6.7803999834625539E-3</v>
      </c>
      <c r="R32" s="145">
        <v>5.5234303522415521E-3</v>
      </c>
    </row>
    <row r="33" spans="1:18" ht="13" x14ac:dyDescent="0.3">
      <c r="A33" s="3">
        <v>45524</v>
      </c>
      <c r="B33" s="13">
        <v>-5.3956834532373687E-3</v>
      </c>
      <c r="C33" s="13">
        <v>-2.2497954731388131E-2</v>
      </c>
      <c r="D33" s="13">
        <v>-7.2411296162204052E-4</v>
      </c>
      <c r="E33" s="13">
        <v>-1.2464046021092974E-2</v>
      </c>
      <c r="L33" s="3">
        <v>45524</v>
      </c>
      <c r="M33" s="13">
        <v>-5.3956834532373687E-3</v>
      </c>
      <c r="N33" s="13">
        <v>-2.2497954731388131E-2</v>
      </c>
      <c r="O33" s="13">
        <v>-7.2411296162204052E-4</v>
      </c>
      <c r="P33" s="13">
        <v>-1.2464046021092974E-2</v>
      </c>
      <c r="Q33" s="145">
        <v>-5.4551733149161208E-3</v>
      </c>
      <c r="R33" s="145">
        <v>-3.5391420401736139E-3</v>
      </c>
    </row>
    <row r="34" spans="1:18" ht="13" x14ac:dyDescent="0.3">
      <c r="A34" s="3">
        <v>45525</v>
      </c>
      <c r="B34" s="13">
        <v>5.9813604117401791E-3</v>
      </c>
      <c r="C34" s="13">
        <v>-1.9528525596317558E-3</v>
      </c>
      <c r="D34" s="13">
        <v>1.1111111111111132E-2</v>
      </c>
      <c r="E34" s="13">
        <v>2.0388349514563052E-2</v>
      </c>
      <c r="L34" s="3">
        <v>45525</v>
      </c>
      <c r="M34" s="13">
        <v>5.9813604117401791E-3</v>
      </c>
      <c r="N34" s="13">
        <v>-1.9528525596317558E-3</v>
      </c>
      <c r="O34" s="13">
        <v>1.1111111111111132E-2</v>
      </c>
      <c r="P34" s="13">
        <v>2.0388349514563052E-2</v>
      </c>
      <c r="Q34" s="145">
        <v>7.3854065492695679E-3</v>
      </c>
      <c r="R34" s="145">
        <v>5.2361670044791617E-3</v>
      </c>
    </row>
    <row r="35" spans="1:18" ht="13" x14ac:dyDescent="0.3">
      <c r="A35" s="3">
        <v>45526</v>
      </c>
      <c r="B35" s="13">
        <v>1.65929203539817E-3</v>
      </c>
      <c r="C35" s="13">
        <v>1.0342417889587828E-2</v>
      </c>
      <c r="D35" s="13">
        <v>-5.0167224080267759E-3</v>
      </c>
      <c r="E35" s="13">
        <v>-1.2369172216936225E-2</v>
      </c>
      <c r="L35" s="3">
        <v>45526</v>
      </c>
      <c r="M35" s="13">
        <v>1.65929203539817E-3</v>
      </c>
      <c r="N35" s="13">
        <v>1.0342417889587828E-2</v>
      </c>
      <c r="O35" s="13">
        <v>-5.0167224080267759E-3</v>
      </c>
      <c r="P35" s="13">
        <v>-1.2369172216936225E-2</v>
      </c>
      <c r="Q35" s="145">
        <v>3.7820742721153669E-4</v>
      </c>
      <c r="R35" s="145">
        <v>2.819117841432058E-3</v>
      </c>
    </row>
    <row r="36" spans="1:18" ht="13" x14ac:dyDescent="0.3">
      <c r="A36" s="3">
        <v>45527</v>
      </c>
      <c r="B36" s="13">
        <v>1.5323025952512516E-2</v>
      </c>
      <c r="C36" s="13">
        <v>1.1066537557061794E-2</v>
      </c>
      <c r="D36" s="13">
        <v>8.8835534213686576E-3</v>
      </c>
      <c r="E36" s="13">
        <v>1.4450867052023121E-2</v>
      </c>
      <c r="L36" s="3">
        <v>45527</v>
      </c>
      <c r="M36" s="13">
        <v>1.5323025952512516E-2</v>
      </c>
      <c r="N36" s="13">
        <v>1.1066537557061794E-2</v>
      </c>
      <c r="O36" s="13">
        <v>8.8835534213686576E-3</v>
      </c>
      <c r="P36" s="13">
        <v>1.4450867052023121E-2</v>
      </c>
      <c r="Q36" s="145">
        <v>1.0194703186822373E-2</v>
      </c>
      <c r="R36" s="145">
        <v>7.3570453638760911E-3</v>
      </c>
    </row>
    <row r="37" spans="1:18" ht="13" x14ac:dyDescent="0.3">
      <c r="A37" s="3">
        <v>45530</v>
      </c>
      <c r="B37" s="13">
        <v>-3.9428959891231541E-3</v>
      </c>
      <c r="C37" s="13">
        <v>-3.5572581748529908E-3</v>
      </c>
      <c r="D37" s="13">
        <v>1.1423131841979935E-2</v>
      </c>
      <c r="E37" s="13">
        <v>2.8490028490028223E-3</v>
      </c>
      <c r="L37" s="3">
        <v>45530</v>
      </c>
      <c r="M37" s="13">
        <v>-3.9428959891231541E-3</v>
      </c>
      <c r="N37" s="13">
        <v>-3.5572581748529908E-3</v>
      </c>
      <c r="O37" s="13">
        <v>1.1423131841979935E-2</v>
      </c>
      <c r="P37" s="13">
        <v>2.8490028490028223E-3</v>
      </c>
      <c r="Q37" s="145">
        <v>-8.7570598033445105E-4</v>
      </c>
      <c r="R37" s="145">
        <v>-1.0247647080517497E-3</v>
      </c>
    </row>
    <row r="38" spans="1:18" ht="13" x14ac:dyDescent="0.3">
      <c r="A38" s="3">
        <v>45531</v>
      </c>
      <c r="B38" s="13">
        <v>1.0101010101010201E-2</v>
      </c>
      <c r="C38" s="13">
        <v>1.9222847727584866E-3</v>
      </c>
      <c r="D38" s="13">
        <v>0</v>
      </c>
      <c r="E38" s="13">
        <v>-6.6287878787877714E-3</v>
      </c>
      <c r="L38" s="3">
        <v>45531</v>
      </c>
      <c r="M38" s="13">
        <v>1.0101010101010201E-2</v>
      </c>
      <c r="N38" s="13">
        <v>1.9222847727584866E-3</v>
      </c>
      <c r="O38" s="13">
        <v>0</v>
      </c>
      <c r="P38" s="13">
        <v>-6.6287878787877714E-3</v>
      </c>
      <c r="Q38" s="145">
        <v>5.8253197513768278E-3</v>
      </c>
      <c r="R38" s="145">
        <v>3.849227034073355E-3</v>
      </c>
    </row>
    <row r="39" spans="1:18" ht="13" x14ac:dyDescent="0.3">
      <c r="A39" s="3">
        <v>45532</v>
      </c>
      <c r="B39" s="13">
        <v>4.054054054053007E-4</v>
      </c>
      <c r="C39" s="13">
        <v>1.7815540633136283E-3</v>
      </c>
      <c r="D39" s="13">
        <v>-1.6470588235294185E-2</v>
      </c>
      <c r="E39" s="13">
        <v>-1.6205910390848455E-2</v>
      </c>
      <c r="L39" s="3">
        <v>45532</v>
      </c>
      <c r="M39" s="13">
        <v>4.054054054053007E-4</v>
      </c>
      <c r="N39" s="13">
        <v>1.7815540633136283E-3</v>
      </c>
      <c r="O39" s="13">
        <v>-1.6470588235294185E-2</v>
      </c>
      <c r="P39" s="13">
        <v>-1.6205910390848455E-2</v>
      </c>
      <c r="Q39" s="145">
        <v>3.2049077098484547E-3</v>
      </c>
      <c r="R39" s="145">
        <v>5.2390084149875633E-3</v>
      </c>
    </row>
    <row r="40" spans="1:18" ht="13" x14ac:dyDescent="0.3">
      <c r="A40" s="3">
        <v>45533</v>
      </c>
      <c r="B40" s="13">
        <v>7.2943401323788022E-3</v>
      </c>
      <c r="C40" s="13">
        <v>9.7127222982217234E-3</v>
      </c>
      <c r="D40" s="13">
        <v>-4.7846889952143592E-4</v>
      </c>
      <c r="E40" s="13">
        <v>0</v>
      </c>
      <c r="L40" s="3">
        <v>45533</v>
      </c>
      <c r="M40" s="13">
        <v>7.2943401323788022E-3</v>
      </c>
      <c r="N40" s="13">
        <v>9.7127222982217234E-3</v>
      </c>
      <c r="O40" s="13">
        <v>-4.7846889952143592E-4</v>
      </c>
      <c r="P40" s="13">
        <v>0</v>
      </c>
      <c r="Q40" s="145">
        <v>9.2923359943384801E-3</v>
      </c>
      <c r="R40" s="145">
        <v>7.7239146928595927E-3</v>
      </c>
    </row>
    <row r="41" spans="1:18" ht="13" x14ac:dyDescent="0.3">
      <c r="A41" s="3">
        <v>45534</v>
      </c>
      <c r="B41" s="13">
        <v>9.6553573823253414E-3</v>
      </c>
      <c r="C41" s="13">
        <v>1.2870884703969691E-2</v>
      </c>
      <c r="D41" s="13">
        <v>1.4360938247966078E-3</v>
      </c>
      <c r="E41" s="13">
        <v>-1.6472868217054289E-2</v>
      </c>
      <c r="L41" s="3">
        <v>45534</v>
      </c>
      <c r="M41" s="13">
        <v>9.6553573823253414E-3</v>
      </c>
      <c r="N41" s="13">
        <v>1.2870884703969691E-2</v>
      </c>
      <c r="O41" s="13">
        <v>1.4360938247966078E-3</v>
      </c>
      <c r="P41" s="13">
        <v>-1.6472868217054289E-2</v>
      </c>
      <c r="Q41" s="145">
        <v>4.5467722356095936E-3</v>
      </c>
      <c r="R41" s="145">
        <v>9.9925660840566397E-4</v>
      </c>
    </row>
    <row r="42" spans="1:18" ht="13" x14ac:dyDescent="0.3">
      <c r="A42" s="3">
        <v>45537</v>
      </c>
      <c r="B42" s="13">
        <v>2.3907557444547475E-3</v>
      </c>
      <c r="C42" s="13">
        <v>3.6115569823434459E-3</v>
      </c>
      <c r="D42" s="13">
        <v>-4.0630975143403844E-3</v>
      </c>
      <c r="E42" s="13">
        <v>1.3793103448275917E-2</v>
      </c>
      <c r="L42" s="3">
        <v>45537</v>
      </c>
      <c r="M42" s="13">
        <v>2.3907557444547475E-3</v>
      </c>
      <c r="N42" s="13">
        <v>3.6115569823434459E-3</v>
      </c>
      <c r="O42" s="13">
        <v>-4.0630975143403844E-3</v>
      </c>
      <c r="P42" s="13">
        <v>1.3793103448275917E-2</v>
      </c>
      <c r="Q42" s="145">
        <v>-1.4645421186619968E-3</v>
      </c>
      <c r="R42" s="145">
        <v>2.1640460926272676E-3</v>
      </c>
    </row>
    <row r="43" spans="1:18" ht="13" x14ac:dyDescent="0.3">
      <c r="A43" s="3">
        <v>45538</v>
      </c>
      <c r="B43" s="13">
        <v>-1.643036968331783E-2</v>
      </c>
      <c r="C43" s="13">
        <v>-1.9858723177395642E-2</v>
      </c>
      <c r="D43" s="13">
        <v>-2.0158387329013761E-2</v>
      </c>
      <c r="E43" s="13">
        <v>0</v>
      </c>
      <c r="L43" s="3">
        <v>45538</v>
      </c>
      <c r="M43" s="13">
        <v>-1.643036968331783E-2</v>
      </c>
      <c r="N43" s="13">
        <v>-1.9858723177395642E-2</v>
      </c>
      <c r="O43" s="13">
        <v>-2.0158387329013761E-2</v>
      </c>
      <c r="P43" s="13">
        <v>0</v>
      </c>
      <c r="Q43" s="145">
        <v>-1.1376783125838407E-2</v>
      </c>
      <c r="R43" s="145">
        <v>-8.7167671099729147E-3</v>
      </c>
    </row>
    <row r="44" spans="1:18" ht="13" x14ac:dyDescent="0.3">
      <c r="A44" s="3">
        <v>45539</v>
      </c>
      <c r="B44" s="13">
        <v>6.7358210965915311E-4</v>
      </c>
      <c r="C44" s="13">
        <v>-2.7196083763951902E-4</v>
      </c>
      <c r="D44" s="13">
        <v>-1.2245897624295862E-2</v>
      </c>
      <c r="E44" s="13">
        <v>-2.2351797862002053E-2</v>
      </c>
      <c r="L44" s="3">
        <v>45539</v>
      </c>
      <c r="M44" s="13">
        <v>6.7358210965915311E-4</v>
      </c>
      <c r="N44" s="13">
        <v>-2.7196083763951902E-4</v>
      </c>
      <c r="O44" s="13">
        <v>-1.2245897624295862E-2</v>
      </c>
      <c r="P44" s="13">
        <v>-2.2351797862002053E-2</v>
      </c>
      <c r="Q44" s="146">
        <v>-5.7607033429617404E-3</v>
      </c>
      <c r="R44" s="146">
        <v>-8.2275301067622382E-3</v>
      </c>
    </row>
    <row r="45" spans="1:18" ht="13" x14ac:dyDescent="0.3">
      <c r="A45" s="3">
        <v>45540</v>
      </c>
      <c r="B45" s="13">
        <v>9.9623047926763394E-3</v>
      </c>
      <c r="C45" s="13">
        <v>1.9042437431991373E-3</v>
      </c>
      <c r="D45" s="13">
        <v>-3.9672700223158091E-3</v>
      </c>
      <c r="E45" s="13">
        <v>1.7892644135188981E-2</v>
      </c>
      <c r="L45" s="3">
        <v>45540</v>
      </c>
      <c r="M45" s="13">
        <v>9.9623047926763394E-3</v>
      </c>
      <c r="N45" s="13">
        <v>1.9042437431991373E-3</v>
      </c>
      <c r="O45" s="13">
        <v>-3.9672700223158091E-3</v>
      </c>
      <c r="P45" s="13">
        <v>1.7892644135188981E-2</v>
      </c>
      <c r="Q45" s="145">
        <v>-1.6538766869568945E-5</v>
      </c>
      <c r="R45" s="145">
        <v>1.3147042660288894E-5</v>
      </c>
    </row>
    <row r="46" spans="1:18" ht="13" x14ac:dyDescent="0.3">
      <c r="A46" s="3">
        <v>45541</v>
      </c>
      <c r="B46" s="13">
        <v>-2.2527326046387578E-2</v>
      </c>
      <c r="C46" s="13">
        <v>-1.6426825957100107E-2</v>
      </c>
      <c r="D46" s="13">
        <v>-2.5143141647996144E-2</v>
      </c>
      <c r="E46" s="13">
        <v>-5.2246093750000083E-2</v>
      </c>
      <c r="L46" s="3">
        <v>45541</v>
      </c>
      <c r="M46" s="13">
        <v>-2.2527326046387578E-2</v>
      </c>
      <c r="N46" s="13">
        <v>-1.6426825957100107E-2</v>
      </c>
      <c r="O46" s="13">
        <v>-2.5143141647996144E-2</v>
      </c>
      <c r="P46" s="13">
        <v>-5.2246093750000083E-2</v>
      </c>
      <c r="Q46" s="145">
        <v>-1.0403975250244954E-2</v>
      </c>
      <c r="R46" s="145">
        <v>-1.3603504429618635E-2</v>
      </c>
    </row>
    <row r="47" spans="1:18" ht="13" x14ac:dyDescent="0.3">
      <c r="A47" s="3">
        <v>45544</v>
      </c>
      <c r="B47" s="13">
        <v>1.6364380199099974E-2</v>
      </c>
      <c r="C47" s="13">
        <v>1.0489993098688625E-2</v>
      </c>
      <c r="D47" s="13">
        <v>-8.6823289070479138E-3</v>
      </c>
      <c r="E47" s="13">
        <v>2.0607934054611317E-3</v>
      </c>
      <c r="L47" s="3">
        <v>45544</v>
      </c>
      <c r="M47" s="13">
        <v>1.6364380199099974E-2</v>
      </c>
      <c r="N47" s="13">
        <v>1.0489993098688625E-2</v>
      </c>
      <c r="O47" s="13">
        <v>-8.6823289070479138E-3</v>
      </c>
      <c r="P47" s="13">
        <v>2.0607934054611317E-3</v>
      </c>
      <c r="Q47" s="145">
        <v>8.6480082376132455E-3</v>
      </c>
      <c r="R47" s="145">
        <v>7.4691119433818471E-3</v>
      </c>
    </row>
    <row r="48" spans="1:18" ht="13" x14ac:dyDescent="0.3">
      <c r="A48" s="3">
        <v>45545</v>
      </c>
      <c r="B48" s="13">
        <v>-1.0063061854286888E-2</v>
      </c>
      <c r="C48" s="13">
        <v>-1.4478896325638412E-2</v>
      </c>
      <c r="D48" s="13">
        <v>-0.10123647604327665</v>
      </c>
      <c r="E48" s="13">
        <v>-4.2673521850899801E-2</v>
      </c>
      <c r="L48" s="3">
        <v>45545</v>
      </c>
      <c r="M48" s="13">
        <v>-1.0063061854286888E-2</v>
      </c>
      <c r="N48" s="13">
        <v>-1.4478896325638412E-2</v>
      </c>
      <c r="O48" s="13">
        <v>-0.10123647604327665</v>
      </c>
      <c r="P48" s="13">
        <v>-4.2673521850899801E-2</v>
      </c>
      <c r="Q48" s="145">
        <v>-9.9206038708490023E-3</v>
      </c>
      <c r="R48" s="145">
        <v>-1.0032270838680205E-2</v>
      </c>
    </row>
    <row r="49" spans="1:18" ht="13" x14ac:dyDescent="0.3">
      <c r="A49" s="3">
        <v>45546</v>
      </c>
      <c r="B49" s="13">
        <v>1.7619951206288831E-3</v>
      </c>
      <c r="C49" s="13">
        <v>2.2176022176021702E-3</v>
      </c>
      <c r="D49" s="13">
        <v>3.1814273430782442E-2</v>
      </c>
      <c r="E49" s="13">
        <v>1.8259935553168669E-2</v>
      </c>
      <c r="L49" s="3">
        <v>45546</v>
      </c>
      <c r="M49" s="13">
        <v>1.7619951206288831E-3</v>
      </c>
      <c r="N49" s="13">
        <v>2.2176022176021702E-3</v>
      </c>
      <c r="O49" s="13">
        <v>3.1814273430782442E-2</v>
      </c>
      <c r="P49" s="13">
        <v>1.8259935553168669E-2</v>
      </c>
      <c r="Q49" s="145">
        <v>-1.7925745759372069E-3</v>
      </c>
      <c r="R49" s="145">
        <v>3.3426402225102412E-3</v>
      </c>
    </row>
    <row r="50" spans="1:18" ht="13" x14ac:dyDescent="0.3">
      <c r="A50" s="3">
        <v>45547</v>
      </c>
      <c r="B50" s="13">
        <v>1.0418076038425105E-2</v>
      </c>
      <c r="C50" s="13">
        <v>2.8765039413635712E-2</v>
      </c>
      <c r="D50" s="13">
        <v>-1.6666666666667299E-3</v>
      </c>
      <c r="E50" s="13">
        <v>8.9662447257384866E-3</v>
      </c>
      <c r="L50" s="3">
        <v>45547</v>
      </c>
      <c r="M50" s="13">
        <v>1.0418076038425105E-2</v>
      </c>
      <c r="N50" s="13">
        <v>2.8765039413635712E-2</v>
      </c>
      <c r="O50" s="13">
        <v>-1.6666666666667299E-3</v>
      </c>
      <c r="P50" s="13">
        <v>8.9662447257384866E-3</v>
      </c>
      <c r="Q50" s="145">
        <v>8.3008885825525194E-3</v>
      </c>
      <c r="R50" s="145">
        <v>1.0038908985649148E-2</v>
      </c>
    </row>
    <row r="51" spans="1:18" ht="13" x14ac:dyDescent="0.3">
      <c r="A51" s="3">
        <v>45548</v>
      </c>
      <c r="B51" s="13">
        <v>5.6239957150508594E-3</v>
      </c>
      <c r="C51" s="13">
        <v>-7.796746874579894E-3</v>
      </c>
      <c r="D51" s="13">
        <v>2.4763494713411258E-2</v>
      </c>
      <c r="E51" s="13">
        <v>3.5546262415054798E-2</v>
      </c>
      <c r="L51" s="3">
        <v>45548</v>
      </c>
      <c r="M51" s="13">
        <v>5.6239957150508594E-3</v>
      </c>
      <c r="N51" s="13">
        <v>-7.796746874579894E-3</v>
      </c>
      <c r="O51" s="13">
        <v>2.4763494713411258E-2</v>
      </c>
      <c r="P51" s="13">
        <v>3.5546262415054798E-2</v>
      </c>
      <c r="Q51" s="145">
        <v>2.5948424619318131E-3</v>
      </c>
      <c r="R51" s="145">
        <v>1.0309233035962397E-2</v>
      </c>
    </row>
    <row r="52" spans="1:18" ht="13" x14ac:dyDescent="0.3">
      <c r="A52" s="3">
        <v>45551</v>
      </c>
      <c r="B52" s="13">
        <v>-4.2609853528628536E-3</v>
      </c>
      <c r="C52" s="13">
        <v>5.283836878471759E-3</v>
      </c>
      <c r="D52" s="13">
        <v>-1.3575889220743959E-2</v>
      </c>
      <c r="E52" s="13">
        <v>-1.5648662291771805E-2</v>
      </c>
      <c r="L52" s="3">
        <v>45551</v>
      </c>
      <c r="M52" s="13">
        <v>-4.2609853528628536E-3</v>
      </c>
      <c r="N52" s="13">
        <v>5.283836878471759E-3</v>
      </c>
      <c r="O52" s="13">
        <v>-1.3575889220743959E-2</v>
      </c>
      <c r="P52" s="13">
        <v>-1.5648662291771805E-2</v>
      </c>
      <c r="Q52" s="145">
        <v>-1.004292660094142E-4</v>
      </c>
      <c r="R52" s="145">
        <v>-3.3073714967399906E-3</v>
      </c>
    </row>
    <row r="53" spans="1:18" ht="13" x14ac:dyDescent="0.3">
      <c r="A53" s="3">
        <v>45552</v>
      </c>
      <c r="B53" s="13">
        <v>6.9537309441027673E-3</v>
      </c>
      <c r="C53" s="13">
        <v>9.7035040431266689E-3</v>
      </c>
      <c r="D53" s="13">
        <v>5.5050922102946008E-3</v>
      </c>
      <c r="E53" s="13">
        <v>1.4871794871794901E-2</v>
      </c>
      <c r="L53" s="3">
        <v>45552</v>
      </c>
      <c r="M53" s="13">
        <v>6.9537309441027673E-3</v>
      </c>
      <c r="N53" s="13">
        <v>9.7035040431266689E-3</v>
      </c>
      <c r="O53" s="13">
        <v>5.5050922102946008E-3</v>
      </c>
      <c r="P53" s="13">
        <v>1.4871794871794901E-2</v>
      </c>
      <c r="Q53" s="145">
        <v>5.6402686245891152E-3</v>
      </c>
      <c r="R53" s="145">
        <v>5.4703391680124393E-3</v>
      </c>
    </row>
    <row r="54" spans="1:18" ht="13" x14ac:dyDescent="0.3">
      <c r="A54" s="3">
        <v>45553</v>
      </c>
      <c r="B54" s="13">
        <v>7.9681274900389627E-4</v>
      </c>
      <c r="C54" s="13">
        <v>-6.6737853710620873E-4</v>
      </c>
      <c r="D54" s="13">
        <v>2.2173555981385224E-2</v>
      </c>
      <c r="E54" s="13">
        <v>-5.053057099545225E-3</v>
      </c>
      <c r="L54" s="3">
        <v>45553</v>
      </c>
      <c r="M54" s="13">
        <v>7.9681274900389627E-4</v>
      </c>
      <c r="N54" s="13">
        <v>-6.6737853710620873E-4</v>
      </c>
      <c r="O54" s="13">
        <v>2.2173555981385224E-2</v>
      </c>
      <c r="P54" s="13">
        <v>-5.053057099545225E-3</v>
      </c>
      <c r="Q54" s="145">
        <v>-4.7399878865958143E-3</v>
      </c>
      <c r="R54" s="145">
        <v>-4.627877011345695E-4</v>
      </c>
    </row>
    <row r="55" spans="1:18" ht="13" x14ac:dyDescent="0.3">
      <c r="A55" s="3">
        <v>45554</v>
      </c>
      <c r="B55" s="13">
        <v>9.023354564755906E-3</v>
      </c>
      <c r="C55" s="13">
        <v>1.2421530653131996E-2</v>
      </c>
      <c r="D55" s="13">
        <v>6.6952329941081939E-3</v>
      </c>
      <c r="E55" s="13">
        <v>1.6759776536312762E-2</v>
      </c>
      <c r="L55" s="3">
        <v>45554</v>
      </c>
      <c r="M55" s="13">
        <v>9.023354564755906E-3</v>
      </c>
      <c r="N55" s="13">
        <v>1.2421530653131996E-2</v>
      </c>
      <c r="O55" s="13">
        <v>6.6952329941081939E-3</v>
      </c>
      <c r="P55" s="13">
        <v>1.6759776536312762E-2</v>
      </c>
      <c r="Q55" s="145">
        <v>1.1200721795650757E-2</v>
      </c>
      <c r="R55" s="145">
        <v>1.4432110272649989E-2</v>
      </c>
    </row>
    <row r="56" spans="1:18" ht="13" x14ac:dyDescent="0.3">
      <c r="A56" s="3">
        <v>45555</v>
      </c>
      <c r="B56" s="13">
        <v>6.0494476591268099E-3</v>
      </c>
      <c r="C56" s="13">
        <v>2.5065963060685718E-3</v>
      </c>
      <c r="D56" s="13">
        <v>-1.7823889332269263E-2</v>
      </c>
      <c r="E56" s="13">
        <v>-3.0469530469530444E-2</v>
      </c>
      <c r="L56" s="3">
        <v>45555</v>
      </c>
      <c r="M56" s="13">
        <v>6.0494476591268099E-3</v>
      </c>
      <c r="N56" s="13">
        <v>2.5065963060685718E-3</v>
      </c>
      <c r="O56" s="13">
        <v>-1.7823889332269263E-2</v>
      </c>
      <c r="P56" s="13">
        <v>-3.0469530469530444E-2</v>
      </c>
      <c r="Q56" s="145">
        <v>-6.8384643818978422E-3</v>
      </c>
      <c r="R56" s="145">
        <v>-1.4639530671854787E-2</v>
      </c>
    </row>
    <row r="57" spans="1:18" ht="13" x14ac:dyDescent="0.3">
      <c r="A57" s="3">
        <v>45558</v>
      </c>
      <c r="B57" s="13">
        <v>-1.8823529411764722E-2</v>
      </c>
      <c r="C57" s="13">
        <v>-3.31622581918673E-2</v>
      </c>
      <c r="D57" s="13">
        <v>2.464788732394357E-2</v>
      </c>
      <c r="E57" s="13">
        <v>8.7583719732097741E-3</v>
      </c>
      <c r="L57" s="3">
        <v>45558</v>
      </c>
      <c r="M57" s="13">
        <v>-1.8823529411764722E-2</v>
      </c>
      <c r="N57" s="13">
        <v>-3.31622581918673E-2</v>
      </c>
      <c r="O57" s="13">
        <v>2.464788732394357E-2</v>
      </c>
      <c r="P57" s="13">
        <v>8.7583719732097741E-3</v>
      </c>
      <c r="Q57" s="145">
        <v>-1.8957954227724482E-3</v>
      </c>
      <c r="R57" s="145">
        <v>6.5716463268910849E-3</v>
      </c>
    </row>
    <row r="58" spans="1:18" ht="13" x14ac:dyDescent="0.3">
      <c r="A58" s="3">
        <v>45559</v>
      </c>
      <c r="B58" s="13">
        <v>6.5281108446575385E-3</v>
      </c>
      <c r="C58" s="13">
        <v>1.4291547570436875E-2</v>
      </c>
      <c r="D58" s="13">
        <v>3.2513877874702724E-2</v>
      </c>
      <c r="E58" s="13">
        <v>2.2471910112359432E-2</v>
      </c>
      <c r="L58" s="3">
        <v>45559</v>
      </c>
      <c r="M58" s="13">
        <v>6.5281108446575385E-3</v>
      </c>
      <c r="N58" s="13">
        <v>1.4291547570436875E-2</v>
      </c>
      <c r="O58" s="13">
        <v>3.2513877874702724E-2</v>
      </c>
      <c r="P58" s="13">
        <v>2.2471910112359432E-2</v>
      </c>
      <c r="Q58" s="145">
        <v>4.9349401662615111E-3</v>
      </c>
      <c r="R58" s="145">
        <v>7.3299414727052573E-3</v>
      </c>
    </row>
    <row r="59" spans="1:18" ht="13" x14ac:dyDescent="0.3">
      <c r="A59" s="3">
        <v>45560</v>
      </c>
      <c r="B59" s="13">
        <v>0</v>
      </c>
      <c r="C59" s="13">
        <v>1.6371443907675778E-2</v>
      </c>
      <c r="D59" s="13">
        <v>-3.0721966205837243E-2</v>
      </c>
      <c r="E59" s="13">
        <v>-4.4955044955043823E-3</v>
      </c>
      <c r="L59" s="3">
        <v>45560</v>
      </c>
      <c r="M59" s="13">
        <v>0</v>
      </c>
      <c r="N59" s="13">
        <v>1.6371443907675778E-2</v>
      </c>
      <c r="O59" s="13">
        <v>-3.0721966205837243E-2</v>
      </c>
      <c r="P59" s="13">
        <v>-4.4955044955043823E-3</v>
      </c>
      <c r="Q59" s="145">
        <v>-1.2146526038716967E-3</v>
      </c>
      <c r="R59" s="145">
        <v>-2.7666524105786215E-3</v>
      </c>
    </row>
    <row r="60" spans="1:18" ht="13" x14ac:dyDescent="0.3">
      <c r="A60" s="3">
        <v>45561</v>
      </c>
      <c r="B60" s="13">
        <v>2.6075446724023836E-2</v>
      </c>
      <c r="C60" s="13">
        <v>4.8323210984948656E-2</v>
      </c>
      <c r="D60" s="13">
        <v>4.0147913365029139E-2</v>
      </c>
      <c r="E60" s="13">
        <v>2.0572002007024557E-2</v>
      </c>
      <c r="L60" s="3">
        <v>45561</v>
      </c>
      <c r="M60" s="13">
        <v>2.6075446724023836E-2</v>
      </c>
      <c r="N60" s="13">
        <v>4.8323210984948656E-2</v>
      </c>
      <c r="O60" s="13">
        <v>4.0147913365029139E-2</v>
      </c>
      <c r="P60" s="13">
        <v>2.0572002007024557E-2</v>
      </c>
      <c r="Q60" s="145">
        <v>1.5132534354064918E-2</v>
      </c>
      <c r="R60" s="145">
        <v>1.7399712081820236E-2</v>
      </c>
    </row>
    <row r="61" spans="1:18" ht="13" x14ac:dyDescent="0.3">
      <c r="A61" s="3">
        <v>45562</v>
      </c>
      <c r="B61" s="13">
        <v>-1.4189886480908309E-3</v>
      </c>
      <c r="C61" s="13">
        <v>7.0528967254406549E-3</v>
      </c>
      <c r="D61" s="13">
        <v>8.6338242762822818E-3</v>
      </c>
      <c r="E61" s="13">
        <v>-5.8997050147493466E-3</v>
      </c>
      <c r="L61" s="3">
        <v>45562</v>
      </c>
      <c r="M61" s="13">
        <v>-1.4189886480908309E-3</v>
      </c>
      <c r="N61" s="13">
        <v>7.0528967254406549E-3</v>
      </c>
      <c r="O61" s="13">
        <v>8.6338242762822818E-3</v>
      </c>
      <c r="P61" s="13">
        <v>-5.8997050147493466E-3</v>
      </c>
      <c r="Q61" s="145">
        <v>7.6648626039801365E-3</v>
      </c>
      <c r="R61" s="145">
        <v>1.3239058263007194E-2</v>
      </c>
    </row>
    <row r="62" spans="1:18" ht="13" x14ac:dyDescent="0.3">
      <c r="A62" s="3">
        <v>45565</v>
      </c>
      <c r="B62" s="13">
        <v>-8.5260302286526077E-3</v>
      </c>
      <c r="C62" s="13">
        <v>-1.538269134567271E-2</v>
      </c>
      <c r="D62" s="13">
        <v>-2.014098690835808E-3</v>
      </c>
      <c r="E62" s="13">
        <v>-7.9129574678535822E-3</v>
      </c>
      <c r="L62" s="3">
        <v>45565</v>
      </c>
      <c r="M62" s="13">
        <v>-8.5260302286526077E-3</v>
      </c>
      <c r="N62" s="13">
        <v>-1.538269134567271E-2</v>
      </c>
      <c r="O62" s="13">
        <v>-2.014098690835808E-3</v>
      </c>
      <c r="P62" s="13">
        <v>-7.9129574678535822E-3</v>
      </c>
      <c r="Q62" s="145">
        <v>-1.8189365130057658E-2</v>
      </c>
      <c r="R62" s="145">
        <v>-6.776484398578613E-3</v>
      </c>
    </row>
    <row r="63" spans="1:18" ht="13" x14ac:dyDescent="0.3">
      <c r="A63" s="3">
        <v>45566</v>
      </c>
      <c r="B63" s="13">
        <v>-2.6579804560260552E-2</v>
      </c>
      <c r="C63" s="13">
        <v>-2.7562555569668506E-2</v>
      </c>
      <c r="D63" s="13">
        <v>-1.9424823410696346E-2</v>
      </c>
      <c r="E63" s="13">
        <v>-9.9700897308075773E-3</v>
      </c>
      <c r="L63" s="3">
        <v>45566</v>
      </c>
      <c r="M63" s="13">
        <v>-2.6579804560260552E-2</v>
      </c>
      <c r="N63" s="13">
        <v>-2.7562555569668506E-2</v>
      </c>
      <c r="O63" s="13">
        <v>-1.9424823410696346E-2</v>
      </c>
      <c r="P63" s="13">
        <v>-9.9700897308075773E-3</v>
      </c>
      <c r="Q63" s="145">
        <v>-8.7278750781307913E-3</v>
      </c>
      <c r="R63" s="145">
        <v>-4.8517855074312671E-3</v>
      </c>
    </row>
    <row r="64" spans="1:18" ht="13" x14ac:dyDescent="0.3">
      <c r="A64" s="3">
        <v>45567</v>
      </c>
      <c r="B64" s="13">
        <v>-5.2201847142283094E-3</v>
      </c>
      <c r="C64" s="13">
        <v>-1.5412748171368949E-2</v>
      </c>
      <c r="D64" s="13">
        <v>-1.2863390789811463E-3</v>
      </c>
      <c r="E64" s="13">
        <v>-1.3595166163141936E-2</v>
      </c>
      <c r="L64" s="3">
        <v>45567</v>
      </c>
      <c r="M64" s="13">
        <v>-5.2201847142283094E-3</v>
      </c>
      <c r="N64" s="13">
        <v>-1.5412748171368949E-2</v>
      </c>
      <c r="O64" s="13">
        <v>-1.2863390789811463E-3</v>
      </c>
      <c r="P64" s="13">
        <v>-1.3595166163141936E-2</v>
      </c>
      <c r="Q64" s="145">
        <v>-3.230879672481729E-3</v>
      </c>
      <c r="R64" s="145">
        <v>-1.8953484252666483E-3</v>
      </c>
    </row>
    <row r="65" spans="1:18" ht="13" x14ac:dyDescent="0.3">
      <c r="A65" s="3">
        <v>45568</v>
      </c>
      <c r="B65" s="13">
        <v>-8.0731969860065259E-3</v>
      </c>
      <c r="C65" s="13">
        <v>2.6532236667564652E-4</v>
      </c>
      <c r="D65" s="13">
        <v>-1.3395157135497247E-2</v>
      </c>
      <c r="E65" s="13">
        <v>-1.5313935681470138E-2</v>
      </c>
      <c r="L65" s="3">
        <v>45568</v>
      </c>
      <c r="M65" s="13">
        <v>-8.0731969860065259E-3</v>
      </c>
      <c r="N65" s="13">
        <v>2.6532236667564652E-4</v>
      </c>
      <c r="O65" s="13">
        <v>-1.3395157135497247E-2</v>
      </c>
      <c r="P65" s="13">
        <v>-1.5313935681470138E-2</v>
      </c>
      <c r="Q65" s="145">
        <v>-1.4797717497952854E-2</v>
      </c>
      <c r="R65" s="145">
        <v>-8.0174970231229447E-3</v>
      </c>
    </row>
    <row r="66" spans="1:18" ht="13" x14ac:dyDescent="0.3">
      <c r="A66" s="3">
        <v>45569</v>
      </c>
      <c r="B66" s="13">
        <v>2.1025501899077623E-2</v>
      </c>
      <c r="C66" s="13">
        <v>2.9708222811671018E-2</v>
      </c>
      <c r="D66" s="13">
        <v>1.8276762402088847E-2</v>
      </c>
      <c r="E66" s="13">
        <v>2.4364955935717927E-2</v>
      </c>
      <c r="L66" s="3">
        <v>45569</v>
      </c>
      <c r="M66" s="13">
        <v>2.1025501899077623E-2</v>
      </c>
      <c r="N66" s="13">
        <v>2.9708222811671018E-2</v>
      </c>
      <c r="O66" s="13">
        <v>1.8276762402088847E-2</v>
      </c>
      <c r="P66" s="13">
        <v>2.4364955935717927E-2</v>
      </c>
      <c r="Q66" s="145">
        <v>1.2150205405020882E-2</v>
      </c>
      <c r="R66" s="145">
        <v>5.7309592775601371E-3</v>
      </c>
    </row>
    <row r="67" spans="1:18" ht="13" x14ac:dyDescent="0.3">
      <c r="A67" s="3">
        <v>45572</v>
      </c>
      <c r="B67" s="13">
        <v>1.0495549355652948E-2</v>
      </c>
      <c r="C67" s="13">
        <v>1.4167954662545007E-2</v>
      </c>
      <c r="D67" s="13">
        <v>-4.615384615384608E-3</v>
      </c>
      <c r="E67" s="13">
        <v>-1.0121457489877968E-3</v>
      </c>
      <c r="L67" s="3">
        <v>45572</v>
      </c>
      <c r="M67" s="13">
        <v>1.0495549355652948E-2</v>
      </c>
      <c r="N67" s="13">
        <v>1.4167954662545007E-2</v>
      </c>
      <c r="O67" s="13">
        <v>-4.615384615384608E-3</v>
      </c>
      <c r="P67" s="13">
        <v>-1.0121457489877968E-3</v>
      </c>
      <c r="Q67" s="145">
        <v>6.5112571414831536E-3</v>
      </c>
      <c r="R67" s="145">
        <v>-1.484930035484285E-3</v>
      </c>
    </row>
    <row r="68" spans="1:18" ht="13" x14ac:dyDescent="0.3">
      <c r="A68" s="3">
        <v>45573</v>
      </c>
      <c r="B68" s="13">
        <v>-4.4701551406783864E-3</v>
      </c>
      <c r="C68" s="13">
        <v>-4.1910083820167424E-3</v>
      </c>
      <c r="D68" s="13">
        <v>-1.5198351365275718E-2</v>
      </c>
      <c r="E68" s="13">
        <v>-1.6717325227963584E-2</v>
      </c>
      <c r="L68" s="3">
        <v>45573</v>
      </c>
      <c r="M68" s="13">
        <v>-4.4701551406783864E-3</v>
      </c>
      <c r="N68" s="13">
        <v>-4.1910083820167424E-3</v>
      </c>
      <c r="O68" s="13">
        <v>-1.5198351365275718E-2</v>
      </c>
      <c r="P68" s="13">
        <v>-1.6717325227963584E-2</v>
      </c>
      <c r="Q68" s="145">
        <v>-2.2675507787124458E-3</v>
      </c>
      <c r="R68" s="145">
        <v>-1.4625364997870099E-3</v>
      </c>
    </row>
    <row r="69" spans="1:18" ht="13" x14ac:dyDescent="0.3">
      <c r="A69" s="3">
        <v>45574</v>
      </c>
      <c r="B69" s="13">
        <v>5.8108821975699412E-3</v>
      </c>
      <c r="C69" s="13">
        <v>4.3361816094886294E-3</v>
      </c>
      <c r="D69" s="13">
        <v>1.1770860580695864E-2</v>
      </c>
      <c r="E69" s="13">
        <v>1.6486347243688908E-2</v>
      </c>
      <c r="L69" s="3">
        <v>45574</v>
      </c>
      <c r="M69" s="13">
        <v>5.8108821975699412E-3</v>
      </c>
      <c r="N69" s="13">
        <v>4.3361816094886294E-3</v>
      </c>
      <c r="O69" s="13">
        <v>1.1770860580695864E-2</v>
      </c>
      <c r="P69" s="13">
        <v>1.6486347243688908E-2</v>
      </c>
      <c r="Q69" s="145">
        <v>5.5095581579307955E-3</v>
      </c>
      <c r="R69" s="145">
        <v>1.0019115585574207E-2</v>
      </c>
    </row>
    <row r="70" spans="1:18" ht="13" x14ac:dyDescent="0.3">
      <c r="A70" s="3">
        <v>45575</v>
      </c>
      <c r="B70" s="13">
        <v>1.1029411764705951E-2</v>
      </c>
      <c r="C70" s="13">
        <v>1.5873015873015872E-2</v>
      </c>
      <c r="D70" s="13">
        <v>-9.0486039296794572E-3</v>
      </c>
      <c r="E70" s="13">
        <v>-4.0547389761784658E-3</v>
      </c>
      <c r="L70" s="3">
        <v>45575</v>
      </c>
      <c r="M70" s="13">
        <v>1.1029411764705951E-2</v>
      </c>
      <c r="N70" s="13">
        <v>1.5873015873015872E-2</v>
      </c>
      <c r="O70" s="13">
        <v>-9.0486039296794572E-3</v>
      </c>
      <c r="P70" s="13">
        <v>-4.0547389761784658E-3</v>
      </c>
      <c r="Q70" s="145">
        <v>2.9086539782436447E-3</v>
      </c>
      <c r="R70" s="145">
        <v>-2.7640319201106102E-3</v>
      </c>
    </row>
    <row r="71" spans="1:18" ht="13" x14ac:dyDescent="0.3">
      <c r="A71" s="3">
        <v>45576</v>
      </c>
      <c r="B71" s="13">
        <v>1.0649350649350629E-2</v>
      </c>
      <c r="C71" s="13">
        <v>1.9999999999999575E-3</v>
      </c>
      <c r="D71" s="13">
        <v>-9.3921210540046825E-3</v>
      </c>
      <c r="E71" s="13">
        <v>-9.6692111959287824E-3</v>
      </c>
      <c r="L71" s="3">
        <v>45576</v>
      </c>
      <c r="M71" s="13">
        <v>1.0649350649350629E-2</v>
      </c>
      <c r="N71" s="13">
        <v>1.9999999999999575E-3</v>
      </c>
      <c r="O71" s="13">
        <v>-9.3921210540046825E-3</v>
      </c>
      <c r="P71" s="13">
        <v>-9.6692111959287824E-3</v>
      </c>
      <c r="Q71" s="145">
        <v>6.687121606443391E-3</v>
      </c>
      <c r="R71" s="145">
        <v>6.4914635061830957E-3</v>
      </c>
    </row>
    <row r="72" spans="1:18" ht="13" x14ac:dyDescent="0.3">
      <c r="A72" s="3">
        <v>45579</v>
      </c>
      <c r="B72" s="13">
        <v>8.095605242868122E-3</v>
      </c>
      <c r="C72" s="13">
        <v>3.7425149700598451E-3</v>
      </c>
      <c r="D72" s="13">
        <v>4.4772188569924074E-3</v>
      </c>
      <c r="E72" s="13">
        <v>-4.1109969167522249E-3</v>
      </c>
      <c r="L72" s="3">
        <v>45579</v>
      </c>
      <c r="M72" s="13">
        <v>8.095605242868122E-3</v>
      </c>
      <c r="N72" s="13">
        <v>3.7425149700598451E-3</v>
      </c>
      <c r="O72" s="13">
        <v>4.4772188569924074E-3</v>
      </c>
      <c r="P72" s="13">
        <v>-4.1109969167522249E-3</v>
      </c>
      <c r="Q72" s="145">
        <v>1.153288286694727E-2</v>
      </c>
      <c r="R72" s="145">
        <v>6.1604705791647816E-3</v>
      </c>
    </row>
    <row r="73" spans="1:18" ht="13" x14ac:dyDescent="0.3">
      <c r="A73" s="3">
        <v>45580</v>
      </c>
      <c r="B73" s="13">
        <v>2.0395156150414297E-3</v>
      </c>
      <c r="C73" s="13">
        <v>2.4857071836950325E-4</v>
      </c>
      <c r="D73" s="13">
        <v>-9.9632931305716453E-3</v>
      </c>
      <c r="E73" s="13">
        <v>-1.1867905056759604E-2</v>
      </c>
      <c r="L73" s="3">
        <v>45580</v>
      </c>
      <c r="M73" s="13">
        <v>2.0395156150414297E-3</v>
      </c>
      <c r="N73" s="13">
        <v>2.4857071836950325E-4</v>
      </c>
      <c r="O73" s="13">
        <v>-9.9632931305716453E-3</v>
      </c>
      <c r="P73" s="13">
        <v>-1.1867905056759604E-2</v>
      </c>
      <c r="Q73" s="145">
        <v>-2.3163280953647936E-3</v>
      </c>
      <c r="R73" s="145">
        <v>-1.4784225273279873E-3</v>
      </c>
    </row>
    <row r="74" spans="1:18" ht="13" x14ac:dyDescent="0.3">
      <c r="A74" s="3">
        <v>45581</v>
      </c>
      <c r="B74" s="13">
        <v>-2.6714158504007007E-3</v>
      </c>
      <c r="C74" s="13">
        <v>1.6153081510933828E-3</v>
      </c>
      <c r="D74" s="13">
        <v>-1.0063559322033778E-2</v>
      </c>
      <c r="E74" s="13">
        <v>-5.2219321148825066E-3</v>
      </c>
      <c r="L74" s="3">
        <v>45581</v>
      </c>
      <c r="M74" s="13">
        <v>-2.6714158504007007E-3</v>
      </c>
      <c r="N74" s="13">
        <v>1.6153081510933828E-3</v>
      </c>
      <c r="O74" s="13">
        <v>-1.0063559322033778E-2</v>
      </c>
      <c r="P74" s="13">
        <v>-5.2219321148825066E-3</v>
      </c>
      <c r="Q74" s="145">
        <v>2.5419219374694163E-3</v>
      </c>
      <c r="R74" s="145">
        <v>-2.4907639037759985E-3</v>
      </c>
    </row>
    <row r="75" spans="1:18" ht="13" x14ac:dyDescent="0.3">
      <c r="A75" s="3">
        <v>45582</v>
      </c>
      <c r="B75" s="13">
        <v>1.2882653061224488E-2</v>
      </c>
      <c r="C75" s="13">
        <v>1.0668651532067974E-2</v>
      </c>
      <c r="D75" s="13">
        <v>7.7581594435526787E-3</v>
      </c>
      <c r="E75" s="13">
        <v>-4.1994750656168577E-3</v>
      </c>
      <c r="L75" s="3">
        <v>45582</v>
      </c>
      <c r="M75" s="13">
        <v>1.2882653061224488E-2</v>
      </c>
      <c r="N75" s="13">
        <v>1.0668651532067974E-2</v>
      </c>
      <c r="O75" s="13">
        <v>7.7581594435526787E-3</v>
      </c>
      <c r="P75" s="13">
        <v>-4.1994750656168577E-3</v>
      </c>
      <c r="Q75" s="145">
        <v>1.1359438823997594E-2</v>
      </c>
      <c r="R75" s="145">
        <v>5.7691519706181216E-3</v>
      </c>
    </row>
    <row r="76" spans="1:18" ht="13" x14ac:dyDescent="0.3">
      <c r="A76" s="3">
        <v>45583</v>
      </c>
      <c r="B76" s="13">
        <v>7.4297947361793432E-3</v>
      </c>
      <c r="C76" s="13">
        <v>2.2094022339512313E-3</v>
      </c>
      <c r="D76" s="13">
        <v>-5.309264666844472E-4</v>
      </c>
      <c r="E76" s="13">
        <v>1.1597258829731245E-2</v>
      </c>
      <c r="L76" s="3">
        <v>45583</v>
      </c>
      <c r="M76" s="13">
        <v>7.4297947361793432E-3</v>
      </c>
      <c r="N76" s="13">
        <v>2.2094022339512313E-3</v>
      </c>
      <c r="O76" s="13">
        <v>-5.309264666844472E-4</v>
      </c>
      <c r="P76" s="13">
        <v>1.1597258829731245E-2</v>
      </c>
      <c r="Q76" s="145">
        <v>3.9821212330748233E-3</v>
      </c>
      <c r="R76" s="145">
        <v>4.5911758298953012E-3</v>
      </c>
    </row>
    <row r="77" spans="1:18" ht="13" x14ac:dyDescent="0.3">
      <c r="A77" s="3">
        <v>45586</v>
      </c>
      <c r="B77" s="13">
        <v>-8.8749999999999662E-3</v>
      </c>
      <c r="C77" s="13">
        <v>-6.7360685854257361E-3</v>
      </c>
      <c r="D77" s="13">
        <v>-2.3904382470118541E-3</v>
      </c>
      <c r="E77" s="13">
        <v>-5.7321521625846496E-3</v>
      </c>
      <c r="L77" s="3">
        <v>45586</v>
      </c>
      <c r="M77" s="13">
        <v>-8.8749999999999662E-3</v>
      </c>
      <c r="N77" s="13">
        <v>-6.7360685854257361E-3</v>
      </c>
      <c r="O77" s="13">
        <v>-2.3904382470118541E-3</v>
      </c>
      <c r="P77" s="13">
        <v>-5.7321521625846496E-3</v>
      </c>
      <c r="Q77" s="145">
        <v>-5.9821603589826798E-3</v>
      </c>
      <c r="R77" s="145">
        <v>-1.0088027119900827E-2</v>
      </c>
    </row>
    <row r="78" spans="1:18" ht="13" x14ac:dyDescent="0.3">
      <c r="A78" s="3">
        <v>45587</v>
      </c>
      <c r="B78" s="13">
        <v>-8.4499936940345775E-3</v>
      </c>
      <c r="C78" s="13">
        <v>-5.5487053020960376E-3</v>
      </c>
      <c r="D78" s="13">
        <v>3.9936102236421342E-3</v>
      </c>
      <c r="E78" s="13">
        <v>5.2410901467502262E-4</v>
      </c>
      <c r="L78" s="3">
        <v>45587</v>
      </c>
      <c r="M78" s="13">
        <v>-8.4499936940345775E-3</v>
      </c>
      <c r="N78" s="13">
        <v>-5.5487053020960376E-3</v>
      </c>
      <c r="O78" s="13">
        <v>3.9936102236421342E-3</v>
      </c>
      <c r="P78" s="13">
        <v>5.2410901467502262E-4</v>
      </c>
      <c r="Q78" s="145">
        <v>-6.5671249352659217E-3</v>
      </c>
      <c r="R78" s="145">
        <v>-3.1962878582029492E-3</v>
      </c>
    </row>
    <row r="79" spans="1:18" ht="13" x14ac:dyDescent="0.3">
      <c r="A79" s="3">
        <v>45588</v>
      </c>
      <c r="B79" s="13">
        <v>-1.1956245230221357E-2</v>
      </c>
      <c r="C79" s="13">
        <v>-1.735895846249232E-3</v>
      </c>
      <c r="D79" s="13">
        <v>0</v>
      </c>
      <c r="E79" s="13">
        <v>6.2860136196961165E-3</v>
      </c>
      <c r="L79" s="3">
        <v>45588</v>
      </c>
      <c r="M79" s="13">
        <v>-1.1956245230221357E-2</v>
      </c>
      <c r="N79" s="13">
        <v>-1.735895846249232E-3</v>
      </c>
      <c r="O79" s="13">
        <v>0</v>
      </c>
      <c r="P79" s="13">
        <v>6.2860136196961165E-3</v>
      </c>
      <c r="Q79" s="145">
        <v>-7.5646076508048673E-4</v>
      </c>
      <c r="R79" s="145">
        <v>-2.0062872614179327E-3</v>
      </c>
    </row>
    <row r="80" spans="1:18" ht="13" x14ac:dyDescent="0.3">
      <c r="A80" s="3">
        <v>45589</v>
      </c>
      <c r="B80" s="13">
        <v>-1.1585993820802591E-3</v>
      </c>
      <c r="C80" s="13">
        <v>-4.8441187430132973E-3</v>
      </c>
      <c r="D80" s="13">
        <v>1.2993900822063165E-2</v>
      </c>
      <c r="E80" s="13">
        <v>1.7699115044247819E-2</v>
      </c>
      <c r="L80" s="3">
        <v>45589</v>
      </c>
      <c r="M80" s="13">
        <v>-1.1585993820802591E-3</v>
      </c>
      <c r="N80" s="13">
        <v>-4.8441187430132973E-3</v>
      </c>
      <c r="O80" s="13">
        <v>1.2993900822063165E-2</v>
      </c>
      <c r="P80" s="13">
        <v>1.7699115044247819E-2</v>
      </c>
      <c r="Q80" s="145">
        <v>3.6061994416209108E-4</v>
      </c>
      <c r="R80" s="145">
        <v>3.6558922898493411E-3</v>
      </c>
    </row>
    <row r="81" spans="1:18" ht="13" x14ac:dyDescent="0.3">
      <c r="A81" s="3">
        <v>45590</v>
      </c>
      <c r="B81" s="13">
        <v>-9.0217811573663632E-4</v>
      </c>
      <c r="C81" s="13">
        <v>2.371442835746352E-3</v>
      </c>
      <c r="D81" s="13">
        <v>-5.2356020942409117E-3</v>
      </c>
      <c r="E81" s="13">
        <v>-4.0920716112532547E-3</v>
      </c>
      <c r="L81" s="3">
        <v>45590</v>
      </c>
      <c r="M81" s="13">
        <v>-9.0217811573663632E-4</v>
      </c>
      <c r="N81" s="13">
        <v>2.371442835746352E-3</v>
      </c>
      <c r="O81" s="13">
        <v>-5.2356020942409117E-3</v>
      </c>
      <c r="P81" s="13">
        <v>-4.0920716112532547E-3</v>
      </c>
      <c r="Q81" s="145">
        <v>2.47602026257625E-3</v>
      </c>
      <c r="R81" s="145">
        <v>1.353195836578144E-3</v>
      </c>
    </row>
    <row r="82" spans="1:18" ht="13" x14ac:dyDescent="0.3">
      <c r="A82" s="3">
        <v>45593</v>
      </c>
      <c r="B82" s="13">
        <v>1.3028895768833848E-2</v>
      </c>
      <c r="C82" s="13">
        <v>1.4070476902004674E-2</v>
      </c>
      <c r="D82" s="13">
        <v>-7.1052631578948193E-3</v>
      </c>
      <c r="E82" s="13">
        <v>-1.1813045711350709E-2</v>
      </c>
      <c r="L82" s="3">
        <v>45593</v>
      </c>
      <c r="M82" s="13">
        <v>1.3028895768833848E-2</v>
      </c>
      <c r="N82" s="13">
        <v>1.4070476902004674E-2</v>
      </c>
      <c r="O82" s="13">
        <v>-7.1052631578948193E-3</v>
      </c>
      <c r="P82" s="13">
        <v>-1.1813045711350709E-2</v>
      </c>
      <c r="Q82" s="145">
        <v>6.6940842747911355E-3</v>
      </c>
      <c r="R82" s="145">
        <v>3.9453900483850278E-3</v>
      </c>
    </row>
    <row r="83" spans="1:18" ht="13" x14ac:dyDescent="0.3">
      <c r="A83" s="3">
        <v>45594</v>
      </c>
      <c r="B83" s="13">
        <v>1.1842607920539918E-2</v>
      </c>
      <c r="C83" s="13">
        <v>8.2269155206287047E-3</v>
      </c>
      <c r="D83" s="13">
        <v>-1.5107341637953891E-2</v>
      </c>
      <c r="E83" s="13">
        <v>-3.2744282744282802E-2</v>
      </c>
      <c r="L83" s="3">
        <v>45594</v>
      </c>
      <c r="M83" s="13">
        <v>1.1842607920539918E-2</v>
      </c>
      <c r="N83" s="13">
        <v>8.2269155206287047E-3</v>
      </c>
      <c r="O83" s="13">
        <v>-1.5107341637953891E-2</v>
      </c>
      <c r="P83" s="13">
        <v>-3.2744282744282802E-2</v>
      </c>
      <c r="Q83" s="145">
        <v>-3.4426733723751297E-3</v>
      </c>
      <c r="R83" s="145">
        <v>-3.5533891302610117E-3</v>
      </c>
    </row>
    <row r="84" spans="1:18" ht="13" x14ac:dyDescent="0.3">
      <c r="A84" s="3">
        <v>45595</v>
      </c>
      <c r="B84" s="13">
        <v>-7.1734205889755218E-3</v>
      </c>
      <c r="C84" s="13">
        <v>-9.743027645840737E-4</v>
      </c>
      <c r="D84" s="13">
        <v>-1.3724434876210927E-2</v>
      </c>
      <c r="E84" s="13">
        <v>5.9108006448145853E-3</v>
      </c>
      <c r="L84" s="3">
        <v>45595</v>
      </c>
      <c r="M84" s="13">
        <v>-7.1734205889755218E-3</v>
      </c>
      <c r="N84" s="13">
        <v>-9.743027645840737E-4</v>
      </c>
      <c r="O84" s="13">
        <v>-1.3724434876210927E-2</v>
      </c>
      <c r="P84" s="13">
        <v>5.9108006448145853E-3</v>
      </c>
      <c r="Q84" s="145">
        <v>-1.2405842166165944E-2</v>
      </c>
      <c r="R84" s="145">
        <v>-1.2253840662454801E-2</v>
      </c>
    </row>
    <row r="85" spans="1:18" ht="13" x14ac:dyDescent="0.3">
      <c r="A85" s="3">
        <v>45596</v>
      </c>
      <c r="B85" s="13">
        <v>-1.9013816706807667E-3</v>
      </c>
      <c r="C85" s="13">
        <v>-8.1677435084725313E-3</v>
      </c>
      <c r="D85" s="13">
        <v>-1.091405184174621E-2</v>
      </c>
      <c r="E85" s="13">
        <v>-1.6559829059829029E-2</v>
      </c>
      <c r="L85" s="3">
        <v>45596</v>
      </c>
      <c r="M85" s="13">
        <v>-1.9013816706807667E-3</v>
      </c>
      <c r="N85" s="13">
        <v>-8.1677435084725313E-3</v>
      </c>
      <c r="O85" s="13">
        <v>-1.091405184174621E-2</v>
      </c>
      <c r="P85" s="13">
        <v>-1.6559829059829029E-2</v>
      </c>
      <c r="Q85" s="145">
        <v>-5.2532464666897368E-3</v>
      </c>
      <c r="R85" s="145">
        <v>-1.0395059659670251E-2</v>
      </c>
    </row>
    <row r="86" spans="1:18" ht="13" x14ac:dyDescent="0.3">
      <c r="A86" s="3">
        <v>45597</v>
      </c>
      <c r="B86" s="13">
        <v>2.4511049022098108E-2</v>
      </c>
      <c r="C86" s="13">
        <v>3.5521140609636195E-2</v>
      </c>
      <c r="D86" s="13">
        <v>9.1034482758620226E-3</v>
      </c>
      <c r="E86" s="13">
        <v>-5.9750135795762866E-3</v>
      </c>
      <c r="L86" s="3">
        <v>45597</v>
      </c>
      <c r="M86" s="13">
        <v>2.4511049022098108E-2</v>
      </c>
      <c r="N86" s="13">
        <v>3.5521140609636195E-2</v>
      </c>
      <c r="O86" s="13">
        <v>9.1034482758620226E-3</v>
      </c>
      <c r="P86" s="13">
        <v>-5.9750135795762866E-3</v>
      </c>
      <c r="Q86" s="145">
        <v>1.1950806136195773E-2</v>
      </c>
      <c r="R86" s="145">
        <v>9.1376644523045083E-3</v>
      </c>
    </row>
    <row r="87" spans="1:18" ht="13" x14ac:dyDescent="0.3">
      <c r="A87" s="3">
        <v>45600</v>
      </c>
      <c r="B87" s="13">
        <v>8.6773273831660201E-3</v>
      </c>
      <c r="C87" s="13">
        <v>3.5608308605340911E-3</v>
      </c>
      <c r="D87" s="13">
        <v>-7.9278294149808404E-3</v>
      </c>
      <c r="E87" s="13">
        <v>1.092896174863326E-3</v>
      </c>
      <c r="L87" s="3">
        <v>45600</v>
      </c>
      <c r="M87" s="13">
        <v>8.6773273831660201E-3</v>
      </c>
      <c r="N87" s="13">
        <v>3.5608308605340911E-3</v>
      </c>
      <c r="O87" s="13">
        <v>-7.9278294149808404E-3</v>
      </c>
      <c r="P87" s="13">
        <v>1.092896174863326E-3</v>
      </c>
      <c r="Q87" s="145">
        <v>-2.9944673480488812E-3</v>
      </c>
      <c r="R87" s="145">
        <v>-5.4015987851063867E-3</v>
      </c>
    </row>
    <row r="88" spans="1:18" ht="13" x14ac:dyDescent="0.3">
      <c r="A88" s="3">
        <v>45601</v>
      </c>
      <c r="B88" s="13">
        <v>7.7424112080617955E-3</v>
      </c>
      <c r="C88" s="13">
        <v>1.3364872856298162E-2</v>
      </c>
      <c r="D88" s="13">
        <v>-2.4800220446402951E-3</v>
      </c>
      <c r="E88" s="13">
        <v>-6.004366812227044E-3</v>
      </c>
      <c r="L88" s="3">
        <v>45601</v>
      </c>
      <c r="M88" s="13">
        <v>7.7424112080617955E-3</v>
      </c>
      <c r="N88" s="13">
        <v>1.3364872856298162E-2</v>
      </c>
      <c r="O88" s="13">
        <v>-2.4800220446402951E-3</v>
      </c>
      <c r="P88" s="13">
        <v>-6.004366812227044E-3</v>
      </c>
      <c r="Q88" s="145">
        <v>-4.28937679303575E-3</v>
      </c>
      <c r="R88" s="145">
        <v>5.2954593672545035E-3</v>
      </c>
    </row>
    <row r="89" spans="1:18" ht="13" x14ac:dyDescent="0.3">
      <c r="A89" s="3">
        <v>45602</v>
      </c>
      <c r="B89" s="13">
        <v>-3.1219512195121875E-2</v>
      </c>
      <c r="C89" s="13">
        <v>-5.3104575163398823E-2</v>
      </c>
      <c r="D89" s="13">
        <v>-6.0497237569060905E-2</v>
      </c>
      <c r="E89" s="13">
        <v>-5.3816584294343675E-2</v>
      </c>
      <c r="L89" s="3">
        <v>45602</v>
      </c>
      <c r="M89" s="13">
        <v>-3.1219512195121875E-2</v>
      </c>
      <c r="N89" s="13">
        <v>-5.3104575163398823E-2</v>
      </c>
      <c r="O89" s="13">
        <v>-6.0497237569060905E-2</v>
      </c>
      <c r="P89" s="13">
        <v>-5.3816584294343675E-2</v>
      </c>
      <c r="Q89" s="145">
        <v>-1.5854347643882889E-2</v>
      </c>
      <c r="R89" s="145">
        <v>-1.2345511593728783E-2</v>
      </c>
    </row>
    <row r="90" spans="1:18" ht="13" x14ac:dyDescent="0.3">
      <c r="A90" s="3">
        <v>45603</v>
      </c>
      <c r="B90" s="13">
        <v>-2.9456193353474318E-2</v>
      </c>
      <c r="C90" s="13">
        <v>-1.3805004314063729E-2</v>
      </c>
      <c r="D90" s="13">
        <v>2.7050867391943598E-2</v>
      </c>
      <c r="E90" s="13">
        <v>4.8752176436447921E-2</v>
      </c>
      <c r="L90" s="3">
        <v>45603</v>
      </c>
      <c r="M90" s="13">
        <v>-2.9456193353474318E-2</v>
      </c>
      <c r="N90" s="13">
        <v>-1.3805004314063729E-2</v>
      </c>
      <c r="O90" s="13">
        <v>2.7050867391943598E-2</v>
      </c>
      <c r="P90" s="13">
        <v>4.8752176436447921E-2</v>
      </c>
      <c r="Q90" s="145">
        <v>-1.3745307959915866E-3</v>
      </c>
      <c r="R90" s="145">
        <v>1.6244799604564045E-2</v>
      </c>
    </row>
    <row r="91" spans="1:18" ht="13" x14ac:dyDescent="0.3">
      <c r="A91" s="3">
        <v>45604</v>
      </c>
      <c r="B91" s="13">
        <v>-5.058365758754825E-3</v>
      </c>
      <c r="C91" s="13">
        <v>-4.9993750781160168E-4</v>
      </c>
      <c r="D91" s="13">
        <v>-3.1491554537646765E-2</v>
      </c>
      <c r="E91" s="13">
        <v>-2.9883785279468607E-2</v>
      </c>
      <c r="L91" s="3">
        <v>45604</v>
      </c>
      <c r="M91" s="13">
        <v>-5.058365758754825E-3</v>
      </c>
      <c r="N91" s="13">
        <v>-4.9993750781160168E-4</v>
      </c>
      <c r="O91" s="13">
        <v>-3.1491554537646765E-2</v>
      </c>
      <c r="P91" s="13">
        <v>-2.9883785279468607E-2</v>
      </c>
      <c r="Q91" s="145">
        <v>-3.6597622392499506E-3</v>
      </c>
      <c r="R91" s="145">
        <v>-6.4472490892787506E-3</v>
      </c>
    </row>
    <row r="92" spans="1:18" ht="13" x14ac:dyDescent="0.3">
      <c r="A92" s="3">
        <v>45607</v>
      </c>
      <c r="B92" s="13">
        <v>1.6555859731456103E-2</v>
      </c>
      <c r="C92" s="13">
        <v>2.0132549706139796E-2</v>
      </c>
      <c r="D92" s="13">
        <v>4.729530002956066E-3</v>
      </c>
      <c r="E92" s="13">
        <v>-1.1409013120366061E-3</v>
      </c>
      <c r="L92" s="3">
        <v>45607</v>
      </c>
      <c r="M92" s="13">
        <v>1.6555859731456103E-2</v>
      </c>
      <c r="N92" s="13">
        <v>2.0132549706139796E-2</v>
      </c>
      <c r="O92" s="13">
        <v>4.729530002956066E-3</v>
      </c>
      <c r="P92" s="13">
        <v>-1.1409013120366061E-3</v>
      </c>
      <c r="Q92" s="145">
        <v>1.503151814467687E-2</v>
      </c>
      <c r="R92" s="145">
        <v>1.1767895555889859E-2</v>
      </c>
    </row>
    <row r="93" spans="1:18" ht="13" x14ac:dyDescent="0.3">
      <c r="A93" s="3">
        <v>45608</v>
      </c>
      <c r="B93" s="13">
        <v>-2.4493459861502927E-2</v>
      </c>
      <c r="C93" s="13">
        <v>-1.691591076244172E-2</v>
      </c>
      <c r="D93" s="13">
        <v>-5.0014710208885465E-3</v>
      </c>
      <c r="E93" s="13">
        <v>-1.1422044545973081E-3</v>
      </c>
      <c r="L93" s="3">
        <v>45608</v>
      </c>
      <c r="M93" s="13">
        <v>-2.4493459861502927E-2</v>
      </c>
      <c r="N93" s="13">
        <v>-1.691591076244172E-2</v>
      </c>
      <c r="O93" s="13">
        <v>-5.0014710208885465E-3</v>
      </c>
      <c r="P93" s="13">
        <v>-1.1422044545973081E-3</v>
      </c>
      <c r="Q93" s="145">
        <v>-2.3386701171239144E-2</v>
      </c>
      <c r="R93" s="145">
        <v>-1.980533199152916E-2</v>
      </c>
    </row>
    <row r="94" spans="1:18" ht="13" x14ac:dyDescent="0.3">
      <c r="A94" s="3">
        <v>45609</v>
      </c>
      <c r="B94" s="13">
        <v>5.1268568423819775E-3</v>
      </c>
      <c r="C94" s="13">
        <v>1.3466334164588508E-2</v>
      </c>
      <c r="D94" s="13">
        <v>-2.3950325251330642E-2</v>
      </c>
      <c r="E94" s="13">
        <v>-2.2870211549456832E-2</v>
      </c>
      <c r="L94" s="3">
        <v>45609</v>
      </c>
      <c r="M94" s="13">
        <v>5.1268568423819775E-3</v>
      </c>
      <c r="N94" s="13">
        <v>1.3466334164588508E-2</v>
      </c>
      <c r="O94" s="13">
        <v>-2.3950325251330642E-2</v>
      </c>
      <c r="P94" s="13">
        <v>-2.2870211549456832E-2</v>
      </c>
      <c r="Q94" s="145">
        <v>4.5262228461446325E-3</v>
      </c>
      <c r="R94" s="145">
        <v>-1.4688994395214009E-3</v>
      </c>
    </row>
    <row r="95" spans="1:18" ht="13" x14ac:dyDescent="0.3">
      <c r="A95" s="3">
        <v>45610</v>
      </c>
      <c r="B95" s="13">
        <v>2.14491237248234E-2</v>
      </c>
      <c r="C95" s="13">
        <v>2.8543307086614088E-2</v>
      </c>
      <c r="D95" s="13">
        <v>2.787034232050899E-2</v>
      </c>
      <c r="E95" s="13">
        <v>1.0532475131655838E-2</v>
      </c>
      <c r="L95" s="3">
        <v>45610</v>
      </c>
      <c r="M95" s="13">
        <v>2.14491237248234E-2</v>
      </c>
      <c r="N95" s="13">
        <v>2.8543307086614088E-2</v>
      </c>
      <c r="O95" s="13">
        <v>2.787034232050899E-2</v>
      </c>
      <c r="P95" s="13">
        <v>1.0532475131655838E-2</v>
      </c>
      <c r="Q95" s="145">
        <v>1.7984494404454331E-2</v>
      </c>
      <c r="R95" s="145">
        <v>1.4406778206336424E-2</v>
      </c>
    </row>
    <row r="96" spans="1:18" ht="13" x14ac:dyDescent="0.3">
      <c r="A96" s="3">
        <v>45611</v>
      </c>
      <c r="B96" s="13">
        <v>-1.2804097311139293E-3</v>
      </c>
      <c r="C96" s="13">
        <v>-2.464114832535871E-2</v>
      </c>
      <c r="D96" s="13">
        <v>2.6525198938993047E-3</v>
      </c>
      <c r="E96" s="13">
        <v>6.3694267515924888E-3</v>
      </c>
      <c r="L96" s="3">
        <v>45611</v>
      </c>
      <c r="M96" s="13">
        <v>-1.2804097311139293E-3</v>
      </c>
      <c r="N96" s="13">
        <v>-2.464114832535871E-2</v>
      </c>
      <c r="O96" s="13">
        <v>2.6525198938993047E-3</v>
      </c>
      <c r="P96" s="13">
        <v>6.3694267515924888E-3</v>
      </c>
      <c r="Q96" s="145">
        <v>-3.9241322329057974E-3</v>
      </c>
      <c r="R96" s="145">
        <v>-2.7142001401096539E-3</v>
      </c>
    </row>
    <row r="97" spans="1:18" ht="13" x14ac:dyDescent="0.3">
      <c r="A97" s="3">
        <v>45614</v>
      </c>
      <c r="B97" s="13">
        <v>-3.6923076923076954E-2</v>
      </c>
      <c r="C97" s="13">
        <v>-2.7471179789060694E-2</v>
      </c>
      <c r="D97" s="13">
        <v>5.8788947677835312E-3</v>
      </c>
      <c r="E97" s="13">
        <v>-1.7261219792866016E-3</v>
      </c>
      <c r="L97" s="3">
        <v>45614</v>
      </c>
      <c r="M97" s="13">
        <v>-3.6923076923076954E-2</v>
      </c>
      <c r="N97" s="13">
        <v>-2.7471179789060694E-2</v>
      </c>
      <c r="O97" s="13">
        <v>5.8788947677835312E-3</v>
      </c>
      <c r="P97" s="13">
        <v>-1.7261219792866016E-3</v>
      </c>
      <c r="Q97" s="145">
        <v>-1.4007335917190149E-2</v>
      </c>
      <c r="R97" s="145">
        <v>-1.7612265466725222E-3</v>
      </c>
    </row>
    <row r="98" spans="1:18" ht="13" x14ac:dyDescent="0.3">
      <c r="A98" s="3">
        <v>45615</v>
      </c>
      <c r="B98" s="13">
        <v>-1.1048988285409917E-2</v>
      </c>
      <c r="C98" s="13">
        <v>-2.2320302648171451E-2</v>
      </c>
      <c r="D98" s="13">
        <v>1.1981297486849904E-2</v>
      </c>
      <c r="E98" s="13">
        <v>-1.7291066282420751E-2</v>
      </c>
      <c r="L98" s="3">
        <v>45615</v>
      </c>
      <c r="M98" s="13">
        <v>-1.1048988285409917E-2</v>
      </c>
      <c r="N98" s="13">
        <v>-2.2320302648171451E-2</v>
      </c>
      <c r="O98" s="13">
        <v>1.1981297486849904E-2</v>
      </c>
      <c r="P98" s="13">
        <v>-1.7291066282420751E-2</v>
      </c>
      <c r="Q98" s="145">
        <v>-1.2263093035875996E-2</v>
      </c>
      <c r="R98" s="145">
        <v>-6.1760186563864687E-3</v>
      </c>
    </row>
    <row r="99" spans="1:18" ht="13" x14ac:dyDescent="0.3">
      <c r="A99" s="3">
        <v>45616</v>
      </c>
      <c r="B99" s="13">
        <v>-4.8458742764841125E-3</v>
      </c>
      <c r="C99" s="13">
        <v>2.9665935766800462E-3</v>
      </c>
      <c r="D99" s="13">
        <v>-1.2128212532486332E-2</v>
      </c>
      <c r="E99" s="13">
        <v>-8.7976539589442824E-3</v>
      </c>
      <c r="L99" s="3">
        <v>45616</v>
      </c>
      <c r="M99" s="13">
        <v>-4.8458742764841125E-3</v>
      </c>
      <c r="N99" s="13">
        <v>2.9665935766800462E-3</v>
      </c>
      <c r="O99" s="13">
        <v>-1.2128212532486332E-2</v>
      </c>
      <c r="P99" s="13">
        <v>-8.7976539589442824E-3</v>
      </c>
      <c r="Q99" s="145">
        <v>-3.0006476756678957E-3</v>
      </c>
      <c r="R99" s="145">
        <v>-3.6155880760847534E-3</v>
      </c>
    </row>
    <row r="100" spans="1:18" ht="13" x14ac:dyDescent="0.3">
      <c r="A100" s="3">
        <v>45617</v>
      </c>
      <c r="B100" s="13">
        <v>-7.8452590288110146E-3</v>
      </c>
      <c r="C100" s="13">
        <v>-1.6718106995886016E-3</v>
      </c>
      <c r="D100" s="13">
        <v>-8.4770534931306388E-3</v>
      </c>
      <c r="E100" s="13">
        <v>-1.6568047337278173E-2</v>
      </c>
      <c r="L100" s="3">
        <v>45617</v>
      </c>
      <c r="M100" s="13">
        <v>-7.8452590288110146E-3</v>
      </c>
      <c r="N100" s="13">
        <v>-1.6718106995886016E-3</v>
      </c>
      <c r="O100" s="13">
        <v>-8.4770534931306388E-3</v>
      </c>
      <c r="P100" s="13">
        <v>-1.6568047337278173E-2</v>
      </c>
      <c r="Q100" s="145">
        <v>1.6146747650742348E-3</v>
      </c>
      <c r="R100" s="145">
        <v>6.5201737454222575E-3</v>
      </c>
    </row>
    <row r="101" spans="1:18" ht="13" x14ac:dyDescent="0.3">
      <c r="A101" s="3">
        <v>45618</v>
      </c>
      <c r="B101" s="13">
        <v>-9.2706203135650474E-3</v>
      </c>
      <c r="C101" s="13">
        <v>-1.8678346000257487E-2</v>
      </c>
      <c r="D101" s="13">
        <v>2.9481132075472117E-3</v>
      </c>
      <c r="E101" s="13">
        <v>1.9253910950661958E-2</v>
      </c>
      <c r="L101" s="3">
        <v>45618</v>
      </c>
      <c r="M101" s="13">
        <v>-9.2706203135650474E-3</v>
      </c>
      <c r="N101" s="13">
        <v>-1.8678346000257487E-2</v>
      </c>
      <c r="O101" s="13">
        <v>2.9481132075472117E-3</v>
      </c>
      <c r="P101" s="13">
        <v>1.9253910950661958E-2</v>
      </c>
      <c r="Q101" s="145">
        <v>6.7050939594170264E-3</v>
      </c>
      <c r="R101" s="145">
        <v>1.0782349179279456E-2</v>
      </c>
    </row>
    <row r="102" spans="1:18" ht="13" x14ac:dyDescent="0.3">
      <c r="A102" s="3">
        <v>45621</v>
      </c>
      <c r="B102" s="13">
        <v>-6.7428099628457925E-3</v>
      </c>
      <c r="C102" s="13">
        <v>-4.7650301916513642E-2</v>
      </c>
      <c r="D102" s="13">
        <v>1.5579071134626513E-2</v>
      </c>
      <c r="E102" s="13">
        <v>1.4757969303423848E-2</v>
      </c>
      <c r="L102" s="3">
        <v>45621</v>
      </c>
      <c r="M102" s="13">
        <v>-6.7428099628457925E-3</v>
      </c>
      <c r="N102" s="13">
        <v>-4.7650301916513642E-2</v>
      </c>
      <c r="O102" s="13">
        <v>1.5579071134626513E-2</v>
      </c>
      <c r="P102" s="13">
        <v>1.4757969303423848E-2</v>
      </c>
      <c r="Q102" s="145">
        <v>-3.4856959847464879E-3</v>
      </c>
      <c r="R102" s="145">
        <v>4.4061262279661683E-3</v>
      </c>
    </row>
    <row r="103" spans="1:18" ht="13" x14ac:dyDescent="0.3">
      <c r="A103" s="3">
        <v>45622</v>
      </c>
      <c r="B103" s="13">
        <v>-7.3427542255472345E-3</v>
      </c>
      <c r="C103" s="13">
        <v>-1.1164713990351514E-2</v>
      </c>
      <c r="D103" s="13">
        <v>-1.1287988422575994E-2</v>
      </c>
      <c r="E103" s="13">
        <v>-3.0250145433391606E-2</v>
      </c>
      <c r="L103" s="3">
        <v>45622</v>
      </c>
      <c r="M103" s="13">
        <v>-7.3427542255472345E-3</v>
      </c>
      <c r="N103" s="13">
        <v>-1.1164713990351514E-2</v>
      </c>
      <c r="O103" s="13">
        <v>-1.1287988422575994E-2</v>
      </c>
      <c r="P103" s="13">
        <v>-3.0250145433391606E-2</v>
      </c>
      <c r="Q103" s="145">
        <v>-8.9904331253034681E-3</v>
      </c>
      <c r="R103" s="145">
        <v>-5.3014484914556126E-3</v>
      </c>
    </row>
    <row r="104" spans="1:18" ht="13" x14ac:dyDescent="0.3">
      <c r="A104" s="3">
        <v>45623</v>
      </c>
      <c r="B104" s="13">
        <v>-1.3956734124214636E-3</v>
      </c>
      <c r="C104" s="13">
        <v>-1.53331474770002E-3</v>
      </c>
      <c r="D104" s="13">
        <v>-2.0491803278686531E-3</v>
      </c>
      <c r="E104" s="13">
        <v>-1.6196760647870359E-2</v>
      </c>
      <c r="L104" s="3">
        <v>45623</v>
      </c>
      <c r="M104" s="13">
        <v>-1.3956734124214636E-3</v>
      </c>
      <c r="N104" s="13">
        <v>-1.53331474770002E-3</v>
      </c>
      <c r="O104" s="13">
        <v>-2.0491803278686531E-3</v>
      </c>
      <c r="P104" s="13">
        <v>-1.6196760647870359E-2</v>
      </c>
      <c r="Q104" s="145">
        <v>-1.8223178789841333E-3</v>
      </c>
      <c r="R104" s="145">
        <v>-2.9975361097553796E-3</v>
      </c>
    </row>
    <row r="105" spans="1:18" ht="13" x14ac:dyDescent="0.3">
      <c r="A105" s="3">
        <v>45624</v>
      </c>
      <c r="B105" s="13">
        <v>6.9881201956673404E-3</v>
      </c>
      <c r="C105" s="13">
        <v>1.1308111126622956E-2</v>
      </c>
      <c r="D105" s="13">
        <v>1.320035200938679E-2</v>
      </c>
      <c r="E105" s="13">
        <v>1.8902439024390209E-2</v>
      </c>
      <c r="L105" s="3">
        <v>45624</v>
      </c>
      <c r="M105" s="13">
        <v>6.9881201956673404E-3</v>
      </c>
      <c r="N105" s="13">
        <v>1.1308111126622956E-2</v>
      </c>
      <c r="O105" s="13">
        <v>1.320035200938679E-2</v>
      </c>
      <c r="P105" s="13">
        <v>1.8902439024390209E-2</v>
      </c>
      <c r="Q105" s="145">
        <v>4.8630341404073719E-3</v>
      </c>
      <c r="R105" s="145">
        <v>5.8665803942558048E-3</v>
      </c>
    </row>
    <row r="106" spans="1:18" ht="13" x14ac:dyDescent="0.3">
      <c r="A106" s="3">
        <v>45625</v>
      </c>
      <c r="B106" s="13">
        <v>6.8008327550311571E-3</v>
      </c>
      <c r="C106" s="13">
        <v>4.5554942020982645E-3</v>
      </c>
      <c r="D106" s="13">
        <v>1.7371163867979197E-2</v>
      </c>
      <c r="E106" s="13">
        <v>-5.9844404548174751E-3</v>
      </c>
      <c r="L106" s="3">
        <v>45625</v>
      </c>
      <c r="M106" s="13">
        <v>6.8008327550311571E-3</v>
      </c>
      <c r="N106" s="13">
        <v>4.5554942020982645E-3</v>
      </c>
      <c r="O106" s="13">
        <v>1.7371163867979197E-2</v>
      </c>
      <c r="P106" s="13">
        <v>-5.9844404548174751E-3</v>
      </c>
      <c r="Q106" s="145">
        <v>4.1919144924635176E-3</v>
      </c>
      <c r="R106" s="145">
        <v>9.6515652745723952E-3</v>
      </c>
    </row>
    <row r="107" spans="1:18" ht="13" x14ac:dyDescent="0.3">
      <c r="A107" s="3">
        <v>45628</v>
      </c>
      <c r="B107" s="13">
        <v>1.3785497656466331E-3</v>
      </c>
      <c r="C107" s="13">
        <v>1.154321835921401E-2</v>
      </c>
      <c r="D107" s="13">
        <v>2.2766078542970893E-2</v>
      </c>
      <c r="E107" s="13">
        <v>7.2245635159543476E-3</v>
      </c>
      <c r="L107" s="3">
        <v>45628</v>
      </c>
      <c r="M107" s="13">
        <v>1.3785497656466331E-3</v>
      </c>
      <c r="N107" s="13">
        <v>1.154321835921401E-2</v>
      </c>
      <c r="O107" s="13">
        <v>2.2766078542970893E-2</v>
      </c>
      <c r="P107" s="13">
        <v>7.2245635159543476E-3</v>
      </c>
      <c r="Q107" s="145">
        <v>1.6678943442282389E-3</v>
      </c>
      <c r="R107" s="145">
        <v>1.4375230372281654E-2</v>
      </c>
    </row>
    <row r="108" spans="1:18" ht="13" x14ac:dyDescent="0.3">
      <c r="A108" s="3">
        <v>45629</v>
      </c>
      <c r="B108" s="13">
        <v>1.3628854625550687E-2</v>
      </c>
      <c r="C108" s="13">
        <v>1.8883303898926784E-2</v>
      </c>
      <c r="D108" s="13">
        <v>1.9476905954368471E-3</v>
      </c>
      <c r="E108" s="13">
        <v>-8.9659294680215183E-3</v>
      </c>
      <c r="L108" s="3">
        <v>45629</v>
      </c>
      <c r="M108" s="13">
        <v>1.3628854625550687E-2</v>
      </c>
      <c r="N108" s="13">
        <v>1.8883303898926784E-2</v>
      </c>
      <c r="O108" s="13">
        <v>1.9476905954368471E-3</v>
      </c>
      <c r="P108" s="13">
        <v>-8.9659294680215183E-3</v>
      </c>
      <c r="Q108" s="145">
        <v>1.1252154981101711E-2</v>
      </c>
      <c r="R108" s="145">
        <v>3.646052562348687E-3</v>
      </c>
    </row>
    <row r="109" spans="1:18" ht="13" x14ac:dyDescent="0.3">
      <c r="A109" s="3">
        <v>45630</v>
      </c>
      <c r="B109" s="13">
        <v>1.3581420616596448E-2</v>
      </c>
      <c r="C109" s="13">
        <v>1.7333333333332728E-3</v>
      </c>
      <c r="D109" s="13">
        <v>2.0272146625937352E-2</v>
      </c>
      <c r="E109" s="13">
        <v>2.6537997587454627E-2</v>
      </c>
      <c r="L109" s="3">
        <v>45630</v>
      </c>
      <c r="M109" s="13">
        <v>1.3581420616596448E-2</v>
      </c>
      <c r="N109" s="13">
        <v>1.7333333333332728E-3</v>
      </c>
      <c r="O109" s="13">
        <v>2.0272146625937352E-2</v>
      </c>
      <c r="P109" s="13">
        <v>2.6537997587454627E-2</v>
      </c>
      <c r="Q109" s="145">
        <v>6.9531904749143333E-3</v>
      </c>
      <c r="R109" s="145">
        <v>1.0882858146867028E-2</v>
      </c>
    </row>
    <row r="110" spans="1:18" ht="13" x14ac:dyDescent="0.3">
      <c r="A110" s="3">
        <v>45631</v>
      </c>
      <c r="B110" s="13">
        <v>2.2645048907945813E-2</v>
      </c>
      <c r="C110" s="13">
        <v>5.0312791161985906E-2</v>
      </c>
      <c r="D110" s="13">
        <v>2.0413718018508435E-2</v>
      </c>
      <c r="E110" s="13">
        <v>4.1128084606346484E-3</v>
      </c>
      <c r="L110" s="3">
        <v>45631</v>
      </c>
      <c r="M110" s="13">
        <v>2.2645048907945813E-2</v>
      </c>
      <c r="N110" s="13">
        <v>5.0312791161985906E-2</v>
      </c>
      <c r="O110" s="13">
        <v>2.0413718018508435E-2</v>
      </c>
      <c r="P110" s="13">
        <v>4.1128084606346484E-3</v>
      </c>
      <c r="Q110" s="145">
        <v>1.6240243282478278E-2</v>
      </c>
      <c r="R110" s="145">
        <v>7.0950202778532504E-3</v>
      </c>
    </row>
    <row r="111" spans="1:18" ht="13" x14ac:dyDescent="0.3">
      <c r="A111" s="3">
        <v>45632</v>
      </c>
      <c r="B111" s="13">
        <v>6.0272536687631375E-3</v>
      </c>
      <c r="C111" s="13">
        <v>-6.2096058801165239E-3</v>
      </c>
      <c r="D111" s="13">
        <v>3.2275273406241686E-2</v>
      </c>
      <c r="E111" s="13">
        <v>1.1702750146284377E-2</v>
      </c>
      <c r="L111" s="3">
        <v>45632</v>
      </c>
      <c r="M111" s="13">
        <v>6.0272536687631375E-3</v>
      </c>
      <c r="N111" s="13">
        <v>-6.2096058801165239E-3</v>
      </c>
      <c r="O111" s="13">
        <v>3.2275273406241686E-2</v>
      </c>
      <c r="P111" s="13">
        <v>1.1702750146284377E-2</v>
      </c>
      <c r="Q111" s="145">
        <v>4.2800642912610917E-3</v>
      </c>
      <c r="R111" s="145">
        <v>1.1183873337403559E-3</v>
      </c>
    </row>
    <row r="112" spans="1:18" ht="13" x14ac:dyDescent="0.3">
      <c r="A112" s="3">
        <v>45635</v>
      </c>
      <c r="B112" s="13">
        <v>0</v>
      </c>
      <c r="C112" s="13">
        <v>-1.2496812037745523E-2</v>
      </c>
      <c r="D112" s="13">
        <v>2.5581395348837074E-2</v>
      </c>
      <c r="E112" s="13">
        <v>1.156737998843262E-2</v>
      </c>
      <c r="L112" s="3">
        <v>45635</v>
      </c>
      <c r="M112" s="13">
        <v>0</v>
      </c>
      <c r="N112" s="13">
        <v>-1.2496812037745523E-2</v>
      </c>
      <c r="O112" s="13">
        <v>2.5581395348837074E-2</v>
      </c>
      <c r="P112" s="13">
        <v>1.156737998843262E-2</v>
      </c>
      <c r="Q112" s="145">
        <v>-6.1625606905233244E-3</v>
      </c>
      <c r="R112" s="145">
        <v>-3.108697521641484E-3</v>
      </c>
    </row>
    <row r="113" spans="1:18" ht="13" x14ac:dyDescent="0.3">
      <c r="A113" s="3">
        <v>45636</v>
      </c>
      <c r="B113" s="13">
        <v>-5.0794477728574759E-3</v>
      </c>
      <c r="C113" s="13">
        <v>2.9700413223141008E-3</v>
      </c>
      <c r="D113" s="13">
        <v>7.5585789871505235E-3</v>
      </c>
      <c r="E113" s="13">
        <v>1.315037164093758E-2</v>
      </c>
      <c r="L113" s="3">
        <v>45636</v>
      </c>
      <c r="M113" s="13">
        <v>-5.0794477728574759E-3</v>
      </c>
      <c r="N113" s="13">
        <v>2.9700413223141008E-3</v>
      </c>
      <c r="O113" s="13">
        <v>7.5585789871505235E-3</v>
      </c>
      <c r="P113" s="13">
        <v>1.315037164093758E-2</v>
      </c>
      <c r="Q113" s="145">
        <v>-8.268904035478368E-4</v>
      </c>
      <c r="R113" s="145">
        <v>-1.1697999730728506E-3</v>
      </c>
    </row>
    <row r="114" spans="1:18" ht="13" x14ac:dyDescent="0.3">
      <c r="A114" s="3">
        <v>45637</v>
      </c>
      <c r="B114" s="13">
        <v>9.4253174499280088E-3</v>
      </c>
      <c r="C114" s="13">
        <v>3.9912450109437659E-3</v>
      </c>
      <c r="D114" s="13">
        <v>-2.1255313828457148E-2</v>
      </c>
      <c r="E114" s="13">
        <v>9.029345372460626E-3</v>
      </c>
      <c r="L114" s="3">
        <v>45637</v>
      </c>
      <c r="M114" s="13">
        <v>9.4253174499280088E-3</v>
      </c>
      <c r="N114" s="13">
        <v>3.9912450109437659E-3</v>
      </c>
      <c r="O114" s="13">
        <v>-2.1255313828457148E-2</v>
      </c>
      <c r="P114" s="13">
        <v>9.029345372460626E-3</v>
      </c>
      <c r="Q114" s="145">
        <v>5.7821577064047103E-3</v>
      </c>
      <c r="R114" s="145">
        <v>3.4989813807376324E-3</v>
      </c>
    </row>
    <row r="115" spans="1:18" ht="13" x14ac:dyDescent="0.3">
      <c r="A115" s="3">
        <v>45638</v>
      </c>
      <c r="B115" s="13">
        <v>1.2838801711840138E-2</v>
      </c>
      <c r="C115" s="13">
        <v>6.4119004873044363E-3</v>
      </c>
      <c r="D115" s="13">
        <v>2.6060296371997853E-2</v>
      </c>
      <c r="E115" s="13">
        <v>1.3982102908277404E-2</v>
      </c>
      <c r="L115" s="3">
        <v>45638</v>
      </c>
      <c r="M115" s="13">
        <v>1.2838801711840138E-2</v>
      </c>
      <c r="N115" s="13">
        <v>6.4119004873044363E-3</v>
      </c>
      <c r="O115" s="13">
        <v>2.6060296371997853E-2</v>
      </c>
      <c r="P115" s="13">
        <v>1.3982102908277404E-2</v>
      </c>
      <c r="Q115" s="145">
        <v>3.030199366592894E-3</v>
      </c>
      <c r="R115" s="145">
        <v>-3.2655897727515415E-4</v>
      </c>
    </row>
    <row r="116" spans="1:18" ht="13" x14ac:dyDescent="0.3">
      <c r="A116" s="3">
        <v>45639</v>
      </c>
      <c r="B116" s="13">
        <v>5.6338028169014703E-3</v>
      </c>
      <c r="C116" s="13">
        <v>-7.900101936799242E-3</v>
      </c>
      <c r="D116" s="13">
        <v>-2.4900398406373088E-3</v>
      </c>
      <c r="E116" s="13">
        <v>-1.5444015444015505E-2</v>
      </c>
      <c r="L116" s="3">
        <v>45639</v>
      </c>
      <c r="M116" s="13">
        <v>5.6338028169014703E-3</v>
      </c>
      <c r="N116" s="13">
        <v>-7.900101936799242E-3</v>
      </c>
      <c r="O116" s="13">
        <v>-2.4900398406373088E-3</v>
      </c>
      <c r="P116" s="13">
        <v>-1.5444015444015505E-2</v>
      </c>
      <c r="Q116" s="145">
        <v>9.54061447660442E-4</v>
      </c>
      <c r="R116" s="145">
        <v>-1.575397409686267E-3</v>
      </c>
    </row>
    <row r="117" spans="1:18" ht="13" x14ac:dyDescent="0.3">
      <c r="A117" s="3">
        <v>45642</v>
      </c>
      <c r="B117" s="13">
        <v>4.2016806722688406E-3</v>
      </c>
      <c r="C117" s="13">
        <v>-1.2843565373747022E-3</v>
      </c>
      <c r="D117" s="13">
        <v>-2.8457314028956578E-2</v>
      </c>
      <c r="E117" s="13">
        <v>-5.6022408963585435E-3</v>
      </c>
      <c r="L117" s="3">
        <v>45642</v>
      </c>
      <c r="M117" s="13">
        <v>4.2016806722688406E-3</v>
      </c>
      <c r="N117" s="13">
        <v>-1.2843565373747022E-3</v>
      </c>
      <c r="O117" s="13">
        <v>-2.8457314028956578E-2</v>
      </c>
      <c r="P117" s="13">
        <v>-5.6022408963585435E-3</v>
      </c>
      <c r="Q117" s="145">
        <v>-4.3846789096945336E-3</v>
      </c>
      <c r="R117" s="145">
        <v>-4.5192895818609085E-3</v>
      </c>
    </row>
    <row r="118" spans="1:18" ht="13" x14ac:dyDescent="0.3">
      <c r="A118" s="3">
        <v>45643</v>
      </c>
      <c r="B118" s="13">
        <v>-1.9525801952580187E-2</v>
      </c>
      <c r="C118" s="13">
        <v>-1.7489711934156372E-2</v>
      </c>
      <c r="D118" s="13">
        <v>8.9928057553957195E-3</v>
      </c>
      <c r="E118" s="13">
        <v>-4.5070422535211912E-3</v>
      </c>
      <c r="L118" s="3">
        <v>45643</v>
      </c>
      <c r="M118" s="13">
        <v>-1.9525801952580187E-2</v>
      </c>
      <c r="N118" s="13">
        <v>-1.7489711934156372E-2</v>
      </c>
      <c r="O118" s="13">
        <v>8.9928057553957195E-3</v>
      </c>
      <c r="P118" s="13">
        <v>-4.5070422535211912E-3</v>
      </c>
      <c r="Q118" s="145">
        <v>-1.2869734688933347E-2</v>
      </c>
      <c r="R118" s="145">
        <v>-3.9739495424170783E-3</v>
      </c>
    </row>
    <row r="119" spans="1:18" ht="13" x14ac:dyDescent="0.3">
      <c r="A119" s="3">
        <v>45644</v>
      </c>
      <c r="B119" s="13">
        <v>8.6641665589034227E-3</v>
      </c>
      <c r="C119" s="13">
        <v>1.3089005235602092E-2</v>
      </c>
      <c r="D119" s="13">
        <v>-1.9607843137254981E-2</v>
      </c>
      <c r="E119" s="13">
        <v>1.2450481041313056E-2</v>
      </c>
      <c r="L119" s="3">
        <v>45644</v>
      </c>
      <c r="M119" s="13">
        <v>8.6641665589034227E-3</v>
      </c>
      <c r="N119" s="13">
        <v>1.3089005235602092E-2</v>
      </c>
      <c r="O119" s="13">
        <v>-1.9607843137254981E-2</v>
      </c>
      <c r="P119" s="13">
        <v>1.2450481041313056E-2</v>
      </c>
      <c r="Q119" s="145">
        <v>1.9825430379712206E-3</v>
      </c>
      <c r="R119" s="145">
        <v>-6.7295954277761169E-4</v>
      </c>
    </row>
    <row r="120" spans="1:18" ht="13" x14ac:dyDescent="0.3">
      <c r="A120" s="3">
        <v>45645</v>
      </c>
      <c r="B120" s="13">
        <v>-1.2051282051281977E-2</v>
      </c>
      <c r="C120" s="13">
        <v>-2.8552971576227489E-2</v>
      </c>
      <c r="D120" s="13">
        <v>1.5584415584416174E-3</v>
      </c>
      <c r="E120" s="13">
        <v>-4.4717719396311422E-3</v>
      </c>
      <c r="L120" s="3">
        <v>45645</v>
      </c>
      <c r="M120" s="13">
        <v>-1.2051282051281977E-2</v>
      </c>
      <c r="N120" s="13">
        <v>-2.8552971576227489E-2</v>
      </c>
      <c r="O120" s="13">
        <v>1.5584415584416174E-3</v>
      </c>
      <c r="P120" s="13">
        <v>-4.4717719396311422E-3</v>
      </c>
      <c r="Q120" s="145">
        <v>-1.6503678613053612E-2</v>
      </c>
      <c r="R120" s="145">
        <v>-1.3511359366536638E-2</v>
      </c>
    </row>
    <row r="121" spans="1:18" ht="13" x14ac:dyDescent="0.3">
      <c r="A121" s="3">
        <v>45646</v>
      </c>
      <c r="B121" s="13">
        <v>-4.9312224240851618E-3</v>
      </c>
      <c r="C121" s="13">
        <v>1.4629605000664907E-3</v>
      </c>
      <c r="D121" s="13">
        <v>8.2987551867219986E-3</v>
      </c>
      <c r="E121" s="13">
        <v>3.2565974171813651E-2</v>
      </c>
      <c r="L121" s="3">
        <v>45646</v>
      </c>
      <c r="M121" s="13">
        <v>-4.9312224240851618E-3</v>
      </c>
      <c r="N121" s="13">
        <v>1.4629605000664907E-3</v>
      </c>
      <c r="O121" s="13">
        <v>8.2987551867219986E-3</v>
      </c>
      <c r="P121" s="13">
        <v>3.2565974171813651E-2</v>
      </c>
      <c r="Q121" s="145">
        <v>-4.527295704624348E-4</v>
      </c>
      <c r="R121" s="145">
        <v>-3.0388846979870661E-3</v>
      </c>
    </row>
    <row r="122" spans="1:18" ht="13" x14ac:dyDescent="0.3">
      <c r="A122" s="3">
        <v>45649</v>
      </c>
      <c r="B122" s="13">
        <v>-3.6515388628065295E-3</v>
      </c>
      <c r="C122" s="13">
        <v>1.5936254980080287E-3</v>
      </c>
      <c r="D122" s="13">
        <v>-8.4876543209877926E-3</v>
      </c>
      <c r="E122" s="13">
        <v>-3.3713974986405749E-2</v>
      </c>
      <c r="L122" s="3">
        <v>45649</v>
      </c>
      <c r="M122" s="13">
        <v>-3.6515388628065295E-3</v>
      </c>
      <c r="N122" s="13">
        <v>1.5936254980080287E-3</v>
      </c>
      <c r="O122" s="13">
        <v>-8.4876543209877926E-3</v>
      </c>
      <c r="P122" s="13">
        <v>-3.3713974986405749E-2</v>
      </c>
      <c r="Q122" s="145">
        <v>-1.0577737105257308E-3</v>
      </c>
      <c r="R122" s="145">
        <v>-1.2420829615491409E-3</v>
      </c>
    </row>
    <row r="123" spans="1:18" ht="13" x14ac:dyDescent="0.3">
      <c r="A123" s="3">
        <v>45650</v>
      </c>
      <c r="B123" s="13">
        <v>0</v>
      </c>
      <c r="C123" s="13">
        <v>0</v>
      </c>
      <c r="D123" s="13">
        <v>0</v>
      </c>
      <c r="E123" s="13">
        <v>0</v>
      </c>
      <c r="L123" s="3">
        <v>45650</v>
      </c>
      <c r="M123" s="13">
        <v>0</v>
      </c>
      <c r="N123" s="13">
        <v>0</v>
      </c>
      <c r="O123" s="13">
        <v>0</v>
      </c>
      <c r="P123" s="13">
        <v>0</v>
      </c>
      <c r="Q123" s="145">
        <v>0</v>
      </c>
      <c r="R123" s="145">
        <v>0</v>
      </c>
    </row>
    <row r="124" spans="1:18" ht="13" x14ac:dyDescent="0.3">
      <c r="A124" s="3">
        <v>45651</v>
      </c>
      <c r="B124" s="13">
        <v>0</v>
      </c>
      <c r="C124" s="13">
        <v>0</v>
      </c>
      <c r="D124" s="13">
        <v>0</v>
      </c>
      <c r="E124" s="13">
        <v>0</v>
      </c>
      <c r="L124" s="3">
        <v>45651</v>
      </c>
      <c r="M124" s="13">
        <v>0</v>
      </c>
      <c r="N124" s="13">
        <v>0</v>
      </c>
      <c r="O124" s="13">
        <v>0</v>
      </c>
      <c r="P124" s="13">
        <v>0</v>
      </c>
      <c r="Q124" s="145">
        <v>0</v>
      </c>
      <c r="R124" s="145">
        <v>0</v>
      </c>
    </row>
    <row r="125" spans="1:18" ht="13" x14ac:dyDescent="0.3">
      <c r="A125" s="3">
        <v>45652</v>
      </c>
      <c r="B125" s="13">
        <v>0</v>
      </c>
      <c r="C125" s="13">
        <v>0</v>
      </c>
      <c r="D125" s="13">
        <v>0</v>
      </c>
      <c r="E125" s="13">
        <v>0</v>
      </c>
      <c r="L125" s="3">
        <v>45652</v>
      </c>
      <c r="M125" s="13">
        <v>0</v>
      </c>
      <c r="N125" s="13">
        <v>0</v>
      </c>
      <c r="O125" s="13">
        <v>0</v>
      </c>
      <c r="P125" s="13">
        <v>0</v>
      </c>
      <c r="Q125" s="145">
        <v>0</v>
      </c>
      <c r="R125" s="145">
        <v>0</v>
      </c>
    </row>
    <row r="126" spans="1:18" ht="13" x14ac:dyDescent="0.3">
      <c r="A126" s="3">
        <v>45653</v>
      </c>
      <c r="B126" s="13">
        <v>1.1780104712041982E-2</v>
      </c>
      <c r="C126" s="13">
        <v>1.6839034738796024E-2</v>
      </c>
      <c r="D126" s="13">
        <v>1.7120622568093484E-2</v>
      </c>
      <c r="E126" s="13">
        <v>2.5886325267304576E-2</v>
      </c>
      <c r="L126" s="3">
        <v>45653</v>
      </c>
      <c r="M126" s="13">
        <v>1.1780104712041982E-2</v>
      </c>
      <c r="N126" s="13">
        <v>1.6839034738796024E-2</v>
      </c>
      <c r="O126" s="13">
        <v>1.7120622568093484E-2</v>
      </c>
      <c r="P126" s="13">
        <v>2.5886325267304576E-2</v>
      </c>
      <c r="Q126" s="145">
        <v>1.2539824420204765E-2</v>
      </c>
      <c r="R126" s="145">
        <v>6.4350693061600425E-3</v>
      </c>
    </row>
    <row r="127" spans="1:18" ht="13" x14ac:dyDescent="0.3">
      <c r="A127" s="3">
        <v>45656</v>
      </c>
      <c r="B127" s="13">
        <v>-5.1746442432088586E-4</v>
      </c>
      <c r="C127" s="13">
        <v>4.6942234971964984E-3</v>
      </c>
      <c r="D127" s="13">
        <v>2.2953328232592782E-3</v>
      </c>
      <c r="E127" s="13">
        <v>4.9369171695006981E-3</v>
      </c>
      <c r="L127" s="3">
        <v>45656</v>
      </c>
      <c r="M127" s="13">
        <v>-5.1746442432088586E-4</v>
      </c>
      <c r="N127" s="13">
        <v>4.6942234971964984E-3</v>
      </c>
      <c r="O127" s="13">
        <v>2.2953328232592782E-3</v>
      </c>
      <c r="P127" s="13">
        <v>4.9369171695006981E-3</v>
      </c>
      <c r="Q127" s="145">
        <v>1.0924828389535458E-3</v>
      </c>
      <c r="R127" s="145">
        <v>-3.9464299082950923E-3</v>
      </c>
    </row>
    <row r="128" spans="1:18" ht="13" x14ac:dyDescent="0.3">
      <c r="A128" s="3">
        <v>45657</v>
      </c>
      <c r="B128" s="13">
        <v>0</v>
      </c>
      <c r="C128" s="13">
        <v>0</v>
      </c>
      <c r="D128" s="13">
        <v>0</v>
      </c>
      <c r="E128" s="13">
        <v>0</v>
      </c>
      <c r="L128" s="3">
        <v>45657</v>
      </c>
      <c r="M128" s="13">
        <v>0</v>
      </c>
      <c r="N128" s="13">
        <v>0</v>
      </c>
      <c r="O128" s="13">
        <v>0</v>
      </c>
      <c r="P128" s="13">
        <v>0</v>
      </c>
      <c r="Q128" s="145">
        <v>0</v>
      </c>
      <c r="R128" s="145">
        <v>0</v>
      </c>
    </row>
    <row r="129" spans="1:18" ht="13" x14ac:dyDescent="0.3">
      <c r="A129" s="3">
        <v>45658</v>
      </c>
      <c r="B129" s="13">
        <v>0</v>
      </c>
      <c r="C129" s="13">
        <v>0</v>
      </c>
      <c r="D129" s="13">
        <v>0</v>
      </c>
      <c r="E129" s="13">
        <v>0</v>
      </c>
      <c r="L129" s="3">
        <v>45658</v>
      </c>
      <c r="M129" s="13">
        <v>0</v>
      </c>
      <c r="N129" s="13">
        <v>0</v>
      </c>
      <c r="O129" s="13">
        <v>0</v>
      </c>
      <c r="P129" s="13">
        <v>0</v>
      </c>
      <c r="Q129" s="145">
        <v>0</v>
      </c>
      <c r="R129" s="145">
        <v>0</v>
      </c>
    </row>
    <row r="130" spans="1:18" ht="13" x14ac:dyDescent="0.3">
      <c r="A130" s="3">
        <v>45659</v>
      </c>
      <c r="B130" s="13">
        <v>-3.3652601604969973E-3</v>
      </c>
      <c r="C130" s="13">
        <v>-3.7637897469174827E-3</v>
      </c>
      <c r="D130" s="13">
        <v>-1.0432569974554622E-2</v>
      </c>
      <c r="E130" s="13">
        <v>-2.3471615720523926E-2</v>
      </c>
      <c r="L130" s="3">
        <v>45659</v>
      </c>
      <c r="M130" s="13">
        <v>-3.3652601604969973E-3</v>
      </c>
      <c r="N130" s="13">
        <v>-3.7637897469174827E-3</v>
      </c>
      <c r="O130" s="13">
        <v>-1.0432569974554622E-2</v>
      </c>
      <c r="P130" s="13">
        <v>-2.3471615720523926E-2</v>
      </c>
      <c r="Q130" s="145">
        <v>6.0693321722171773E-3</v>
      </c>
      <c r="R130" s="145">
        <v>3.7274970844083746E-3</v>
      </c>
    </row>
    <row r="131" spans="1:18" ht="13" x14ac:dyDescent="0.3">
      <c r="A131" s="3">
        <v>45660</v>
      </c>
      <c r="B131" s="13">
        <v>-2.5974025974023112E-4</v>
      </c>
      <c r="C131" s="13">
        <v>-9.1193329859311342E-4</v>
      </c>
      <c r="D131" s="13">
        <v>-1.9028027770635177E-2</v>
      </c>
      <c r="E131" s="13">
        <v>-1.3415315818893268E-2</v>
      </c>
      <c r="L131" s="3">
        <v>45660</v>
      </c>
      <c r="M131" s="13">
        <v>-2.5974025974023112E-4</v>
      </c>
      <c r="N131" s="13">
        <v>-9.1193329859311342E-4</v>
      </c>
      <c r="O131" s="13">
        <v>-1.9028027770635177E-2</v>
      </c>
      <c r="P131" s="13">
        <v>-1.3415315818893268E-2</v>
      </c>
      <c r="Q131" s="145">
        <v>-7.0392313035761347E-3</v>
      </c>
      <c r="R131" s="145">
        <v>-5.9025134849351388E-3</v>
      </c>
    </row>
    <row r="132" spans="1:18" ht="13" x14ac:dyDescent="0.3">
      <c r="A132" s="3">
        <v>45663</v>
      </c>
      <c r="B132" s="13">
        <v>2.0914523252792878E-2</v>
      </c>
      <c r="C132" s="13">
        <v>3.116442821749903E-2</v>
      </c>
      <c r="D132" s="13">
        <v>4.7706422018348633E-2</v>
      </c>
      <c r="E132" s="13">
        <v>3.6827195467422094E-2</v>
      </c>
      <c r="L132" s="3">
        <v>45663</v>
      </c>
      <c r="M132" s="13">
        <v>2.0914523252792878E-2</v>
      </c>
      <c r="N132" s="13">
        <v>3.116442821749903E-2</v>
      </c>
      <c r="O132" s="13">
        <v>4.7706422018348633E-2</v>
      </c>
      <c r="P132" s="13">
        <v>3.6827195467422094E-2</v>
      </c>
      <c r="Q132" s="145">
        <v>1.709010396540956E-2</v>
      </c>
      <c r="R132" s="145">
        <v>1.5773066505969897E-2</v>
      </c>
    </row>
    <row r="133" spans="1:18" ht="13" x14ac:dyDescent="0.3">
      <c r="A133" s="3">
        <v>45664</v>
      </c>
      <c r="B133" s="13">
        <v>-4.7079781142638916E-3</v>
      </c>
      <c r="C133" s="13">
        <v>2.5290844714213816E-3</v>
      </c>
      <c r="D133" s="13">
        <v>-1.3009757317988393E-2</v>
      </c>
      <c r="E133" s="13">
        <v>5.4644808743169399E-3</v>
      </c>
      <c r="L133" s="3">
        <v>45664</v>
      </c>
      <c r="M133" s="13">
        <v>-4.7079781142638916E-3</v>
      </c>
      <c r="N133" s="13">
        <v>2.5290844714213816E-3</v>
      </c>
      <c r="O133" s="13">
        <v>-1.3009757317988393E-2</v>
      </c>
      <c r="P133" s="13">
        <v>5.4644808743169399E-3</v>
      </c>
      <c r="Q133" s="145">
        <v>3.8109111075499318E-3</v>
      </c>
      <c r="R133" s="145">
        <v>7.1549236550087917E-3</v>
      </c>
    </row>
    <row r="134" spans="1:18" ht="13" x14ac:dyDescent="0.3">
      <c r="A134" s="3">
        <v>45665</v>
      </c>
      <c r="B134" s="13">
        <v>1.457427767834312E-2</v>
      </c>
      <c r="C134" s="13">
        <v>2.409182643794143E-2</v>
      </c>
      <c r="D134" s="13">
        <v>-2.4334600760456293E-2</v>
      </c>
      <c r="E134" s="13">
        <v>-4.8913043478261177E-3</v>
      </c>
      <c r="L134" s="3">
        <v>45665</v>
      </c>
      <c r="M134" s="13">
        <v>1.457427767834312E-2</v>
      </c>
      <c r="N134" s="13">
        <v>2.409182643794143E-2</v>
      </c>
      <c r="O134" s="13">
        <v>-2.4334600760456293E-2</v>
      </c>
      <c r="P134" s="13">
        <v>-4.8913043478261177E-3</v>
      </c>
      <c r="Q134" s="145">
        <v>6.6753902049433433E-3</v>
      </c>
      <c r="R134" s="145">
        <v>-6.4567965065332735E-4</v>
      </c>
    </row>
    <row r="135" spans="1:18" ht="13" x14ac:dyDescent="0.3">
      <c r="A135" s="3">
        <v>45666</v>
      </c>
      <c r="B135" s="13">
        <v>5.418346774193567E-3</v>
      </c>
      <c r="C135" s="13">
        <v>-1.1085109003572289E-3</v>
      </c>
      <c r="D135" s="13">
        <v>-1.6108080020784735E-2</v>
      </c>
      <c r="E135" s="13">
        <v>4.3691971600219081E-3</v>
      </c>
      <c r="L135" s="3">
        <v>45666</v>
      </c>
      <c r="M135" s="13">
        <v>5.418346774193567E-3</v>
      </c>
      <c r="N135" s="13">
        <v>-1.1085109003572289E-3</v>
      </c>
      <c r="O135" s="13">
        <v>-1.6108080020784735E-2</v>
      </c>
      <c r="P135" s="13">
        <v>4.3691971600219081E-3</v>
      </c>
      <c r="Q135" s="145">
        <v>5.8123684777903334E-3</v>
      </c>
      <c r="R135" s="145">
        <v>1.4654577045430001E-4</v>
      </c>
    </row>
    <row r="136" spans="1:18" ht="13" x14ac:dyDescent="0.3">
      <c r="A136" s="3">
        <v>45667</v>
      </c>
      <c r="B136" s="13">
        <v>5.5144754981826787E-3</v>
      </c>
      <c r="C136" s="13">
        <v>-1.3193588162761938E-2</v>
      </c>
      <c r="D136" s="13">
        <v>1.3995246897280199E-2</v>
      </c>
      <c r="E136" s="13">
        <v>5.9815116911364563E-3</v>
      </c>
      <c r="L136" s="3">
        <v>45667</v>
      </c>
      <c r="M136" s="13">
        <v>5.5144754981826787E-3</v>
      </c>
      <c r="N136" s="13">
        <v>-1.3193588162761938E-2</v>
      </c>
      <c r="O136" s="13">
        <v>1.3995246897280199E-2</v>
      </c>
      <c r="P136" s="13">
        <v>5.9815116911364563E-3</v>
      </c>
      <c r="Q136" s="145">
        <v>-5.5006474997298712E-3</v>
      </c>
      <c r="R136" s="145">
        <v>-5.3971132284725987E-3</v>
      </c>
    </row>
    <row r="137" spans="1:18" ht="13" x14ac:dyDescent="0.3">
      <c r="A137" s="3">
        <v>45670</v>
      </c>
      <c r="B137" s="13">
        <v>-1.258880717935934E-2</v>
      </c>
      <c r="C137" s="13">
        <v>7.497188554292069E-3</v>
      </c>
      <c r="D137" s="13">
        <v>-7.8124999999999263E-3</v>
      </c>
      <c r="E137" s="13">
        <v>8.1081081081081086E-3</v>
      </c>
      <c r="L137" s="3">
        <v>45670</v>
      </c>
      <c r="M137" s="13">
        <v>-1.258880717935934E-2</v>
      </c>
      <c r="N137" s="13">
        <v>7.497188554292069E-3</v>
      </c>
      <c r="O137" s="13">
        <v>-7.8124999999999263E-3</v>
      </c>
      <c r="P137" s="13">
        <v>8.1081081081081086E-3</v>
      </c>
      <c r="Q137" s="145">
        <v>-8.1158015868209778E-3</v>
      </c>
      <c r="R137" s="145">
        <v>-3.9344860058781739E-3</v>
      </c>
    </row>
    <row r="138" spans="1:18" ht="13" x14ac:dyDescent="0.3">
      <c r="A138" s="3">
        <v>45671</v>
      </c>
      <c r="B138" s="13">
        <v>2.7770764958343821E-2</v>
      </c>
      <c r="C138" s="13">
        <v>1.5254867915168101E-2</v>
      </c>
      <c r="D138" s="13">
        <v>0</v>
      </c>
      <c r="E138" s="13">
        <v>6.4343163538873385E-3</v>
      </c>
      <c r="L138" s="3">
        <v>45671</v>
      </c>
      <c r="M138" s="13">
        <v>2.7770764958343821E-2</v>
      </c>
      <c r="N138" s="13">
        <v>1.5254867915168101E-2</v>
      </c>
      <c r="O138" s="13">
        <v>0</v>
      </c>
      <c r="P138" s="13">
        <v>6.4343163538873385E-3</v>
      </c>
      <c r="Q138" s="145">
        <v>9.3396765190781085E-3</v>
      </c>
      <c r="R138" s="145">
        <v>6.9905841611585529E-3</v>
      </c>
    </row>
    <row r="139" spans="1:18" ht="13" x14ac:dyDescent="0.3">
      <c r="A139" s="3">
        <v>45672</v>
      </c>
      <c r="B139" s="13">
        <v>1.1053795136330559E-3</v>
      </c>
      <c r="C139" s="13">
        <v>2.0278524309797173E-2</v>
      </c>
      <c r="D139" s="13">
        <v>1.3385826771653491E-2</v>
      </c>
      <c r="E139" s="13">
        <v>1.3319126265316996E-2</v>
      </c>
      <c r="L139" s="3">
        <v>45672</v>
      </c>
      <c r="M139" s="13">
        <v>1.1053795136330559E-3</v>
      </c>
      <c r="N139" s="13">
        <v>2.0278524309797173E-2</v>
      </c>
      <c r="O139" s="13">
        <v>1.3385826771653491E-2</v>
      </c>
      <c r="P139" s="13">
        <v>1.3319126265316996E-2</v>
      </c>
      <c r="Q139" s="145">
        <v>1.5384724880052785E-2</v>
      </c>
      <c r="R139" s="145">
        <v>1.6464558597274758E-2</v>
      </c>
    </row>
    <row r="140" spans="1:18" ht="13" x14ac:dyDescent="0.3">
      <c r="A140" s="3">
        <v>45673</v>
      </c>
      <c r="B140" s="13">
        <v>5.6434793276897771E-3</v>
      </c>
      <c r="C140" s="13">
        <v>3.8314176245211615E-3</v>
      </c>
      <c r="D140" s="13">
        <v>-1.4504014504014564E-2</v>
      </c>
      <c r="E140" s="13">
        <v>-1.0515247108306449E-3</v>
      </c>
      <c r="L140" s="3">
        <v>45673</v>
      </c>
      <c r="M140" s="13">
        <v>5.6434793276897771E-3</v>
      </c>
      <c r="N140" s="13">
        <v>3.8314176245211615E-3</v>
      </c>
      <c r="O140" s="13">
        <v>-1.4504014504014564E-2</v>
      </c>
      <c r="P140" s="13">
        <v>-1.0515247108306449E-3</v>
      </c>
      <c r="Q140" s="145">
        <v>4.9319653386839333E-3</v>
      </c>
      <c r="R140" s="145">
        <v>2.8380197248358769E-3</v>
      </c>
    </row>
    <row r="141" spans="1:18" ht="13" x14ac:dyDescent="0.3">
      <c r="A141" s="3">
        <v>45674</v>
      </c>
      <c r="B141" s="13">
        <v>1.1101622544833609E-2</v>
      </c>
      <c r="C141" s="13">
        <v>1.3000954198473323E-2</v>
      </c>
      <c r="D141" s="13">
        <v>1.5505913272010603E-2</v>
      </c>
      <c r="E141" s="13">
        <v>5.2631578947365427E-4</v>
      </c>
      <c r="L141" s="3">
        <v>45674</v>
      </c>
      <c r="M141" s="13">
        <v>1.1101622544833609E-2</v>
      </c>
      <c r="N141" s="13">
        <v>1.3000954198473323E-2</v>
      </c>
      <c r="O141" s="13">
        <v>1.5505913272010603E-2</v>
      </c>
      <c r="P141" s="13">
        <v>5.2631578947365427E-4</v>
      </c>
      <c r="Q141" s="145">
        <v>1.1935910525136319E-2</v>
      </c>
      <c r="R141" s="145">
        <v>1.1096260196514895E-2</v>
      </c>
    </row>
    <row r="142" spans="1:18" ht="13" x14ac:dyDescent="0.3">
      <c r="A142" s="3">
        <v>45677</v>
      </c>
      <c r="B142" s="13">
        <v>5.6708494208494928E-3</v>
      </c>
      <c r="C142" s="13">
        <v>1.5424467208289038E-2</v>
      </c>
      <c r="D142" s="13">
        <v>2.6397515527950208E-2</v>
      </c>
      <c r="E142" s="13">
        <v>1.3150973172014729E-2</v>
      </c>
      <c r="L142" s="3">
        <v>45677</v>
      </c>
      <c r="M142" s="13">
        <v>5.6708494208494928E-3</v>
      </c>
      <c r="N142" s="13">
        <v>1.5424467208289038E-2</v>
      </c>
      <c r="O142" s="13">
        <v>2.6397515527950208E-2</v>
      </c>
      <c r="P142" s="13">
        <v>1.3150973172014729E-2</v>
      </c>
      <c r="Q142" s="145">
        <v>-4.7774994852016811E-3</v>
      </c>
      <c r="R142" s="145">
        <v>3.2862829573082229E-3</v>
      </c>
    </row>
    <row r="143" spans="1:18" ht="13" x14ac:dyDescent="0.3">
      <c r="A143" s="3">
        <v>45678</v>
      </c>
      <c r="B143" s="13">
        <v>-1.4397120575885367E-3</v>
      </c>
      <c r="C143" s="13">
        <v>-6.8413729128013597E-3</v>
      </c>
      <c r="D143" s="13">
        <v>-1.8910741301059002E-2</v>
      </c>
      <c r="E143" s="13">
        <v>1.0384215991692628E-2</v>
      </c>
      <c r="L143" s="3">
        <v>45678</v>
      </c>
      <c r="M143" s="13">
        <v>-1.4397120575885367E-3</v>
      </c>
      <c r="N143" s="13">
        <v>-6.8413729128013597E-3</v>
      </c>
      <c r="O143" s="13">
        <v>-1.8910741301059002E-2</v>
      </c>
      <c r="P143" s="13">
        <v>1.0384215991692628E-2</v>
      </c>
      <c r="Q143" s="145">
        <v>-2.6473806687536297E-3</v>
      </c>
      <c r="R143" s="145">
        <v>2.3644316653353347E-3</v>
      </c>
    </row>
    <row r="144" spans="1:18" ht="13" x14ac:dyDescent="0.3">
      <c r="A144" s="3">
        <v>45679</v>
      </c>
      <c r="B144" s="13">
        <v>-1.5379070046858116E-2</v>
      </c>
      <c r="C144" s="13">
        <v>-8.7565674255691769E-3</v>
      </c>
      <c r="D144" s="13">
        <v>4.6260601387819802E-3</v>
      </c>
      <c r="E144" s="13">
        <v>-6.6803699897224206E-3</v>
      </c>
      <c r="L144" s="3">
        <v>45679</v>
      </c>
      <c r="M144" s="13">
        <v>-1.5379070046858116E-2</v>
      </c>
      <c r="N144" s="13">
        <v>-8.7565674255691769E-3</v>
      </c>
      <c r="O144" s="13">
        <v>4.6260601387819802E-3</v>
      </c>
      <c r="P144" s="13">
        <v>-6.6803699897224206E-3</v>
      </c>
      <c r="Q144" s="145">
        <v>-5.6030748772185786E-3</v>
      </c>
      <c r="R144" s="145">
        <v>9.9294222646723728E-3</v>
      </c>
    </row>
    <row r="145" spans="1:18" ht="13" x14ac:dyDescent="0.3">
      <c r="A145" s="3">
        <v>45680</v>
      </c>
      <c r="B145" s="13">
        <v>1.9646125686394091E-2</v>
      </c>
      <c r="C145" s="13">
        <v>2.5323910482920983E-2</v>
      </c>
      <c r="D145" s="13">
        <v>-9.9769762087490547E-3</v>
      </c>
      <c r="E145" s="13">
        <v>1.7589239524055753E-2</v>
      </c>
      <c r="L145" s="3">
        <v>45680</v>
      </c>
      <c r="M145" s="13">
        <v>1.9646125686394091E-2</v>
      </c>
      <c r="N145" s="13">
        <v>2.5323910482920983E-2</v>
      </c>
      <c r="O145" s="13">
        <v>-9.9769762087490547E-3</v>
      </c>
      <c r="P145" s="13">
        <v>1.7589239524055753E-2</v>
      </c>
      <c r="Q145" s="145">
        <v>6.7737962326870748E-3</v>
      </c>
      <c r="R145" s="145">
        <v>5.9852805973342619E-3</v>
      </c>
    </row>
    <row r="146" spans="1:18" ht="13" x14ac:dyDescent="0.3">
      <c r="A146" s="3">
        <v>45681</v>
      </c>
      <c r="B146" s="13">
        <v>3.8295835327908125E-3</v>
      </c>
      <c r="C146" s="13">
        <v>5.2843193566916484E-3</v>
      </c>
      <c r="D146" s="13">
        <v>2.170542635658905E-2</v>
      </c>
      <c r="E146" s="13">
        <v>1.6268429079817067E-2</v>
      </c>
      <c r="L146" s="3">
        <v>45681</v>
      </c>
      <c r="M146" s="13">
        <v>3.8295835327908125E-3</v>
      </c>
      <c r="N146" s="13">
        <v>5.2843193566916484E-3</v>
      </c>
      <c r="O146" s="13">
        <v>2.170542635658905E-2</v>
      </c>
      <c r="P146" s="13">
        <v>1.6268429079817067E-2</v>
      </c>
      <c r="Q146" s="145">
        <v>3.8331782779048367E-3</v>
      </c>
      <c r="R146" s="145">
        <v>-5.147493409591137E-4</v>
      </c>
    </row>
    <row r="147" spans="1:18" ht="13" x14ac:dyDescent="0.3">
      <c r="A147" s="3">
        <v>45684</v>
      </c>
      <c r="B147" s="13">
        <v>-4.2918454935621823E-3</v>
      </c>
      <c r="C147" s="13">
        <v>2.0569077819676904E-3</v>
      </c>
      <c r="D147" s="13">
        <v>3.1360647445624737E-2</v>
      </c>
      <c r="E147" s="13">
        <v>2.1510755377688758E-2</v>
      </c>
      <c r="L147" s="3">
        <v>45684</v>
      </c>
      <c r="M147" s="13">
        <v>-4.2918454935621823E-3</v>
      </c>
      <c r="N147" s="13">
        <v>2.0569077819676904E-3</v>
      </c>
      <c r="O147" s="13">
        <v>3.1360647445624737E-2</v>
      </c>
      <c r="P147" s="13">
        <v>2.1510755377688758E-2</v>
      </c>
      <c r="Q147" s="145">
        <v>-3.4203625584308325E-4</v>
      </c>
      <c r="R147" s="145">
        <v>-4.5310477382924444E-3</v>
      </c>
    </row>
    <row r="148" spans="1:18" ht="13" x14ac:dyDescent="0.3">
      <c r="A148" s="3">
        <v>45685</v>
      </c>
      <c r="B148" s="13">
        <v>4.3103448275861574E-3</v>
      </c>
      <c r="C148" s="13">
        <v>9.8072756300604334E-3</v>
      </c>
      <c r="D148" s="13">
        <v>-2.9180971064247125E-2</v>
      </c>
      <c r="E148" s="13">
        <v>-9.7943192948084538E-4</v>
      </c>
      <c r="L148" s="3">
        <v>45685</v>
      </c>
      <c r="M148" s="13">
        <v>4.3103448275861574E-3</v>
      </c>
      <c r="N148" s="13">
        <v>9.8072756300604334E-3</v>
      </c>
      <c r="O148" s="13">
        <v>-2.9180971064247125E-2</v>
      </c>
      <c r="P148" s="13">
        <v>-9.7943192948084538E-4</v>
      </c>
      <c r="Q148" s="145">
        <v>2.4106254147312228E-4</v>
      </c>
      <c r="R148" s="145">
        <v>6.7303090056026957E-3</v>
      </c>
    </row>
    <row r="149" spans="1:18" ht="13" x14ac:dyDescent="0.3">
      <c r="A149" s="3">
        <v>45686</v>
      </c>
      <c r="B149" s="13">
        <v>1.3352408202193623E-2</v>
      </c>
      <c r="C149" s="13">
        <v>1.3099943534726105E-2</v>
      </c>
      <c r="D149" s="13">
        <v>4.7991917150795073E-3</v>
      </c>
      <c r="E149" s="13">
        <v>-1.1764705882352969E-2</v>
      </c>
      <c r="L149" s="3">
        <v>45686</v>
      </c>
      <c r="M149" s="13">
        <v>1.3352408202193623E-2</v>
      </c>
      <c r="N149" s="13">
        <v>1.3099943534726105E-2</v>
      </c>
      <c r="O149" s="13">
        <v>4.7991917150795073E-3</v>
      </c>
      <c r="P149" s="13">
        <v>-1.1764705882352969E-2</v>
      </c>
      <c r="Q149" s="145">
        <v>6.0130176952546419E-3</v>
      </c>
      <c r="R149" s="145">
        <v>9.6325461740612538E-3</v>
      </c>
    </row>
    <row r="150" spans="1:18" ht="13" x14ac:dyDescent="0.3">
      <c r="A150" s="3">
        <v>45687</v>
      </c>
      <c r="B150" s="13">
        <v>-7.6470588235293532E-3</v>
      </c>
      <c r="C150" s="13">
        <v>-7.8029205216802123E-4</v>
      </c>
      <c r="D150" s="13">
        <v>4.7762694821517782E-3</v>
      </c>
      <c r="E150" s="13">
        <v>-3.9682539682538839E-3</v>
      </c>
      <c r="L150" s="3">
        <v>45687</v>
      </c>
      <c r="M150" s="13">
        <v>-7.6470588235293532E-3</v>
      </c>
      <c r="N150" s="13">
        <v>-7.8029205216802123E-4</v>
      </c>
      <c r="O150" s="13">
        <v>4.7762694821517782E-3</v>
      </c>
      <c r="P150" s="13">
        <v>-3.9682539682538839E-3</v>
      </c>
      <c r="Q150" s="145">
        <v>4.964726570818128E-3</v>
      </c>
      <c r="R150" s="145">
        <v>5.1798824277936749E-3</v>
      </c>
    </row>
    <row r="151" spans="1:18" ht="13" x14ac:dyDescent="0.3">
      <c r="A151" s="3">
        <v>45688</v>
      </c>
      <c r="B151" s="13">
        <v>-5.8091286307055436E-3</v>
      </c>
      <c r="C151" s="13">
        <v>-8.9245872378402175E-3</v>
      </c>
      <c r="D151" s="13">
        <v>-2.2767075306479777E-2</v>
      </c>
      <c r="E151" s="13">
        <v>9.9601593625498006E-3</v>
      </c>
      <c r="L151" s="3">
        <v>45688</v>
      </c>
      <c r="M151" s="13">
        <v>-5.8091286307055436E-3</v>
      </c>
      <c r="N151" s="13">
        <v>-8.9245872378402175E-3</v>
      </c>
      <c r="O151" s="13">
        <v>-2.2767075306479777E-2</v>
      </c>
      <c r="P151" s="13">
        <v>9.9601593625498006E-3</v>
      </c>
      <c r="Q151" s="145">
        <v>3.9217428601216004E-4</v>
      </c>
      <c r="R151" s="145">
        <v>-2.9108925751773225E-4</v>
      </c>
    </row>
    <row r="152" spans="1:18" ht="13" x14ac:dyDescent="0.3">
      <c r="A152" s="3">
        <v>45691</v>
      </c>
      <c r="B152" s="13">
        <v>-5.1275936083948559E-3</v>
      </c>
      <c r="C152" s="13">
        <v>-7.2039621791985652E-3</v>
      </c>
      <c r="D152" s="13">
        <v>-1.8433179723502273E-2</v>
      </c>
      <c r="E152" s="13">
        <v>-3.8461538461538512E-2</v>
      </c>
      <c r="L152" s="3">
        <v>45691</v>
      </c>
      <c r="M152" s="13">
        <v>-5.1275936083948559E-3</v>
      </c>
      <c r="N152" s="13">
        <v>-7.2039621791985652E-3</v>
      </c>
      <c r="O152" s="13">
        <v>-1.8433179723502273E-2</v>
      </c>
      <c r="P152" s="13">
        <v>-3.8461538461538512E-2</v>
      </c>
      <c r="Q152" s="145">
        <v>-6.0494150865563288E-3</v>
      </c>
      <c r="R152" s="145">
        <v>-1.4283450321087588E-2</v>
      </c>
    </row>
    <row r="153" spans="1:18" ht="13" x14ac:dyDescent="0.3">
      <c r="A153" s="3">
        <v>45692</v>
      </c>
      <c r="B153" s="13">
        <v>1.9297614766870381E-2</v>
      </c>
      <c r="C153" s="13">
        <v>1.156462585034009E-2</v>
      </c>
      <c r="D153" s="13">
        <v>2.8690662493479242E-3</v>
      </c>
      <c r="E153" s="13">
        <v>-5.1282051282051282E-3</v>
      </c>
      <c r="L153" s="3">
        <v>45692</v>
      </c>
      <c r="M153" s="13">
        <v>1.9297614766870381E-2</v>
      </c>
      <c r="N153" s="13">
        <v>1.156462585034009E-2</v>
      </c>
      <c r="O153" s="13">
        <v>2.8690662493479242E-3</v>
      </c>
      <c r="P153" s="13">
        <v>-5.1282051282051282E-3</v>
      </c>
      <c r="Q153" s="145">
        <v>1.5334592455236159E-2</v>
      </c>
      <c r="R153" s="145">
        <v>4.263970792992503E-3</v>
      </c>
    </row>
    <row r="154" spans="1:18" ht="13" x14ac:dyDescent="0.3">
      <c r="A154" s="3">
        <v>45693</v>
      </c>
      <c r="B154" s="13">
        <v>-6.8203198494825763E-3</v>
      </c>
      <c r="C154" s="13">
        <v>3.3624747814392665E-4</v>
      </c>
      <c r="D154" s="13">
        <v>-8.062418725617743E-3</v>
      </c>
      <c r="E154" s="13">
        <v>-2.4226804123711282E-2</v>
      </c>
      <c r="L154" s="3">
        <v>45693</v>
      </c>
      <c r="M154" s="13">
        <v>-6.8203198494825763E-3</v>
      </c>
      <c r="N154" s="13">
        <v>3.3624747814392665E-4</v>
      </c>
      <c r="O154" s="13">
        <v>-8.062418725617743E-3</v>
      </c>
      <c r="P154" s="13">
        <v>-2.4226804123711282E-2</v>
      </c>
      <c r="Q154" s="145">
        <v>-3.6983124862476017E-3</v>
      </c>
      <c r="R154" s="145">
        <v>4.1393943339933558E-3</v>
      </c>
    </row>
    <row r="155" spans="1:18" ht="13" x14ac:dyDescent="0.3">
      <c r="A155" s="3">
        <v>45694</v>
      </c>
      <c r="B155" s="13">
        <v>2.9836609045702189E-2</v>
      </c>
      <c r="C155" s="13">
        <v>3.5406162464985957E-2</v>
      </c>
      <c r="D155" s="13">
        <v>1.9664394336654432E-2</v>
      </c>
      <c r="E155" s="13">
        <v>3.5921817221341697E-2</v>
      </c>
      <c r="L155" s="3">
        <v>45694</v>
      </c>
      <c r="M155" s="13">
        <v>2.9836609045702189E-2</v>
      </c>
      <c r="N155" s="13">
        <v>3.5406162464985957E-2</v>
      </c>
      <c r="O155" s="13">
        <v>1.9664394336654432E-2</v>
      </c>
      <c r="P155" s="13">
        <v>3.5921817221341697E-2</v>
      </c>
      <c r="Q155" s="145">
        <v>1.4030155022297772E-2</v>
      </c>
      <c r="R155" s="145">
        <v>1.4793551650038103E-2</v>
      </c>
    </row>
    <row r="156" spans="1:18" ht="13" x14ac:dyDescent="0.3">
      <c r="A156" s="3">
        <v>45695</v>
      </c>
      <c r="B156" s="13">
        <v>3.4490687514372427E-4</v>
      </c>
      <c r="C156" s="13">
        <v>1.7746997078238291E-2</v>
      </c>
      <c r="D156" s="13">
        <v>-1.5428130624839326E-2</v>
      </c>
      <c r="E156" s="13">
        <v>-6.119326874043797E-3</v>
      </c>
      <c r="L156" s="3">
        <v>45695</v>
      </c>
      <c r="M156" s="13">
        <v>3.4490687514372427E-4</v>
      </c>
      <c r="N156" s="13">
        <v>1.7746997078238291E-2</v>
      </c>
      <c r="O156" s="13">
        <v>-1.5428130624839326E-2</v>
      </c>
      <c r="P156" s="13">
        <v>-6.119326874043797E-3</v>
      </c>
      <c r="Q156" s="145">
        <v>-3.8391076315563116E-3</v>
      </c>
      <c r="R156" s="145">
        <v>-5.2251293315350913E-3</v>
      </c>
    </row>
    <row r="157" spans="1:18" ht="13" x14ac:dyDescent="0.3">
      <c r="A157" s="3">
        <v>45698</v>
      </c>
      <c r="B157" s="13">
        <v>-2.0687277324446247E-3</v>
      </c>
      <c r="C157" s="13">
        <v>4.2530568846358922E-3</v>
      </c>
      <c r="D157" s="13">
        <v>8.6184382345259412E-3</v>
      </c>
      <c r="E157" s="13">
        <v>-1.5392508978964155E-3</v>
      </c>
      <c r="L157" s="3">
        <v>45698</v>
      </c>
      <c r="M157" s="13">
        <v>-2.0687277324446247E-3</v>
      </c>
      <c r="N157" s="13">
        <v>4.2530568846358922E-3</v>
      </c>
      <c r="O157" s="13">
        <v>8.6184382345259412E-3</v>
      </c>
      <c r="P157" s="13">
        <v>-1.5392508978964155E-3</v>
      </c>
      <c r="Q157" s="145">
        <v>5.3347505516388137E-3</v>
      </c>
      <c r="R157" s="145">
        <v>6.0286348822042209E-3</v>
      </c>
    </row>
    <row r="158" spans="1:18" ht="13" x14ac:dyDescent="0.3">
      <c r="A158" s="3">
        <v>45699</v>
      </c>
      <c r="B158" s="13">
        <v>1.8541978578832153E-2</v>
      </c>
      <c r="C158" s="13">
        <v>-7.3054526204340674E-3</v>
      </c>
      <c r="D158" s="13">
        <v>-1.4759192128430873E-2</v>
      </c>
      <c r="E158" s="13">
        <v>-1.3874614594038997E-2</v>
      </c>
      <c r="L158" s="3">
        <v>45699</v>
      </c>
      <c r="M158" s="13">
        <v>1.8541978578832153E-2</v>
      </c>
      <c r="N158" s="13">
        <v>-7.3054526204340674E-3</v>
      </c>
      <c r="O158" s="13">
        <v>-1.4759192128430873E-2</v>
      </c>
      <c r="P158" s="13">
        <v>-1.3874614594038997E-2</v>
      </c>
      <c r="Q158" s="145">
        <v>9.4418533066561467E-3</v>
      </c>
      <c r="R158" s="145">
        <v>6.4446879772018448E-3</v>
      </c>
    </row>
    <row r="159" spans="1:18" ht="13" x14ac:dyDescent="0.3">
      <c r="A159" s="3">
        <v>45700</v>
      </c>
      <c r="B159" s="13">
        <v>-4.5228403437353685E-4</v>
      </c>
      <c r="C159" s="13">
        <v>-6.6126279863481709E-3</v>
      </c>
      <c r="D159" s="13">
        <v>1.0249671484888321E-2</v>
      </c>
      <c r="E159" s="13">
        <v>7.8165711307972893E-3</v>
      </c>
      <c r="L159" s="3">
        <v>45700</v>
      </c>
      <c r="M159" s="13">
        <v>-4.5228403437353685E-4</v>
      </c>
      <c r="N159" s="13">
        <v>-6.6126279863481709E-3</v>
      </c>
      <c r="O159" s="13">
        <v>1.0249671484888321E-2</v>
      </c>
      <c r="P159" s="13">
        <v>7.8165711307972893E-3</v>
      </c>
      <c r="Q159" s="145">
        <v>-1.8586097632115734E-3</v>
      </c>
      <c r="R159" s="145">
        <v>3.6935344116651512E-3</v>
      </c>
    </row>
    <row r="160" spans="1:18" ht="13" x14ac:dyDescent="0.3">
      <c r="A160" s="3">
        <v>45701</v>
      </c>
      <c r="B160" s="13">
        <v>-9.3891402714932331E-3</v>
      </c>
      <c r="C160" s="13">
        <v>-9.3407773244578544E-3</v>
      </c>
      <c r="D160" s="13">
        <v>1.4568158168574461E-2</v>
      </c>
      <c r="E160" s="13">
        <v>5.6876938986556359E-2</v>
      </c>
      <c r="L160" s="3">
        <v>45701</v>
      </c>
      <c r="M160" s="13">
        <v>-9.3891402714932331E-3</v>
      </c>
      <c r="N160" s="13">
        <v>-9.3407773244578544E-3</v>
      </c>
      <c r="O160" s="13">
        <v>1.4568158168574461E-2</v>
      </c>
      <c r="P160" s="13">
        <v>5.6876938986556359E-2</v>
      </c>
      <c r="Q160" s="145">
        <v>1.0192823515054728E-2</v>
      </c>
      <c r="R160" s="145">
        <v>2.1918299181028843E-2</v>
      </c>
    </row>
    <row r="161" spans="1:18" ht="13" x14ac:dyDescent="0.3">
      <c r="A161" s="3">
        <v>45702</v>
      </c>
      <c r="B161" s="13">
        <v>4.3393856343496929E-3</v>
      </c>
      <c r="C161" s="13">
        <v>1.5714750189660811E-2</v>
      </c>
      <c r="D161" s="13">
        <v>6.2564102564102511E-2</v>
      </c>
      <c r="E161" s="13">
        <v>2.2504892367906038E-2</v>
      </c>
      <c r="L161" s="3">
        <v>45702</v>
      </c>
      <c r="M161" s="13">
        <v>4.3393856343496929E-3</v>
      </c>
      <c r="N161" s="13">
        <v>1.5714750189660811E-2</v>
      </c>
      <c r="O161" s="13">
        <v>6.2564102564102511E-2</v>
      </c>
      <c r="P161" s="13">
        <v>2.2504892367906038E-2</v>
      </c>
      <c r="Q161" s="145">
        <v>2.8154638489017395E-3</v>
      </c>
      <c r="R161" s="145">
        <v>-6.6723178846497195E-3</v>
      </c>
    </row>
    <row r="162" spans="1:18" ht="13" x14ac:dyDescent="0.3">
      <c r="A162" s="3">
        <v>45705</v>
      </c>
      <c r="B162" s="13">
        <v>1.6259238203524807E-2</v>
      </c>
      <c r="C162" s="13">
        <v>1.6005121638924456E-2</v>
      </c>
      <c r="D162" s="13">
        <v>1.6167953667953709E-2</v>
      </c>
      <c r="E162" s="13">
        <v>-2.8708133971291593E-3</v>
      </c>
      <c r="L162" s="3">
        <v>45705</v>
      </c>
      <c r="M162" s="13">
        <v>1.6259238203524807E-2</v>
      </c>
      <c r="N162" s="13">
        <v>1.6005121638924456E-2</v>
      </c>
      <c r="O162" s="13">
        <v>1.6167953667953709E-2</v>
      </c>
      <c r="P162" s="13">
        <v>-2.8708133971291593E-3</v>
      </c>
      <c r="Q162" s="145">
        <v>1.0110819100909028E-2</v>
      </c>
      <c r="R162" s="145">
        <v>1.2504715547205019E-2</v>
      </c>
    </row>
    <row r="163" spans="1:18" ht="13" x14ac:dyDescent="0.3">
      <c r="A163" s="3">
        <v>45706</v>
      </c>
      <c r="B163" s="13">
        <v>1.8796151264264854E-2</v>
      </c>
      <c r="C163" s="13">
        <v>1.6593152699012795E-2</v>
      </c>
      <c r="D163" s="13">
        <v>1.1873664212775387E-3</v>
      </c>
      <c r="E163" s="13">
        <v>9.5969289827249821E-4</v>
      </c>
      <c r="L163" s="3">
        <v>45706</v>
      </c>
      <c r="M163" s="13">
        <v>1.8796151264264854E-2</v>
      </c>
      <c r="N163" s="13">
        <v>1.6593152699012795E-2</v>
      </c>
      <c r="O163" s="13">
        <v>1.1873664212775387E-3</v>
      </c>
      <c r="P163" s="13">
        <v>9.5969289827249821E-4</v>
      </c>
      <c r="Q163" s="145">
        <v>5.763356765900173E-3</v>
      </c>
      <c r="R163" s="145">
        <v>1.0302148113636009E-3</v>
      </c>
    </row>
    <row r="164" spans="1:18" ht="13" x14ac:dyDescent="0.3">
      <c r="A164" s="3">
        <v>45707</v>
      </c>
      <c r="B164" s="13">
        <v>-9.22468701954751E-3</v>
      </c>
      <c r="C164" s="13">
        <v>-1.0123966942148802E-2</v>
      </c>
      <c r="D164" s="13">
        <v>-2.5616698292220075E-2</v>
      </c>
      <c r="E164" s="13">
        <v>-2.6845637583892593E-2</v>
      </c>
      <c r="L164" s="3">
        <v>45707</v>
      </c>
      <c r="M164" s="13">
        <v>-9.22468701954751E-3</v>
      </c>
      <c r="N164" s="13">
        <v>-1.0123966942148802E-2</v>
      </c>
      <c r="O164" s="13">
        <v>-2.5616698292220075E-2</v>
      </c>
      <c r="P164" s="13">
        <v>-2.6845637583892593E-2</v>
      </c>
      <c r="Q164" s="145">
        <v>-7.1467808430782515E-3</v>
      </c>
      <c r="R164" s="145">
        <v>-1.7545495280632557E-2</v>
      </c>
    </row>
    <row r="165" spans="1:18" ht="13" x14ac:dyDescent="0.3">
      <c r="A165" s="3">
        <v>45708</v>
      </c>
      <c r="B165" s="13">
        <v>-4.8769674129905214E-3</v>
      </c>
      <c r="C165" s="13">
        <v>-2.5046963055728962E-3</v>
      </c>
      <c r="D165" s="13">
        <v>-1.2171372930865911E-3</v>
      </c>
      <c r="E165" s="13">
        <v>4.9261083743842365E-3</v>
      </c>
      <c r="L165" s="3">
        <v>45708</v>
      </c>
      <c r="M165" s="13">
        <v>-4.8769674129905214E-3</v>
      </c>
      <c r="N165" s="13">
        <v>-2.5046963055728962E-3</v>
      </c>
      <c r="O165" s="13">
        <v>-1.2171372930865911E-3</v>
      </c>
      <c r="P165" s="13">
        <v>4.9261083743842365E-3</v>
      </c>
      <c r="Q165" s="145">
        <v>-3.5479287229487392E-3</v>
      </c>
      <c r="R165" s="145">
        <v>-4.3527100162354124E-3</v>
      </c>
    </row>
    <row r="166" spans="1:18" ht="13" x14ac:dyDescent="0.3">
      <c r="A166" s="3">
        <v>45709</v>
      </c>
      <c r="B166" s="13">
        <v>7.0171530407663859E-3</v>
      </c>
      <c r="C166" s="13">
        <v>-1.0462439840976267E-4</v>
      </c>
      <c r="D166" s="13">
        <v>7.0679990251035617E-3</v>
      </c>
      <c r="E166" s="13">
        <v>0</v>
      </c>
      <c r="L166" s="3">
        <v>45709</v>
      </c>
      <c r="M166" s="13">
        <v>7.0171530407663859E-3</v>
      </c>
      <c r="N166" s="13">
        <v>-1.0462439840976267E-4</v>
      </c>
      <c r="O166" s="13">
        <v>7.0679990251035617E-3</v>
      </c>
      <c r="P166" s="13">
        <v>0</v>
      </c>
      <c r="Q166" s="145">
        <v>4.12232611382711E-3</v>
      </c>
      <c r="R166" s="145">
        <v>4.3000710767770106E-4</v>
      </c>
    </row>
    <row r="167" spans="1:18" ht="13" x14ac:dyDescent="0.3">
      <c r="A167" s="3">
        <v>45712</v>
      </c>
      <c r="B167" s="13">
        <v>2.76518084282716E-3</v>
      </c>
      <c r="C167" s="13">
        <v>3.7668724495135888E-3</v>
      </c>
      <c r="D167" s="13">
        <v>4.3562439496611744E-3</v>
      </c>
      <c r="E167" s="13">
        <v>2.8431372549019663E-2</v>
      </c>
      <c r="L167" s="3">
        <v>45712</v>
      </c>
      <c r="M167" s="13">
        <v>2.76518084282716E-3</v>
      </c>
      <c r="N167" s="13">
        <v>3.7668724495135888E-3</v>
      </c>
      <c r="O167" s="13">
        <v>4.3562439496611744E-3</v>
      </c>
      <c r="P167" s="13">
        <v>2.8431372549019663E-2</v>
      </c>
      <c r="Q167" s="145">
        <v>1.5200381958316452E-3</v>
      </c>
      <c r="R167" s="145">
        <v>5.0817991681240881E-3</v>
      </c>
    </row>
    <row r="168" spans="1:18" ht="13" x14ac:dyDescent="0.3">
      <c r="A168" s="3">
        <v>45713</v>
      </c>
      <c r="B168" s="13">
        <v>1.8199867637326179E-2</v>
      </c>
      <c r="C168" s="13">
        <v>2.8354008130928789E-2</v>
      </c>
      <c r="D168" s="13">
        <v>3.4939759036144644E-2</v>
      </c>
      <c r="E168" s="13">
        <v>3.8131553860819824E-2</v>
      </c>
      <c r="L168" s="3">
        <v>45713</v>
      </c>
      <c r="M168" s="13">
        <v>1.8199867637326179E-2</v>
      </c>
      <c r="N168" s="13">
        <v>2.8354008130928789E-2</v>
      </c>
      <c r="O168" s="13">
        <v>3.4939759036144644E-2</v>
      </c>
      <c r="P168" s="13">
        <v>3.8131553860819824E-2</v>
      </c>
      <c r="Q168" s="145">
        <v>6.8143860161177638E-3</v>
      </c>
      <c r="R168" s="145">
        <v>-5.20232870340836E-4</v>
      </c>
    </row>
    <row r="169" spans="1:18" ht="13" x14ac:dyDescent="0.3">
      <c r="A169" s="3">
        <v>45714</v>
      </c>
      <c r="B169" s="13">
        <v>3.3365832520853629E-2</v>
      </c>
      <c r="C169" s="13">
        <v>3.0917384693360334E-2</v>
      </c>
      <c r="D169" s="13">
        <v>-4.6565774155996002E-3</v>
      </c>
      <c r="E169" s="13">
        <v>-1.5610651974288363E-2</v>
      </c>
      <c r="L169" s="3">
        <v>45714</v>
      </c>
      <c r="M169" s="13">
        <v>3.3365832520853629E-2</v>
      </c>
      <c r="N169" s="13">
        <v>3.0917384693360334E-2</v>
      </c>
      <c r="O169" s="13">
        <v>-4.6565774155996002E-3</v>
      </c>
      <c r="P169" s="13">
        <v>-1.5610651974288363E-2</v>
      </c>
      <c r="Q169" s="145">
        <v>1.4649407122581689E-2</v>
      </c>
      <c r="R169" s="145">
        <v>1.6462765976999347E-2</v>
      </c>
    </row>
    <row r="170" spans="1:18" ht="13" x14ac:dyDescent="0.3">
      <c r="A170" s="3">
        <v>45715</v>
      </c>
      <c r="B170" s="13">
        <v>-3.5643149177061453E-3</v>
      </c>
      <c r="C170" s="13">
        <v>1.9665683382493628E-4</v>
      </c>
      <c r="D170" s="13">
        <v>-2.5730994152046816E-2</v>
      </c>
      <c r="E170" s="13">
        <v>-6.5298507462686834E-3</v>
      </c>
      <c r="L170" s="3">
        <v>45715</v>
      </c>
      <c r="M170" s="13">
        <v>-3.5643149177061453E-3</v>
      </c>
      <c r="N170" s="13">
        <v>1.9665683382493628E-4</v>
      </c>
      <c r="O170" s="13">
        <v>-2.5730994152046816E-2</v>
      </c>
      <c r="P170" s="13">
        <v>-6.5298507462686834E-3</v>
      </c>
      <c r="Q170" s="145">
        <v>-1.7122784851315534E-2</v>
      </c>
      <c r="R170" s="145">
        <v>-1.061973913181842E-2</v>
      </c>
    </row>
    <row r="171" spans="1:18" ht="13" x14ac:dyDescent="0.3">
      <c r="A171" s="3">
        <v>45716</v>
      </c>
      <c r="B171" s="13">
        <v>-4.1031036296687506E-3</v>
      </c>
      <c r="C171" s="13">
        <v>-4.915454187966968E-3</v>
      </c>
      <c r="D171" s="13">
        <v>1.1524609843937671E-2</v>
      </c>
      <c r="E171" s="13">
        <v>9.3896713615023476E-3</v>
      </c>
      <c r="L171" s="3">
        <v>45716</v>
      </c>
      <c r="M171" s="13">
        <v>-4.1031036296687506E-3</v>
      </c>
      <c r="N171" s="13">
        <v>-4.915454187966968E-3</v>
      </c>
      <c r="O171" s="13">
        <v>1.1524609843937671E-2</v>
      </c>
      <c r="P171" s="13">
        <v>9.3896713615023476E-3</v>
      </c>
      <c r="Q171" s="145">
        <v>1.6827594671369834E-3</v>
      </c>
      <c r="R171" s="145">
        <v>-6.4988658053668179E-4</v>
      </c>
    </row>
    <row r="172" spans="1:18" ht="13" x14ac:dyDescent="0.3">
      <c r="A172" s="3">
        <v>45719</v>
      </c>
      <c r="B172" s="13">
        <v>1.5212338897105444E-2</v>
      </c>
      <c r="C172" s="13">
        <v>2.6872159652242628E-2</v>
      </c>
      <c r="D172" s="13">
        <v>-5.4592926655590785E-3</v>
      </c>
      <c r="E172" s="13">
        <v>4.837209302325584E-2</v>
      </c>
      <c r="L172" s="3">
        <v>45719</v>
      </c>
      <c r="M172" s="13">
        <v>1.5212338897105444E-2</v>
      </c>
      <c r="N172" s="13">
        <v>2.6872159652242628E-2</v>
      </c>
      <c r="O172" s="13">
        <v>-5.4592926655590785E-3</v>
      </c>
      <c r="P172" s="13">
        <v>4.837209302325584E-2</v>
      </c>
      <c r="Q172" s="145">
        <v>1.0801869529538165E-2</v>
      </c>
      <c r="R172" s="145">
        <v>2.3986095525960573E-2</v>
      </c>
    </row>
    <row r="173" spans="1:18" ht="13" x14ac:dyDescent="0.3">
      <c r="A173" s="3">
        <v>45720</v>
      </c>
      <c r="B173" s="13">
        <v>-2.9448491155046774E-2</v>
      </c>
      <c r="C173" s="13">
        <v>-4.2524533384645007E-2</v>
      </c>
      <c r="D173" s="13">
        <v>-2.6252983293556121E-2</v>
      </c>
      <c r="E173" s="13">
        <v>-5.6787932564330131E-2</v>
      </c>
      <c r="L173" s="3">
        <v>45720</v>
      </c>
      <c r="M173" s="13">
        <v>-2.9448491155046774E-2</v>
      </c>
      <c r="N173" s="13">
        <v>-4.2524533384645007E-2</v>
      </c>
      <c r="O173" s="13">
        <v>-2.6252983293556121E-2</v>
      </c>
      <c r="P173" s="13">
        <v>-5.6787932564330131E-2</v>
      </c>
      <c r="Q173" s="145">
        <v>-3.2936552874731011E-2</v>
      </c>
      <c r="R173" s="145">
        <v>-3.4857754359094571E-2</v>
      </c>
    </row>
    <row r="174" spans="1:18" ht="13" x14ac:dyDescent="0.3">
      <c r="A174" s="3">
        <v>45721</v>
      </c>
      <c r="B174" s="13">
        <v>3.6667738822772654E-2</v>
      </c>
      <c r="C174" s="13">
        <v>7.4155948553054768E-2</v>
      </c>
      <c r="D174" s="13">
        <v>3.406862745098041E-2</v>
      </c>
      <c r="E174" s="13">
        <v>2.8222013170272814E-2</v>
      </c>
      <c r="L174" s="3">
        <v>45721</v>
      </c>
      <c r="M174" s="13">
        <v>3.6667738822772654E-2</v>
      </c>
      <c r="N174" s="13">
        <v>7.4155948553054768E-2</v>
      </c>
      <c r="O174" s="13">
        <v>3.406862745098041E-2</v>
      </c>
      <c r="P174" s="13">
        <v>2.8222013170272814E-2</v>
      </c>
      <c r="Q174" s="145">
        <v>1.803194059833781E-2</v>
      </c>
      <c r="R174" s="145">
        <v>3.3922090956798316E-2</v>
      </c>
    </row>
    <row r="175" spans="1:18" ht="13" x14ac:dyDescent="0.3">
      <c r="A175" s="3">
        <v>45722</v>
      </c>
      <c r="B175" s="13">
        <v>5.8951287620229997E-3</v>
      </c>
      <c r="C175" s="13">
        <v>2.114125350795127E-2</v>
      </c>
      <c r="D175" s="13">
        <v>2.2754207158094356E-2</v>
      </c>
      <c r="E175" s="13">
        <v>2.9277218664226924E-2</v>
      </c>
      <c r="L175" s="3">
        <v>45722</v>
      </c>
      <c r="M175" s="13">
        <v>5.8951287620229997E-3</v>
      </c>
      <c r="N175" s="13">
        <v>2.114125350795127E-2</v>
      </c>
      <c r="O175" s="13">
        <v>2.2754207158094356E-2</v>
      </c>
      <c r="P175" s="13">
        <v>2.9277218664226924E-2</v>
      </c>
      <c r="Q175" s="145">
        <v>4.8716395083970767E-3</v>
      </c>
      <c r="R175" s="145">
        <v>1.4454489940703039E-2</v>
      </c>
    </row>
    <row r="176" spans="1:18" ht="13" x14ac:dyDescent="0.3">
      <c r="A176" s="3">
        <v>45723</v>
      </c>
      <c r="B176" s="13">
        <v>6.4774830351633592E-3</v>
      </c>
      <c r="C176" s="13">
        <v>-2.2352510076951243E-2</v>
      </c>
      <c r="D176" s="13">
        <v>-2.3174971031286212E-2</v>
      </c>
      <c r="E176" s="13">
        <v>-4.4444444444444444E-3</v>
      </c>
      <c r="L176" s="3">
        <v>45723</v>
      </c>
      <c r="M176" s="13">
        <v>6.4774830351633592E-3</v>
      </c>
      <c r="N176" s="13">
        <v>-2.2352510076951243E-2</v>
      </c>
      <c r="O176" s="13">
        <v>-2.3174971031286212E-2</v>
      </c>
      <c r="P176" s="13">
        <v>-4.4444444444444444E-3</v>
      </c>
      <c r="Q176" s="145">
        <v>-4.1402459963919514E-3</v>
      </c>
      <c r="R176" s="145">
        <v>-1.7398017582907682E-2</v>
      </c>
    </row>
    <row r="177" spans="1:18" ht="13" x14ac:dyDescent="0.3">
      <c r="A177" s="3">
        <v>45726</v>
      </c>
      <c r="B177" s="13">
        <v>-2.1350495454081075E-2</v>
      </c>
      <c r="C177" s="13">
        <v>-3.3170914542728559E-2</v>
      </c>
      <c r="D177" s="13">
        <v>8.7781731909846866E-3</v>
      </c>
      <c r="E177" s="13">
        <v>-6.2500000000000255E-3</v>
      </c>
      <c r="L177" s="3">
        <v>45726</v>
      </c>
      <c r="M177" s="13">
        <v>-2.1350495454081075E-2</v>
      </c>
      <c r="N177" s="13">
        <v>-3.3170914542728559E-2</v>
      </c>
      <c r="O177" s="13">
        <v>8.7781731909846866E-3</v>
      </c>
      <c r="P177" s="13">
        <v>-6.2500000000000255E-3</v>
      </c>
      <c r="Q177" s="145">
        <v>-7.5791058549259166E-3</v>
      </c>
      <c r="R177" s="145">
        <v>-1.5784212053398344E-2</v>
      </c>
    </row>
    <row r="178" spans="1:18" ht="13" x14ac:dyDescent="0.3">
      <c r="A178" s="3">
        <v>45727</v>
      </c>
      <c r="B178" s="13">
        <v>-2.1085594989561581E-2</v>
      </c>
      <c r="C178" s="13">
        <v>-2.306648575305301E-2</v>
      </c>
      <c r="D178" s="13">
        <v>-9.1721542803386777E-3</v>
      </c>
      <c r="E178" s="13">
        <v>9.8831985624439223E-3</v>
      </c>
      <c r="L178" s="3">
        <v>45727</v>
      </c>
      <c r="M178" s="13">
        <v>-2.1085594989561581E-2</v>
      </c>
      <c r="N178" s="13">
        <v>-2.306648575305301E-2</v>
      </c>
      <c r="O178" s="13">
        <v>-9.1721542803386777E-3</v>
      </c>
      <c r="P178" s="13">
        <v>9.8831985624439223E-3</v>
      </c>
      <c r="Q178" s="145">
        <v>-1.3397150260969109E-2</v>
      </c>
      <c r="R178" s="145">
        <v>-1.4410117729815269E-2</v>
      </c>
    </row>
    <row r="179" spans="1:18" ht="13" x14ac:dyDescent="0.3">
      <c r="A179" s="3">
        <v>45728</v>
      </c>
      <c r="B179" s="13">
        <v>1.7061207080400952E-2</v>
      </c>
      <c r="C179" s="13">
        <v>3.0753968253968339E-2</v>
      </c>
      <c r="D179" s="13">
        <v>-5.696653216235509E-3</v>
      </c>
      <c r="E179" s="13">
        <v>-6.2277580071174628E-3</v>
      </c>
      <c r="L179" s="3">
        <v>45728</v>
      </c>
      <c r="M179" s="13">
        <v>1.7061207080400952E-2</v>
      </c>
      <c r="N179" s="13">
        <v>3.0753968253968339E-2</v>
      </c>
      <c r="O179" s="13">
        <v>-5.696653216235509E-3</v>
      </c>
      <c r="P179" s="13">
        <v>-6.2277580071174628E-3</v>
      </c>
      <c r="Q179" s="145">
        <v>1.5516103910276278E-2</v>
      </c>
      <c r="R179" s="145">
        <v>1.5027267786992753E-2</v>
      </c>
    </row>
    <row r="180" spans="1:18" ht="13" x14ac:dyDescent="0.3">
      <c r="A180" s="3">
        <v>45729</v>
      </c>
      <c r="B180" s="13">
        <v>-1.0484378276368174E-2</v>
      </c>
      <c r="C180" s="13">
        <v>-1.751684311838313E-2</v>
      </c>
      <c r="D180" s="13">
        <v>-1.4800668417283299E-2</v>
      </c>
      <c r="E180" s="13">
        <v>-1.342882721575649E-2</v>
      </c>
      <c r="L180" s="3">
        <v>45729</v>
      </c>
      <c r="M180" s="13">
        <v>-1.0484378276368174E-2</v>
      </c>
      <c r="N180" s="13">
        <v>-1.751684311838313E-2</v>
      </c>
      <c r="O180" s="13">
        <v>-1.4800668417283299E-2</v>
      </c>
      <c r="P180" s="13">
        <v>-1.342882721575649E-2</v>
      </c>
      <c r="Q180" s="145">
        <v>-8.0807587414010104E-3</v>
      </c>
      <c r="R180" s="145">
        <v>-4.8870329510018922E-3</v>
      </c>
    </row>
    <row r="181" spans="1:18" ht="13" x14ac:dyDescent="0.3">
      <c r="A181" s="3">
        <v>45730</v>
      </c>
      <c r="B181" s="13">
        <v>1.7270608179699116E-2</v>
      </c>
      <c r="C181" s="13">
        <v>3.2523510971786906E-2</v>
      </c>
      <c r="D181" s="13">
        <v>-7.2692028107585226E-3</v>
      </c>
      <c r="E181" s="13">
        <v>-1.8148820326679023E-3</v>
      </c>
      <c r="L181" s="3">
        <v>45730</v>
      </c>
      <c r="M181" s="13">
        <v>1.7270608179699116E-2</v>
      </c>
      <c r="N181" s="13">
        <v>3.2523510971786906E-2</v>
      </c>
      <c r="O181" s="13">
        <v>-7.2692028107585226E-3</v>
      </c>
      <c r="P181" s="13">
        <v>-1.8148820326679023E-3</v>
      </c>
      <c r="Q181" s="145">
        <v>1.6658404627617338E-2</v>
      </c>
      <c r="R181" s="145">
        <v>1.7061076395887807E-2</v>
      </c>
    </row>
    <row r="182" spans="1:18" ht="13" x14ac:dyDescent="0.3">
      <c r="A182" s="3">
        <v>45733</v>
      </c>
      <c r="B182" s="13">
        <v>6.1451932090406487E-3</v>
      </c>
      <c r="C182" s="13">
        <v>1.7647058823529405E-2</v>
      </c>
      <c r="D182" s="13">
        <v>2.3431779350744468E-2</v>
      </c>
      <c r="E182" s="13">
        <v>1.0909090909090934E-2</v>
      </c>
      <c r="L182" s="3">
        <v>45733</v>
      </c>
      <c r="M182" s="13">
        <v>6.1451932090406487E-3</v>
      </c>
      <c r="N182" s="13">
        <v>1.7647058823529405E-2</v>
      </c>
      <c r="O182" s="13">
        <v>2.3431779350744468E-2</v>
      </c>
      <c r="P182" s="13">
        <v>1.0909090909090934E-2</v>
      </c>
      <c r="Q182" s="145">
        <v>9.1215051654084962E-3</v>
      </c>
      <c r="R182" s="145">
        <v>7.1017209457526547E-3</v>
      </c>
    </row>
    <row r="183" spans="1:18" ht="13" x14ac:dyDescent="0.3">
      <c r="A183" s="3">
        <v>45734</v>
      </c>
      <c r="B183" s="13">
        <v>2.2567287784679087E-2</v>
      </c>
      <c r="C183" s="13">
        <v>2.5358940891292175E-2</v>
      </c>
      <c r="D183" s="13">
        <v>1.3355592654424094E-2</v>
      </c>
      <c r="E183" s="13">
        <v>1.258992805755388E-2</v>
      </c>
      <c r="L183" s="3">
        <v>45734</v>
      </c>
      <c r="M183" s="13">
        <v>2.2567287784679087E-2</v>
      </c>
      <c r="N183" s="13">
        <v>2.5358940891292175E-2</v>
      </c>
      <c r="O183" s="13">
        <v>1.3355592654424094E-2</v>
      </c>
      <c r="P183" s="13">
        <v>1.258992805755388E-2</v>
      </c>
      <c r="Q183" s="145">
        <v>1.2107806275099591E-2</v>
      </c>
      <c r="R183" s="145">
        <v>9.8131894475831736E-3</v>
      </c>
    </row>
    <row r="184" spans="1:18" ht="13" x14ac:dyDescent="0.3">
      <c r="A184" s="3">
        <v>45735</v>
      </c>
      <c r="B184" s="13">
        <v>1.8222312208949871E-3</v>
      </c>
      <c r="C184" s="13">
        <v>-7.2740498272411613E-4</v>
      </c>
      <c r="D184" s="13">
        <v>-2.4240997881854579E-2</v>
      </c>
      <c r="E184" s="13">
        <v>-3.0195381882770798E-2</v>
      </c>
      <c r="L184" s="3">
        <v>45735</v>
      </c>
      <c r="M184" s="13">
        <v>1.8222312208949871E-3</v>
      </c>
      <c r="N184" s="13">
        <v>-7.2740498272411613E-4</v>
      </c>
      <c r="O184" s="13">
        <v>-2.4240997881854579E-2</v>
      </c>
      <c r="P184" s="13">
        <v>-3.0195381882770798E-2</v>
      </c>
      <c r="Q184" s="145">
        <v>4.819172354375535E-3</v>
      </c>
      <c r="R184" s="145">
        <v>-3.9911616179510393E-3</v>
      </c>
    </row>
    <row r="185" spans="1:18" ht="13" x14ac:dyDescent="0.3">
      <c r="A185" s="3">
        <v>45736</v>
      </c>
      <c r="B185" s="13">
        <v>-2.9102667744543273E-2</v>
      </c>
      <c r="C185" s="13">
        <v>-2.8025477707006481E-2</v>
      </c>
      <c r="D185" s="13">
        <v>-2.9667149059334392E-2</v>
      </c>
      <c r="E185" s="13">
        <v>-3.9377289377289348E-2</v>
      </c>
      <c r="L185" s="3">
        <v>45736</v>
      </c>
      <c r="M185" s="13">
        <v>-2.9102667744543273E-2</v>
      </c>
      <c r="N185" s="13">
        <v>-2.8025477707006481E-2</v>
      </c>
      <c r="O185" s="13">
        <v>-2.9667149059334392E-2</v>
      </c>
      <c r="P185" s="13">
        <v>-3.9377289377289348E-2</v>
      </c>
      <c r="Q185" s="145">
        <v>-1.2300472290309037E-2</v>
      </c>
      <c r="R185" s="145">
        <v>-1.1156994804644115E-2</v>
      </c>
    </row>
    <row r="186" spans="1:18" ht="13" x14ac:dyDescent="0.3">
      <c r="A186" s="3">
        <v>45737</v>
      </c>
      <c r="B186" s="13">
        <v>4.8917568692754803E-3</v>
      </c>
      <c r="C186" s="13">
        <v>-1.8723085564499966E-3</v>
      </c>
      <c r="D186" s="13">
        <v>-1.2677106636838131E-2</v>
      </c>
      <c r="E186" s="13">
        <v>-2.0019065776930491E-2</v>
      </c>
      <c r="L186" s="3">
        <v>45737</v>
      </c>
      <c r="M186" s="13">
        <v>4.8917568692754803E-3</v>
      </c>
      <c r="N186" s="13">
        <v>-1.8723085564499966E-3</v>
      </c>
      <c r="O186" s="13">
        <v>-1.2677106636838131E-2</v>
      </c>
      <c r="P186" s="13">
        <v>-2.0019065776930491E-2</v>
      </c>
      <c r="Q186" s="145">
        <v>-3.4341736917764586E-3</v>
      </c>
      <c r="R186" s="145">
        <v>-4.6265483287224202E-3</v>
      </c>
    </row>
    <row r="187" spans="1:18" ht="13" x14ac:dyDescent="0.3">
      <c r="A187" s="3">
        <v>45740</v>
      </c>
      <c r="B187" s="13">
        <v>1.2428793371310673E-3</v>
      </c>
      <c r="C187" s="13">
        <v>3.939223410241997E-3</v>
      </c>
      <c r="D187" s="13">
        <v>1.5105740181269455E-3</v>
      </c>
      <c r="E187" s="13">
        <v>1.6536964980544775E-2</v>
      </c>
      <c r="L187" s="3">
        <v>45740</v>
      </c>
      <c r="M187" s="13">
        <v>1.2428793371310673E-3</v>
      </c>
      <c r="N187" s="13">
        <v>3.939223410241997E-3</v>
      </c>
      <c r="O187" s="13">
        <v>1.5105740181269455E-3</v>
      </c>
      <c r="P187" s="13">
        <v>1.6536964980544775E-2</v>
      </c>
      <c r="Q187" s="145">
        <v>-2.7499334693515723E-3</v>
      </c>
      <c r="R187" s="145">
        <v>-1.9315080871058284E-3</v>
      </c>
    </row>
    <row r="188" spans="1:18" ht="13" x14ac:dyDescent="0.3">
      <c r="A188" s="3">
        <v>45741</v>
      </c>
      <c r="B188" s="13">
        <v>2.2033722975069926E-2</v>
      </c>
      <c r="C188" s="13">
        <v>3.2884902840059752E-2</v>
      </c>
      <c r="D188" s="13">
        <v>1.9859225741578661E-2</v>
      </c>
      <c r="E188" s="13">
        <v>4.7846889952153108E-3</v>
      </c>
      <c r="L188" s="3">
        <v>45741</v>
      </c>
      <c r="M188" s="13">
        <v>2.2033722975069926E-2</v>
      </c>
      <c r="N188" s="13">
        <v>3.2884902840059752E-2</v>
      </c>
      <c r="O188" s="13">
        <v>1.9859225741578661E-2</v>
      </c>
      <c r="P188" s="13">
        <v>4.7846889952153108E-3</v>
      </c>
      <c r="Q188" s="145">
        <v>1.0766414876003872E-2</v>
      </c>
      <c r="R188" s="145">
        <v>9.7921131481571218E-3</v>
      </c>
    </row>
    <row r="189" spans="1:18" ht="13" x14ac:dyDescent="0.3">
      <c r="A189" s="3">
        <v>45742</v>
      </c>
      <c r="B189" s="13">
        <v>-7.6923076923077439E-3</v>
      </c>
      <c r="C189" s="13">
        <v>-4.7033285094066207E-3</v>
      </c>
      <c r="D189" s="13">
        <v>-3.0317968942568323E-2</v>
      </c>
      <c r="E189" s="13">
        <v>-2.8571428571428571E-2</v>
      </c>
      <c r="L189" s="3">
        <v>45742</v>
      </c>
      <c r="M189" s="13">
        <v>-7.6923076923077439E-3</v>
      </c>
      <c r="N189" s="13">
        <v>-4.7033285094066207E-3</v>
      </c>
      <c r="O189" s="13">
        <v>-3.0317968942568323E-2</v>
      </c>
      <c r="P189" s="13">
        <v>-2.8571428571428571E-2</v>
      </c>
      <c r="Q189" s="145">
        <v>-7.7943577127354861E-3</v>
      </c>
      <c r="R189" s="145">
        <v>-1.1643761435580911E-2</v>
      </c>
    </row>
    <row r="190" spans="1:18" ht="13" x14ac:dyDescent="0.3">
      <c r="A190" s="3">
        <v>45743</v>
      </c>
      <c r="B190" s="13">
        <v>3.0599755201957731E-3</v>
      </c>
      <c r="C190" s="13">
        <v>-8.5423482370048341E-3</v>
      </c>
      <c r="D190" s="13">
        <v>-1.6014234875444903E-2</v>
      </c>
      <c r="E190" s="13">
        <v>1.9607843137255179E-3</v>
      </c>
      <c r="L190" s="3">
        <v>45743</v>
      </c>
      <c r="M190" s="13">
        <v>3.0599755201957731E-3</v>
      </c>
      <c r="N190" s="13">
        <v>-8.5423482370048341E-3</v>
      </c>
      <c r="O190" s="13">
        <v>-1.6014234875444903E-2</v>
      </c>
      <c r="P190" s="13">
        <v>1.9607843137255179E-3</v>
      </c>
      <c r="Q190" s="145">
        <v>2.2142031825077035E-3</v>
      </c>
      <c r="R190" s="145">
        <v>-6.5392394278909098E-3</v>
      </c>
    </row>
    <row r="191" spans="1:18" ht="13" x14ac:dyDescent="0.3">
      <c r="A191" s="3">
        <v>45744</v>
      </c>
      <c r="B191" s="13">
        <v>-1.9320724018710544E-2</v>
      </c>
      <c r="C191" s="13">
        <v>-2.4747937671860575E-2</v>
      </c>
      <c r="D191" s="13">
        <v>-1.5758202014983194E-2</v>
      </c>
      <c r="E191" s="13">
        <v>-2.3972602739726054E-2</v>
      </c>
      <c r="L191" s="3">
        <v>45744</v>
      </c>
      <c r="M191" s="13">
        <v>-1.9320724018710544E-2</v>
      </c>
      <c r="N191" s="13">
        <v>-2.4747937671860575E-2</v>
      </c>
      <c r="O191" s="13">
        <v>-1.5758202014983194E-2</v>
      </c>
      <c r="P191" s="13">
        <v>-2.3972602739726054E-2</v>
      </c>
      <c r="Q191" s="145">
        <v>-7.8940423540368107E-3</v>
      </c>
      <c r="R191" s="145">
        <v>-9.8387264075829196E-3</v>
      </c>
    </row>
    <row r="192" spans="1:18" ht="13" x14ac:dyDescent="0.3">
      <c r="A192" s="3">
        <v>45747</v>
      </c>
      <c r="B192" s="13">
        <v>-1.8249688925756964E-2</v>
      </c>
      <c r="C192" s="13">
        <v>-3.1390977443609053E-2</v>
      </c>
      <c r="D192" s="13">
        <v>-2.5721784776902991E-2</v>
      </c>
      <c r="E192" s="13">
        <v>-3.8095238095238064E-2</v>
      </c>
      <c r="L192" s="3">
        <v>45747</v>
      </c>
      <c r="M192" s="13">
        <v>-1.8249688925756964E-2</v>
      </c>
      <c r="N192" s="13">
        <v>-3.1390977443609053E-2</v>
      </c>
      <c r="O192" s="13">
        <v>-2.5721784776902991E-2</v>
      </c>
      <c r="P192" s="13">
        <v>-3.8095238095238064E-2</v>
      </c>
      <c r="Q192" s="145">
        <v>-1.6612876264931679E-2</v>
      </c>
      <c r="R192" s="145">
        <v>-1.2769372980924485E-2</v>
      </c>
    </row>
    <row r="193" spans="1:18" ht="13" x14ac:dyDescent="0.3">
      <c r="A193" s="3">
        <v>45748</v>
      </c>
      <c r="B193" s="13">
        <v>1.2040557667934175E-2</v>
      </c>
      <c r="C193" s="13">
        <v>2.2123035125169815E-2</v>
      </c>
      <c r="D193" s="13">
        <v>-7.2737068965516172E-3</v>
      </c>
      <c r="E193" s="13">
        <v>8.8587806149035362E-3</v>
      </c>
      <c r="L193" s="3">
        <v>45748</v>
      </c>
      <c r="M193" s="13">
        <v>1.2040557667934175E-2</v>
      </c>
      <c r="N193" s="13">
        <v>2.2123035125169815E-2</v>
      </c>
      <c r="O193" s="13">
        <v>-7.2737068965516172E-3</v>
      </c>
      <c r="P193" s="13">
        <v>8.8587806149035362E-3</v>
      </c>
      <c r="Q193" s="145">
        <v>1.3752141110631656E-2</v>
      </c>
      <c r="R193" s="145">
        <v>1.5574652518308078E-2</v>
      </c>
    </row>
    <row r="194" spans="1:18" ht="13" x14ac:dyDescent="0.3">
      <c r="A194" s="3">
        <v>45749</v>
      </c>
      <c r="B194" s="13">
        <v>-5.2181173032777933E-4</v>
      </c>
      <c r="C194" s="13">
        <v>-1.0062654262388478E-2</v>
      </c>
      <c r="D194" s="13">
        <v>4.341926729986339E-3</v>
      </c>
      <c r="E194" s="13">
        <v>-2.5826446280991736E-3</v>
      </c>
      <c r="L194" s="3">
        <v>45749</v>
      </c>
      <c r="M194" s="13">
        <v>-5.2181173032777933E-4</v>
      </c>
      <c r="N194" s="13">
        <v>-1.0062654262388478E-2</v>
      </c>
      <c r="O194" s="13">
        <v>4.341926729986339E-3</v>
      </c>
      <c r="P194" s="13">
        <v>-2.5826446280991736E-3</v>
      </c>
      <c r="Q194" s="145">
        <v>-2.5159372249074297E-3</v>
      </c>
      <c r="R194" s="145">
        <v>-4.8769648031480482E-3</v>
      </c>
    </row>
    <row r="195" spans="1:18" ht="13" x14ac:dyDescent="0.3">
      <c r="A195" s="3">
        <v>45750</v>
      </c>
      <c r="B195" s="13">
        <v>-6.9646026939542638E-2</v>
      </c>
      <c r="C195" s="13">
        <v>-6.9620253164557014E-2</v>
      </c>
      <c r="D195" s="13">
        <v>-3.5395838962442451E-2</v>
      </c>
      <c r="E195" s="13">
        <v>-3.9357845675815614E-2</v>
      </c>
      <c r="L195" s="3">
        <v>45750</v>
      </c>
      <c r="M195" s="13">
        <v>-6.9646026939542638E-2</v>
      </c>
      <c r="N195" s="13">
        <v>-6.9620253164557014E-2</v>
      </c>
      <c r="O195" s="13">
        <v>-3.5395838962442451E-2</v>
      </c>
      <c r="P195" s="13">
        <v>-3.9357845675815614E-2</v>
      </c>
      <c r="Q195" s="145">
        <v>-3.4245994127872721E-2</v>
      </c>
      <c r="R195" s="145">
        <v>-2.9276538101498543E-2</v>
      </c>
    </row>
    <row r="196" spans="1:18" ht="13" x14ac:dyDescent="0.3">
      <c r="A196" s="3">
        <v>45751</v>
      </c>
      <c r="B196" s="13">
        <v>-7.3063973063973039E-2</v>
      </c>
      <c r="C196" s="13">
        <v>-9.575345289630996E-2</v>
      </c>
      <c r="D196" s="13">
        <v>-5.0140056022409132E-2</v>
      </c>
      <c r="E196" s="13">
        <v>-2.6954177897574125E-2</v>
      </c>
      <c r="L196" s="3">
        <v>45751</v>
      </c>
      <c r="M196" s="13">
        <v>-7.3063973063973039E-2</v>
      </c>
      <c r="N196" s="13">
        <v>-9.575345289630996E-2</v>
      </c>
      <c r="O196" s="13">
        <v>-5.0140056022409132E-2</v>
      </c>
      <c r="P196" s="13">
        <v>-2.6954177897574125E-2</v>
      </c>
      <c r="Q196" s="145">
        <v>-6.3093935042460525E-2</v>
      </c>
      <c r="R196" s="145">
        <v>-4.7458143538337216E-2</v>
      </c>
    </row>
    <row r="197" spans="1:18" ht="13" x14ac:dyDescent="0.3">
      <c r="A197" s="3">
        <v>45754</v>
      </c>
      <c r="B197" s="13">
        <v>-5.557573556120602E-2</v>
      </c>
      <c r="C197" s="13">
        <v>-2.7698620768266347E-2</v>
      </c>
      <c r="D197" s="13">
        <v>7.0775582424064294E-3</v>
      </c>
      <c r="E197" s="13">
        <v>-3.3240997229916584E-3</v>
      </c>
      <c r="L197" s="3">
        <v>45754</v>
      </c>
      <c r="M197" s="13">
        <v>-5.557573556120602E-2</v>
      </c>
      <c r="N197" s="13">
        <v>-2.7698620768266347E-2</v>
      </c>
      <c r="O197" s="13">
        <v>7.0775582424064294E-3</v>
      </c>
      <c r="P197" s="13">
        <v>-3.3240997229916584E-3</v>
      </c>
      <c r="Q197" s="145">
        <v>-5.3758533189114922E-2</v>
      </c>
      <c r="R197" s="145">
        <v>-3.9289381343381502E-2</v>
      </c>
    </row>
    <row r="198" spans="1:18" ht="13" x14ac:dyDescent="0.3">
      <c r="A198" s="3">
        <v>45755</v>
      </c>
      <c r="B198" s="13">
        <v>2.4358974358974411E-2</v>
      </c>
      <c r="C198" s="13">
        <v>2.215709261430247E-2</v>
      </c>
      <c r="D198" s="13">
        <v>-7.0278184480234221E-2</v>
      </c>
      <c r="E198" s="13">
        <v>-4.4469149527515288E-2</v>
      </c>
      <c r="L198" s="3">
        <v>45755</v>
      </c>
      <c r="M198" s="13">
        <v>2.4358974358974411E-2</v>
      </c>
      <c r="N198" s="13">
        <v>2.215709261430247E-2</v>
      </c>
      <c r="O198" s="13">
        <v>-7.0278184480234221E-2</v>
      </c>
      <c r="P198" s="13">
        <v>-4.4469149527515288E-2</v>
      </c>
      <c r="Q198" s="145">
        <v>2.4043548726603723E-2</v>
      </c>
      <c r="R198" s="145">
        <v>2.4832193536787641E-2</v>
      </c>
    </row>
    <row r="199" spans="1:18" ht="13" x14ac:dyDescent="0.3">
      <c r="A199" s="3">
        <v>45756</v>
      </c>
      <c r="B199" s="13">
        <v>-2.2027534418022549E-2</v>
      </c>
      <c r="C199" s="13">
        <v>-1.8350728294528797E-3</v>
      </c>
      <c r="D199" s="13">
        <v>0.10236220472440945</v>
      </c>
      <c r="E199" s="13">
        <v>8.202443280977309E-2</v>
      </c>
      <c r="L199" s="3">
        <v>45756</v>
      </c>
      <c r="M199" s="13">
        <v>-2.2027534418022549E-2</v>
      </c>
      <c r="N199" s="13">
        <v>-1.8350728294528797E-3</v>
      </c>
      <c r="O199" s="13">
        <v>0.10236220472440945</v>
      </c>
      <c r="P199" s="13">
        <v>8.202443280977309E-2</v>
      </c>
      <c r="Q199" s="145">
        <v>-2.7346727711651964E-2</v>
      </c>
      <c r="R199" s="145">
        <v>-2.8728485717789871E-2</v>
      </c>
    </row>
    <row r="200" spans="1:18" ht="13" x14ac:dyDescent="0.3">
      <c r="A200" s="3">
        <v>45757</v>
      </c>
      <c r="B200" s="13">
        <v>5.7716918351676541E-2</v>
      </c>
      <c r="C200" s="13">
        <v>8.3649316327703102E-2</v>
      </c>
      <c r="D200" s="13">
        <v>-6.2857142857142945E-2</v>
      </c>
      <c r="E200" s="13">
        <v>-4.3010752688172046E-2</v>
      </c>
      <c r="L200" s="3">
        <v>45757</v>
      </c>
      <c r="M200" s="13">
        <v>5.7716918351676541E-2</v>
      </c>
      <c r="N200" s="13">
        <v>8.3649316327703102E-2</v>
      </c>
      <c r="O200" s="13">
        <v>-6.2857142857142945E-2</v>
      </c>
      <c r="P200" s="13">
        <v>-4.3010752688172046E-2</v>
      </c>
      <c r="Q200" s="145">
        <v>4.7615888705145513E-2</v>
      </c>
      <c r="R200" s="145">
        <v>4.2001227582815923E-2</v>
      </c>
    </row>
    <row r="201" spans="1:18" ht="13" x14ac:dyDescent="0.3">
      <c r="A201" s="3">
        <v>45758</v>
      </c>
      <c r="B201" s="13">
        <v>-1.8148820326679453E-3</v>
      </c>
      <c r="C201" s="13">
        <v>-1.7707560173894622E-2</v>
      </c>
      <c r="D201" s="13">
        <v>2.2560975609756159E-2</v>
      </c>
      <c r="E201" s="13">
        <v>-2.8089887640449437E-3</v>
      </c>
      <c r="L201" s="3">
        <v>45758</v>
      </c>
      <c r="M201" s="13">
        <v>-1.8148820326679453E-3</v>
      </c>
      <c r="N201" s="13">
        <v>-1.7707560173894622E-2</v>
      </c>
      <c r="O201" s="13">
        <v>2.2560975609756159E-2</v>
      </c>
      <c r="P201" s="13">
        <v>-2.8089887640449437E-3</v>
      </c>
      <c r="Q201" s="145">
        <v>-8.2635283049590138E-3</v>
      </c>
      <c r="R201" s="145">
        <v>-7.3021404042942582E-3</v>
      </c>
    </row>
    <row r="202" spans="1:18" ht="13" x14ac:dyDescent="0.3">
      <c r="A202" s="3">
        <v>45761</v>
      </c>
      <c r="B202" s="13">
        <v>2.6303030303030366E-2</v>
      </c>
      <c r="C202" s="13">
        <v>3.9507772020725349E-2</v>
      </c>
      <c r="D202" s="13">
        <v>4.5617173524150303E-2</v>
      </c>
      <c r="E202" s="13">
        <v>2.1408450704225417E-2</v>
      </c>
      <c r="L202" s="3">
        <v>45761</v>
      </c>
      <c r="M202" s="13">
        <v>2.6303030303030366E-2</v>
      </c>
      <c r="N202" s="13">
        <v>3.9507772020725349E-2</v>
      </c>
      <c r="O202" s="13">
        <v>4.5617173524150303E-2</v>
      </c>
      <c r="P202" s="13">
        <v>2.1408450704225417E-2</v>
      </c>
      <c r="Q202" s="145">
        <v>2.8163181538321185E-2</v>
      </c>
      <c r="R202" s="145">
        <v>2.7956125189373529E-2</v>
      </c>
    </row>
    <row r="203" spans="1:18" ht="13" x14ac:dyDescent="0.3">
      <c r="A203" s="3">
        <v>45762</v>
      </c>
      <c r="B203" s="13">
        <v>2.8935868666587837E-2</v>
      </c>
      <c r="C203" s="13">
        <v>3.1152647975077882E-2</v>
      </c>
      <c r="D203" s="13">
        <v>3.4217279726261032E-3</v>
      </c>
      <c r="E203" s="13">
        <v>1.9856591285162681E-2</v>
      </c>
      <c r="L203" s="3">
        <v>45762</v>
      </c>
      <c r="M203" s="13">
        <v>2.8935868666587837E-2</v>
      </c>
      <c r="N203" s="13">
        <v>3.1152647975077882E-2</v>
      </c>
      <c r="O203" s="13">
        <v>3.4217279726261032E-3</v>
      </c>
      <c r="P203" s="13">
        <v>1.9856591285162681E-2</v>
      </c>
      <c r="Q203" s="145">
        <v>2.3827161260502737E-2</v>
      </c>
      <c r="R203" s="145">
        <v>1.466944017364567E-2</v>
      </c>
    </row>
    <row r="204" spans="1:18" ht="13" x14ac:dyDescent="0.3">
      <c r="A204" s="3">
        <v>45763</v>
      </c>
      <c r="B204" s="13">
        <v>9.2975206611569695E-3</v>
      </c>
      <c r="C204" s="13">
        <v>1.9536757301107731E-2</v>
      </c>
      <c r="D204" s="13">
        <v>-1.4208581983518046E-2</v>
      </c>
      <c r="E204" s="13">
        <v>-2.3255813953488434E-2</v>
      </c>
      <c r="L204" s="3">
        <v>45763</v>
      </c>
      <c r="M204" s="13">
        <v>9.2975206611569695E-3</v>
      </c>
      <c r="N204" s="13">
        <v>1.9536757301107731E-2</v>
      </c>
      <c r="O204" s="13">
        <v>-1.4208581983518046E-2</v>
      </c>
      <c r="P204" s="13">
        <v>-2.3255813953488434E-2</v>
      </c>
      <c r="Q204" s="145">
        <v>7.2864558917699234E-3</v>
      </c>
      <c r="R204" s="145">
        <v>2.8770554825268396E-3</v>
      </c>
    </row>
    <row r="205" spans="1:18" ht="13" x14ac:dyDescent="0.3">
      <c r="A205" s="3">
        <v>45764</v>
      </c>
      <c r="B205" s="13">
        <v>-8.6432389400658179E-3</v>
      </c>
      <c r="C205" s="13">
        <v>-1.4421177400237E-2</v>
      </c>
      <c r="D205" s="13">
        <v>1.6142980686076745E-2</v>
      </c>
      <c r="E205" s="13">
        <v>2.048726467331128E-2</v>
      </c>
      <c r="L205" s="3">
        <v>45764</v>
      </c>
      <c r="M205" s="13">
        <v>-8.6432389400658179E-3</v>
      </c>
      <c r="N205" s="13">
        <v>-1.4421177400237E-2</v>
      </c>
      <c r="O205" s="13">
        <v>1.6142980686076745E-2</v>
      </c>
      <c r="P205" s="13">
        <v>2.048726467331128E-2</v>
      </c>
      <c r="Q205" s="145">
        <v>-1.8409108895901651E-3</v>
      </c>
      <c r="R205" s="145">
        <v>-3.7506182762458771E-3</v>
      </c>
    </row>
    <row r="206" spans="1:18" ht="13" x14ac:dyDescent="0.3">
      <c r="A206" s="3">
        <v>45765</v>
      </c>
      <c r="B206" s="13">
        <v>0</v>
      </c>
      <c r="C206" s="13">
        <v>0</v>
      </c>
      <c r="D206" s="13">
        <v>0</v>
      </c>
      <c r="E206" s="13">
        <v>0</v>
      </c>
      <c r="L206" s="3">
        <v>45765</v>
      </c>
      <c r="M206" s="13">
        <v>0</v>
      </c>
      <c r="N206" s="13">
        <v>0</v>
      </c>
      <c r="O206" s="13">
        <v>0</v>
      </c>
      <c r="P206" s="13">
        <v>0</v>
      </c>
      <c r="Q206" s="145">
        <v>0</v>
      </c>
      <c r="R206" s="145">
        <v>0</v>
      </c>
    </row>
    <row r="207" spans="1:18" ht="13" x14ac:dyDescent="0.3">
      <c r="A207" s="3">
        <v>45768</v>
      </c>
      <c r="B207" s="13">
        <v>0</v>
      </c>
      <c r="C207" s="13">
        <v>0</v>
      </c>
      <c r="D207" s="13">
        <v>0</v>
      </c>
      <c r="E207" s="13">
        <v>0</v>
      </c>
      <c r="L207" s="3">
        <v>45768</v>
      </c>
      <c r="M207" s="13">
        <v>0</v>
      </c>
      <c r="N207" s="13">
        <v>0</v>
      </c>
      <c r="O207" s="13">
        <v>0</v>
      </c>
      <c r="P207" s="13">
        <v>0</v>
      </c>
      <c r="Q207" s="145">
        <v>0</v>
      </c>
      <c r="R207" s="145">
        <v>0</v>
      </c>
    </row>
    <row r="208" spans="1:18" ht="13" x14ac:dyDescent="0.3">
      <c r="A208" s="3">
        <v>45769</v>
      </c>
      <c r="B208" s="13">
        <v>1.3880922335665785E-2</v>
      </c>
      <c r="C208" s="13">
        <v>-2.6959310483062715E-2</v>
      </c>
      <c r="D208" s="13">
        <v>2.2695035460992826E-2</v>
      </c>
      <c r="E208" s="13">
        <v>3.2013022246337369E-2</v>
      </c>
      <c r="L208" s="3">
        <v>45769</v>
      </c>
      <c r="M208" s="13">
        <v>1.3880922335665785E-2</v>
      </c>
      <c r="N208" s="13">
        <v>-2.6959310483062715E-2</v>
      </c>
      <c r="O208" s="13">
        <v>2.2695035460992826E-2</v>
      </c>
      <c r="P208" s="13">
        <v>3.2013022246337369E-2</v>
      </c>
      <c r="Q208" s="145">
        <v>-6.9463117325449357E-4</v>
      </c>
      <c r="R208" s="145">
        <v>4.251136674819864E-3</v>
      </c>
    </row>
    <row r="209" spans="1:18" ht="13" x14ac:dyDescent="0.3">
      <c r="A209" s="3">
        <v>45770</v>
      </c>
      <c r="B209" s="13">
        <v>2.7947499434261336E-2</v>
      </c>
      <c r="C209" s="13">
        <v>2.8118240807498092E-2</v>
      </c>
      <c r="D209" s="13">
        <v>2.4410540915395358E-2</v>
      </c>
      <c r="E209" s="13">
        <v>2.050473186119877E-2</v>
      </c>
      <c r="L209" s="3">
        <v>45770</v>
      </c>
      <c r="M209" s="13">
        <v>2.7947499434261336E-2</v>
      </c>
      <c r="N209" s="13">
        <v>2.8118240807498092E-2</v>
      </c>
      <c r="O209" s="13">
        <v>2.4410540915395358E-2</v>
      </c>
      <c r="P209" s="13">
        <v>2.050473186119877E-2</v>
      </c>
      <c r="Q209" s="145">
        <v>1.2454269949168737E-2</v>
      </c>
      <c r="R209" s="145">
        <v>3.020284315671809E-2</v>
      </c>
    </row>
    <row r="210" spans="1:18" ht="13" x14ac:dyDescent="0.3">
      <c r="A210" s="3">
        <v>45771</v>
      </c>
      <c r="B210" s="13">
        <v>3.3021463951567812E-3</v>
      </c>
      <c r="C210" s="13">
        <v>-8.014425966740105E-3</v>
      </c>
      <c r="D210" s="13">
        <v>1.5434606011372875E-2</v>
      </c>
      <c r="E210" s="13">
        <v>2.679031427099442E-2</v>
      </c>
      <c r="L210" s="3">
        <v>45771</v>
      </c>
      <c r="M210" s="13">
        <v>3.3021463951567812E-3</v>
      </c>
      <c r="N210" s="13">
        <v>-8.014425966740105E-3</v>
      </c>
      <c r="O210" s="13">
        <v>1.5434606011372875E-2</v>
      </c>
      <c r="P210" s="13">
        <v>2.679031427099442E-2</v>
      </c>
      <c r="Q210" s="145">
        <v>8.4943051867903668E-3</v>
      </c>
      <c r="R210" s="145">
        <v>5.5891893351008824E-3</v>
      </c>
    </row>
    <row r="211" spans="1:18" ht="13" x14ac:dyDescent="0.3">
      <c r="A211" s="3">
        <v>45772</v>
      </c>
      <c r="B211" s="13">
        <v>2.3587493143170581E-2</v>
      </c>
      <c r="C211" s="13">
        <v>2.7469198141789528E-2</v>
      </c>
      <c r="D211" s="13">
        <v>1.8666666666666741E-2</v>
      </c>
      <c r="E211" s="13">
        <v>1.1540391369794194E-2</v>
      </c>
      <c r="L211" s="3">
        <v>45772</v>
      </c>
      <c r="M211" s="13">
        <v>2.3587493143170581E-2</v>
      </c>
      <c r="N211" s="13">
        <v>2.7469198141789528E-2</v>
      </c>
      <c r="O211" s="13">
        <v>1.8666666666666741E-2</v>
      </c>
      <c r="P211" s="13">
        <v>1.1540391369794194E-2</v>
      </c>
      <c r="Q211" s="145">
        <v>1.3586894550798831E-2</v>
      </c>
      <c r="R211" s="145">
        <v>7.6519275221834104E-3</v>
      </c>
    </row>
    <row r="212" spans="1:18" ht="13" x14ac:dyDescent="0.3">
      <c r="A212" s="3">
        <v>45775</v>
      </c>
      <c r="B212" s="13">
        <v>5.8949624866023271E-3</v>
      </c>
      <c r="C212" s="13">
        <v>1.7102417928051988E-2</v>
      </c>
      <c r="D212" s="13">
        <v>1.3089005235601349E-3</v>
      </c>
      <c r="E212" s="13">
        <v>-1.8849206349206265E-2</v>
      </c>
      <c r="L212" s="3">
        <v>45775</v>
      </c>
      <c r="M212" s="13">
        <v>5.8949624866023271E-3</v>
      </c>
      <c r="N212" s="13">
        <v>1.7102417928051988E-2</v>
      </c>
      <c r="O212" s="13">
        <v>1.3089005235601349E-3</v>
      </c>
      <c r="P212" s="13">
        <v>-1.8849206349206265E-2</v>
      </c>
      <c r="Q212" s="145">
        <v>2.8591166321256379E-3</v>
      </c>
      <c r="R212" s="145">
        <v>-6.2085510766187672E-4</v>
      </c>
    </row>
    <row r="213" spans="1:18" ht="13" x14ac:dyDescent="0.3">
      <c r="A213" s="3">
        <v>45776</v>
      </c>
      <c r="B213" s="13">
        <v>1.3319126265316995E-2</v>
      </c>
      <c r="C213" s="13">
        <v>1.3722458446076552E-2</v>
      </c>
      <c r="D213" s="13">
        <v>6.0130718954247552E-3</v>
      </c>
      <c r="E213" s="13">
        <v>1.8200202224469129E-2</v>
      </c>
      <c r="L213" s="3">
        <v>45776</v>
      </c>
      <c r="M213" s="13">
        <v>1.3319126265316995E-2</v>
      </c>
      <c r="N213" s="13">
        <v>1.3722458446076552E-2</v>
      </c>
      <c r="O213" s="13">
        <v>6.0130718954247552E-3</v>
      </c>
      <c r="P213" s="13">
        <v>1.8200202224469129E-2</v>
      </c>
      <c r="Q213" s="145">
        <v>1.1084779451112232E-2</v>
      </c>
      <c r="R213" s="145">
        <v>6.9076942784389297E-3</v>
      </c>
    </row>
    <row r="214" spans="1:18" ht="13" x14ac:dyDescent="0.3">
      <c r="A214" s="3">
        <v>45777</v>
      </c>
      <c r="B214" s="13">
        <v>-1.5352260778128183E-2</v>
      </c>
      <c r="C214" s="13">
        <v>-2.8217349857006746E-2</v>
      </c>
      <c r="D214" s="13">
        <v>-3.1185031185031076E-2</v>
      </c>
      <c r="E214" s="13">
        <v>-2.5819265143992139E-2</v>
      </c>
      <c r="L214" s="3">
        <v>45777</v>
      </c>
      <c r="M214" s="13">
        <v>-1.5352260778128183E-2</v>
      </c>
      <c r="N214" s="13">
        <v>-2.8217349857006746E-2</v>
      </c>
      <c r="O214" s="13">
        <v>-3.1185031185031076E-2</v>
      </c>
      <c r="P214" s="13">
        <v>-2.5819265143992139E-2</v>
      </c>
      <c r="Q214" s="145">
        <v>-6.548366524434618E-3</v>
      </c>
      <c r="R214" s="145">
        <v>2.6598482776066523E-3</v>
      </c>
    </row>
    <row r="215" spans="1:18" ht="13" x14ac:dyDescent="0.3">
      <c r="A215" s="3">
        <v>45778</v>
      </c>
      <c r="B215" s="13">
        <v>0</v>
      </c>
      <c r="C215" s="13">
        <v>0</v>
      </c>
      <c r="D215" s="13">
        <v>0</v>
      </c>
      <c r="E215" s="13">
        <v>0</v>
      </c>
      <c r="L215" s="3">
        <v>45778</v>
      </c>
      <c r="M215" s="13">
        <v>0</v>
      </c>
      <c r="N215" s="13">
        <v>0</v>
      </c>
      <c r="O215" s="13">
        <v>0</v>
      </c>
      <c r="P215" s="13">
        <v>0</v>
      </c>
      <c r="Q215" s="145">
        <v>0</v>
      </c>
      <c r="R215" s="145">
        <v>0</v>
      </c>
    </row>
    <row r="216" spans="1:18" ht="13" x14ac:dyDescent="0.3">
      <c r="A216" s="3">
        <v>45779</v>
      </c>
      <c r="B216" s="13">
        <v>1.5484835540367317E-2</v>
      </c>
      <c r="C216" s="13">
        <v>3.2371983519717457E-2</v>
      </c>
      <c r="D216" s="13">
        <v>8.3154506437768845E-3</v>
      </c>
      <c r="E216" s="13">
        <v>1.2742099898063202E-2</v>
      </c>
      <c r="L216" s="3">
        <v>45779</v>
      </c>
      <c r="M216" s="13">
        <v>1.5484835540367317E-2</v>
      </c>
      <c r="N216" s="13">
        <v>3.2371983519717457E-2</v>
      </c>
      <c r="O216" s="13">
        <v>8.3154506437768845E-3</v>
      </c>
      <c r="P216" s="13">
        <v>1.2742099898063202E-2</v>
      </c>
      <c r="Q216" s="145">
        <v>1.8308703334811216E-2</v>
      </c>
      <c r="R216" s="145">
        <v>2.194989398365484E-2</v>
      </c>
    </row>
    <row r="217" spans="1:18" ht="13" x14ac:dyDescent="0.3">
      <c r="A217" s="3">
        <v>45782</v>
      </c>
      <c r="B217" s="13">
        <v>9.7802082237879867E-3</v>
      </c>
      <c r="C217" s="13">
        <v>-1.2542759407069492E-2</v>
      </c>
      <c r="D217" s="13">
        <v>8.5129023676507893E-3</v>
      </c>
      <c r="E217" s="13">
        <v>-1.5098137896325263E-3</v>
      </c>
      <c r="L217" s="3">
        <v>45782</v>
      </c>
      <c r="M217" s="13">
        <v>9.7802082237879867E-3</v>
      </c>
      <c r="N217" s="13">
        <v>-1.2542759407069492E-2</v>
      </c>
      <c r="O217" s="13">
        <v>8.5129023676507893E-3</v>
      </c>
      <c r="P217" s="13">
        <v>-1.5098137896325263E-3</v>
      </c>
      <c r="Q217" s="145">
        <v>4.1366222675709762E-3</v>
      </c>
      <c r="R217" s="145">
        <v>8.1857503640385167E-3</v>
      </c>
    </row>
    <row r="218" spans="1:18" ht="13" x14ac:dyDescent="0.3">
      <c r="A218" s="3">
        <v>45783</v>
      </c>
      <c r="B218" s="13">
        <v>-7.8108727348470174E-3</v>
      </c>
      <c r="C218" s="13">
        <v>8.468052347959925E-3</v>
      </c>
      <c r="D218" s="13">
        <v>-1.1078871010287381E-2</v>
      </c>
      <c r="E218" s="13">
        <v>-9.0725806451613482E-3</v>
      </c>
      <c r="L218" s="3">
        <v>45783</v>
      </c>
      <c r="M218" s="13">
        <v>-7.8108727348470174E-3</v>
      </c>
      <c r="N218" s="13">
        <v>8.468052347959925E-3</v>
      </c>
      <c r="O218" s="13">
        <v>-1.1078871010287381E-2</v>
      </c>
      <c r="P218" s="13">
        <v>-9.0725806451613482E-3</v>
      </c>
      <c r="Q218" s="145">
        <v>2.654427659767217E-3</v>
      </c>
      <c r="R218" s="145">
        <v>-3.7841604837119728E-3</v>
      </c>
    </row>
    <row r="219" spans="1:18" ht="13" x14ac:dyDescent="0.3">
      <c r="A219" s="3">
        <v>45784</v>
      </c>
      <c r="B219" s="13">
        <v>-1.9943318988138923E-2</v>
      </c>
      <c r="C219" s="13">
        <v>-1.6221374045801554E-2</v>
      </c>
      <c r="D219" s="13">
        <v>1.8138170178714316E-2</v>
      </c>
      <c r="E219" s="13">
        <v>-1.0172939979653543E-3</v>
      </c>
      <c r="L219" s="3">
        <v>45784</v>
      </c>
      <c r="M219" s="13">
        <v>-1.9943318988138923E-2</v>
      </c>
      <c r="N219" s="13">
        <v>-1.6221374045801554E-2</v>
      </c>
      <c r="O219" s="13">
        <v>1.8138170178714316E-2</v>
      </c>
      <c r="P219" s="13">
        <v>-1.0172939979653543E-3</v>
      </c>
      <c r="Q219" s="145">
        <v>-6.4341268541282682E-3</v>
      </c>
      <c r="R219" s="145">
        <v>-5.1290222774488872E-3</v>
      </c>
    </row>
    <row r="220" spans="1:18" ht="13" x14ac:dyDescent="0.3">
      <c r="A220" s="3">
        <v>45785</v>
      </c>
      <c r="B220" s="13">
        <v>3.084502516868376E-2</v>
      </c>
      <c r="C220" s="13">
        <v>3.3171677982541239E-2</v>
      </c>
      <c r="D220" s="13">
        <v>2.9604401362326314E-2</v>
      </c>
      <c r="E220" s="13">
        <v>3.2586558044806542E-2</v>
      </c>
      <c r="L220" s="3">
        <v>45785</v>
      </c>
      <c r="M220" s="13">
        <v>3.084502516868376E-2</v>
      </c>
      <c r="N220" s="13">
        <v>3.3171677982541239E-2</v>
      </c>
      <c r="O220" s="13">
        <v>2.9604401362326314E-2</v>
      </c>
      <c r="P220" s="13">
        <v>3.2586558044806542E-2</v>
      </c>
      <c r="Q220" s="145">
        <v>1.6682435203495268E-2</v>
      </c>
      <c r="R220" s="145">
        <v>6.9029216933885395E-3</v>
      </c>
    </row>
    <row r="221" spans="1:18" ht="13" x14ac:dyDescent="0.3">
      <c r="A221" s="3">
        <v>45786</v>
      </c>
      <c r="B221" s="13">
        <v>8.7272727272726894E-3</v>
      </c>
      <c r="C221" s="13">
        <v>9.5756665414946512E-3</v>
      </c>
      <c r="D221" s="13">
        <v>2.2900763358778772E-2</v>
      </c>
      <c r="E221" s="13">
        <v>6.9033530571990988E-3</v>
      </c>
      <c r="L221" s="3">
        <v>45786</v>
      </c>
      <c r="M221" s="13">
        <v>8.7272727272726894E-3</v>
      </c>
      <c r="N221" s="13">
        <v>9.5756665414946512E-3</v>
      </c>
      <c r="O221" s="13">
        <v>2.2900763358778772E-2</v>
      </c>
      <c r="P221" s="13">
        <v>6.9033530571990988E-3</v>
      </c>
      <c r="Q221" s="145">
        <v>9.194845901859313E-3</v>
      </c>
      <c r="R221" s="145">
        <v>2.7020086738187704E-3</v>
      </c>
    </row>
    <row r="222" spans="1:18" ht="13" x14ac:dyDescent="0.3">
      <c r="A222" s="3">
        <v>45789</v>
      </c>
      <c r="B222" s="13">
        <v>6.1798331445051501E-3</v>
      </c>
      <c r="C222" s="13">
        <v>4.1844894922819412E-2</v>
      </c>
      <c r="D222" s="13">
        <v>2.8358208955223892E-2</v>
      </c>
      <c r="E222" s="13">
        <v>3.5259549461312524E-2</v>
      </c>
      <c r="L222" s="3">
        <v>45789</v>
      </c>
      <c r="M222" s="13">
        <v>6.1798331445051501E-3</v>
      </c>
      <c r="N222" s="13">
        <v>4.1844894922819412E-2</v>
      </c>
      <c r="O222" s="13">
        <v>2.8358208955223892E-2</v>
      </c>
      <c r="P222" s="13">
        <v>3.5259549461312524E-2</v>
      </c>
      <c r="Q222" s="145">
        <v>1.2125932398718517E-2</v>
      </c>
      <c r="R222" s="145">
        <v>2.888224296937874E-3</v>
      </c>
    </row>
    <row r="223" spans="1:18" ht="13" x14ac:dyDescent="0.3">
      <c r="A223" s="3">
        <v>45790</v>
      </c>
      <c r="B223" s="13">
        <v>3.0709386835910672E-4</v>
      </c>
      <c r="C223" s="13">
        <v>-1.4816137093895133E-2</v>
      </c>
      <c r="D223" s="13">
        <v>1.4513788098693621E-2</v>
      </c>
      <c r="E223" s="13">
        <v>1.1352885525070982E-2</v>
      </c>
      <c r="L223" s="3">
        <v>45790</v>
      </c>
      <c r="M223" s="13">
        <v>3.0709386835910672E-4</v>
      </c>
      <c r="N223" s="13">
        <v>-1.4816137093895133E-2</v>
      </c>
      <c r="O223" s="13">
        <v>1.4513788098693621E-2</v>
      </c>
      <c r="P223" s="13">
        <v>1.1352885525070982E-2</v>
      </c>
      <c r="Q223" s="145">
        <v>2.6534180842212175E-3</v>
      </c>
      <c r="R223" s="145">
        <v>1.7875281606618831E-3</v>
      </c>
    </row>
    <row r="224" spans="1:18" ht="13" x14ac:dyDescent="0.3">
      <c r="A224" s="3">
        <v>45791</v>
      </c>
      <c r="B224" s="13">
        <v>1.4019647973802748E-2</v>
      </c>
      <c r="C224" s="13">
        <v>1.9206377967023052E-2</v>
      </c>
      <c r="D224" s="13">
        <v>-1.4067715784453894E-2</v>
      </c>
      <c r="E224" s="13">
        <v>-5.6127221702526519E-3</v>
      </c>
      <c r="L224" s="3">
        <v>45791</v>
      </c>
      <c r="M224" s="13">
        <v>1.4019647973802748E-2</v>
      </c>
      <c r="N224" s="13">
        <v>1.9206377967023052E-2</v>
      </c>
      <c r="O224" s="13">
        <v>-1.4067715784453894E-2</v>
      </c>
      <c r="P224" s="13">
        <v>-5.6127221702526519E-3</v>
      </c>
      <c r="Q224" s="145">
        <v>7.2083680089476427E-3</v>
      </c>
      <c r="R224" s="145">
        <v>-5.9605406262746123E-3</v>
      </c>
    </row>
    <row r="225" spans="1:18" ht="13" x14ac:dyDescent="0.3">
      <c r="A225" s="3">
        <v>45792</v>
      </c>
      <c r="B225" s="13">
        <v>4.1376526390148943E-3</v>
      </c>
      <c r="C225" s="13">
        <v>-3.3777777777777374E-3</v>
      </c>
      <c r="D225" s="13">
        <v>-6.2877871825876688E-2</v>
      </c>
      <c r="E225" s="13">
        <v>-1.0348071495766645E-2</v>
      </c>
      <c r="L225" s="3">
        <v>45792</v>
      </c>
      <c r="M225" s="13">
        <v>4.1376526390148943E-3</v>
      </c>
      <c r="N225" s="13">
        <v>-3.3777777777777374E-3</v>
      </c>
      <c r="O225" s="13">
        <v>-6.2877871825876688E-2</v>
      </c>
      <c r="P225" s="13">
        <v>-1.0348071495766645E-2</v>
      </c>
      <c r="Q225" s="145">
        <v>2.3347424388029336E-3</v>
      </c>
      <c r="R225" s="145">
        <v>6.6430652410835924E-3</v>
      </c>
    </row>
    <row r="226" spans="1:18" ht="13" x14ac:dyDescent="0.3">
      <c r="A226" s="3">
        <v>45793</v>
      </c>
      <c r="B226" s="13">
        <v>3.0150753768845367E-4</v>
      </c>
      <c r="C226" s="13">
        <v>7.4919728861932676E-3</v>
      </c>
      <c r="D226" s="13">
        <v>-5.9354838709676609E-3</v>
      </c>
      <c r="E226" s="13">
        <v>-1.5209125475285253E-2</v>
      </c>
      <c r="L226" s="3">
        <v>45793</v>
      </c>
      <c r="M226" s="13">
        <v>3.0150753768845367E-4</v>
      </c>
      <c r="N226" s="13">
        <v>7.4919728861932676E-3</v>
      </c>
      <c r="O226" s="13">
        <v>-5.9354838709676609E-3</v>
      </c>
      <c r="P226" s="13">
        <v>-1.5209125475285253E-2</v>
      </c>
      <c r="Q226" s="145">
        <v>6.3590388588186716E-3</v>
      </c>
      <c r="R226" s="145">
        <v>1.114495087730255E-3</v>
      </c>
    </row>
    <row r="227" spans="1:18" ht="13" x14ac:dyDescent="0.3">
      <c r="A227" s="3">
        <v>45796</v>
      </c>
      <c r="B227" s="13">
        <v>-2.3209082688636581E-2</v>
      </c>
      <c r="C227" s="13">
        <v>1.2747875354107756E-2</v>
      </c>
      <c r="D227" s="13">
        <v>1.0643821391484853E-2</v>
      </c>
      <c r="E227" s="13">
        <v>-2.5096525096525043E-2</v>
      </c>
      <c r="L227" s="3">
        <v>45796</v>
      </c>
      <c r="M227" s="13">
        <v>-2.3209082688636581E-2</v>
      </c>
      <c r="N227" s="13">
        <v>1.2747875354107756E-2</v>
      </c>
      <c r="O227" s="13">
        <v>1.0643821391484853E-2</v>
      </c>
      <c r="P227" s="13">
        <v>-2.5096525096525043E-2</v>
      </c>
      <c r="Q227" s="145">
        <v>-1.0057507663466079E-2</v>
      </c>
      <c r="R227" s="145">
        <v>5.914738144901145E-3</v>
      </c>
    </row>
    <row r="228" spans="1:18" ht="13" x14ac:dyDescent="0.3">
      <c r="A228" s="3">
        <v>45797</v>
      </c>
      <c r="B228" s="13">
        <v>1.275457724748E-2</v>
      </c>
      <c r="C228" s="13">
        <v>1.1013986013985934E-2</v>
      </c>
      <c r="D228" s="13">
        <v>1.0531723606473252E-2</v>
      </c>
      <c r="E228" s="13">
        <v>0</v>
      </c>
      <c r="L228" s="3">
        <v>45797</v>
      </c>
      <c r="M228" s="13">
        <v>1.275457724748E-2</v>
      </c>
      <c r="N228" s="13">
        <v>1.1013986013985934E-2</v>
      </c>
      <c r="O228" s="13">
        <v>1.0531723606473252E-2</v>
      </c>
      <c r="P228" s="13">
        <v>0</v>
      </c>
      <c r="Q228" s="145">
        <v>9.4850128886365924E-3</v>
      </c>
      <c r="R228" s="145">
        <v>4.7788726189080324E-3</v>
      </c>
    </row>
    <row r="229" spans="1:18" ht="13" x14ac:dyDescent="0.3">
      <c r="A229" s="3">
        <v>45798</v>
      </c>
      <c r="B229" s="13">
        <v>5.6875888685759867E-3</v>
      </c>
      <c r="C229" s="13">
        <v>3.4584125886223633E-4</v>
      </c>
      <c r="D229" s="13">
        <v>5.846466700559147E-3</v>
      </c>
      <c r="E229" s="13">
        <v>-5.9405940594058843E-3</v>
      </c>
      <c r="L229" s="3">
        <v>45798</v>
      </c>
      <c r="M229" s="13">
        <v>5.6875888685759867E-3</v>
      </c>
      <c r="N229" s="13">
        <v>3.4584125886223633E-4</v>
      </c>
      <c r="O229" s="13">
        <v>5.846466700559147E-3</v>
      </c>
      <c r="P229" s="13">
        <v>-5.9405940594058843E-3</v>
      </c>
      <c r="Q229" s="145">
        <v>8.2965940176942324E-4</v>
      </c>
      <c r="R229" s="145">
        <v>3.0413863518748566E-3</v>
      </c>
    </row>
    <row r="230" spans="1:18" ht="13" x14ac:dyDescent="0.3">
      <c r="A230" s="3">
        <v>45799</v>
      </c>
      <c r="B230" s="13">
        <v>-5.4534437487374771E-3</v>
      </c>
      <c r="C230" s="13">
        <v>-1.0025929127052692E-2</v>
      </c>
      <c r="D230" s="13">
        <v>-1.3393985342431164E-2</v>
      </c>
      <c r="E230" s="13">
        <v>-1.49402390438247E-2</v>
      </c>
      <c r="L230" s="3">
        <v>45799</v>
      </c>
      <c r="M230" s="13">
        <v>-5.4534437487374771E-3</v>
      </c>
      <c r="N230" s="13">
        <v>-1.0025929127052692E-2</v>
      </c>
      <c r="O230" s="13">
        <v>-1.3393985342431164E-2</v>
      </c>
      <c r="P230" s="13">
        <v>-1.49402390438247E-2</v>
      </c>
      <c r="Q230" s="145">
        <v>-7.5451770353363954E-3</v>
      </c>
      <c r="R230" s="145">
        <v>-5.8203053917306458E-3</v>
      </c>
    </row>
    <row r="231" spans="1:18" ht="13" x14ac:dyDescent="0.3">
      <c r="A231" s="3">
        <v>45800</v>
      </c>
      <c r="B231" s="13">
        <v>-3.4930950446791342E-2</v>
      </c>
      <c r="C231" s="13">
        <v>-2.9683953204120879E-2</v>
      </c>
      <c r="D231" s="13">
        <v>-3.457991803278692E-2</v>
      </c>
      <c r="E231" s="13">
        <v>-2.9828109201213374E-2</v>
      </c>
      <c r="L231" s="3">
        <v>45800</v>
      </c>
      <c r="M231" s="13">
        <v>-3.4930950446791342E-2</v>
      </c>
      <c r="N231" s="13">
        <v>-2.9683953204120879E-2</v>
      </c>
      <c r="O231" s="13">
        <v>-3.457991803278692E-2</v>
      </c>
      <c r="P231" s="13">
        <v>-2.9828109201213374E-2</v>
      </c>
      <c r="Q231" s="145">
        <v>-1.9209753524585257E-2</v>
      </c>
      <c r="R231" s="145">
        <v>-1.5316903013518877E-2</v>
      </c>
    </row>
    <row r="232" spans="1:18" ht="13" x14ac:dyDescent="0.3">
      <c r="A232" s="3">
        <v>45803</v>
      </c>
      <c r="B232" s="13">
        <v>1.7150673400673427E-2</v>
      </c>
      <c r="C232" s="13">
        <v>1.0977145942055056E-2</v>
      </c>
      <c r="D232" s="13">
        <v>1.40620854338021E-2</v>
      </c>
      <c r="E232" s="13">
        <v>7.8165711307972893E-3</v>
      </c>
      <c r="L232" s="3">
        <v>45803</v>
      </c>
      <c r="M232" s="13">
        <v>1.7150673400673427E-2</v>
      </c>
      <c r="N232" s="13">
        <v>1.0977145942055056E-2</v>
      </c>
      <c r="O232" s="13">
        <v>1.40620854338021E-2</v>
      </c>
      <c r="P232" s="13">
        <v>7.8165711307972893E-3</v>
      </c>
      <c r="Q232" s="145">
        <v>1.2817085662511723E-2</v>
      </c>
      <c r="R232" s="145">
        <v>1.5814400683712097E-2</v>
      </c>
    </row>
    <row r="233" spans="1:18" ht="13" x14ac:dyDescent="0.3">
      <c r="A233" s="3">
        <v>45804</v>
      </c>
      <c r="B233" s="13">
        <v>2.3792283024722961E-3</v>
      </c>
      <c r="C233" s="13">
        <v>5.6959772160911411E-3</v>
      </c>
      <c r="D233" s="13">
        <v>2.6164311878597965E-3</v>
      </c>
      <c r="E233" s="13">
        <v>5.170630816959669E-3</v>
      </c>
      <c r="L233" s="3">
        <v>45804</v>
      </c>
      <c r="M233" s="13">
        <v>2.3792283024722961E-3</v>
      </c>
      <c r="N233" s="13">
        <v>5.6959772160911411E-3</v>
      </c>
      <c r="O233" s="13">
        <v>2.6164311878597965E-3</v>
      </c>
      <c r="P233" s="13">
        <v>5.170630816959669E-3</v>
      </c>
      <c r="Q233" s="145">
        <v>3.2443037826853029E-3</v>
      </c>
      <c r="R233" s="145">
        <v>7.9225691559659077E-3</v>
      </c>
    </row>
    <row r="234" spans="1:18" ht="13" x14ac:dyDescent="0.3">
      <c r="A234" s="3">
        <v>45805</v>
      </c>
      <c r="B234" s="13">
        <v>-4.1279669762637355E-4</v>
      </c>
      <c r="C234" s="13">
        <v>8.1415929203539975E-3</v>
      </c>
      <c r="D234" s="13">
        <v>3.7317327766179534E-2</v>
      </c>
      <c r="E234" s="13">
        <v>1.6975308641975221E-2</v>
      </c>
      <c r="L234" s="3">
        <v>45805</v>
      </c>
      <c r="M234" s="13">
        <v>-4.1279669762637355E-4</v>
      </c>
      <c r="N234" s="13">
        <v>8.1415929203539975E-3</v>
      </c>
      <c r="O234" s="13">
        <v>3.7317327766179534E-2</v>
      </c>
      <c r="P234" s="13">
        <v>1.6975308641975221E-2</v>
      </c>
      <c r="Q234" s="145">
        <v>3.4767168617670787E-4</v>
      </c>
      <c r="R234" s="145">
        <v>-8.386865655030426E-3</v>
      </c>
    </row>
    <row r="235" spans="1:18" ht="13" x14ac:dyDescent="0.3">
      <c r="A235" s="3">
        <v>45806</v>
      </c>
      <c r="B235" s="13">
        <v>1.6518686764402245E-3</v>
      </c>
      <c r="C235" s="13">
        <v>-8.7780898876404501E-3</v>
      </c>
      <c r="D235" s="13">
        <v>-1.8364779874213758E-2</v>
      </c>
      <c r="E235" s="13">
        <v>-1.3657056145675209E-2</v>
      </c>
      <c r="L235" s="3">
        <v>45806</v>
      </c>
      <c r="M235" s="13">
        <v>1.6518686764402245E-3</v>
      </c>
      <c r="N235" s="13">
        <v>-8.7780898876404501E-3</v>
      </c>
      <c r="O235" s="13">
        <v>-1.8364779874213758E-2</v>
      </c>
      <c r="P235" s="13">
        <v>-1.3657056145675209E-2</v>
      </c>
      <c r="Q235" s="145">
        <v>-3.9502878155496975E-3</v>
      </c>
      <c r="R235" s="145">
        <v>-5.084360540648261E-3</v>
      </c>
    </row>
    <row r="236" spans="1:18" ht="13" x14ac:dyDescent="0.3">
      <c r="A236" s="3">
        <v>45807</v>
      </c>
      <c r="B236" s="13">
        <v>1.2162440733869339E-2</v>
      </c>
      <c r="C236" s="13">
        <v>1.7711654268508931E-3</v>
      </c>
      <c r="D236" s="13">
        <v>7.4320861096873175E-3</v>
      </c>
      <c r="E236" s="13">
        <v>0</v>
      </c>
      <c r="L236" s="3">
        <v>45807</v>
      </c>
      <c r="M236" s="13">
        <v>1.2162440733869339E-2</v>
      </c>
      <c r="N236" s="13">
        <v>1.7711654268508931E-3</v>
      </c>
      <c r="O236" s="13">
        <v>7.4320861096873175E-3</v>
      </c>
      <c r="P236" s="13">
        <v>0</v>
      </c>
      <c r="Q236" s="145">
        <v>3.2494033933365405E-3</v>
      </c>
      <c r="R236" s="145">
        <v>2.7462455051822476E-3</v>
      </c>
    </row>
    <row r="237" spans="1:18" ht="13" x14ac:dyDescent="0.3">
      <c r="A237" s="3">
        <v>45810</v>
      </c>
      <c r="B237" s="13">
        <v>-1.832993890020436E-3</v>
      </c>
      <c r="C237" s="13">
        <v>2.1216407355020765E-3</v>
      </c>
      <c r="D237" s="13">
        <v>-2.4675655049605668E-2</v>
      </c>
      <c r="E237" s="13">
        <v>-2.9230769230769171E-2</v>
      </c>
      <c r="L237" s="3">
        <v>45810</v>
      </c>
      <c r="M237" s="13">
        <v>-1.832993890020436E-3</v>
      </c>
      <c r="N237" s="13">
        <v>2.1216407355020765E-3</v>
      </c>
      <c r="O237" s="13">
        <v>-2.4675655049605668E-2</v>
      </c>
      <c r="P237" s="13">
        <v>-2.9230769230769171E-2</v>
      </c>
      <c r="Q237" s="145">
        <v>-2.1791786351991432E-3</v>
      </c>
      <c r="R237" s="145">
        <v>-2.8392730954616007E-3</v>
      </c>
    </row>
    <row r="238" spans="1:18" ht="13" x14ac:dyDescent="0.3">
      <c r="A238" s="3">
        <v>45811</v>
      </c>
      <c r="B238" s="13">
        <v>-1.9383799224648162E-3</v>
      </c>
      <c r="C238" s="13">
        <v>9.8800282286521223E-3</v>
      </c>
      <c r="D238" s="13">
        <v>8.8680229525298984E-3</v>
      </c>
      <c r="E238" s="13">
        <v>5.282620179608786E-4</v>
      </c>
      <c r="L238" s="3">
        <v>45811</v>
      </c>
      <c r="M238" s="13">
        <v>-1.9383799224648162E-3</v>
      </c>
      <c r="N238" s="13">
        <v>9.8800282286521223E-3</v>
      </c>
      <c r="O238" s="13">
        <v>8.8680229525298984E-3</v>
      </c>
      <c r="P238" s="13">
        <v>5.282620179608786E-4</v>
      </c>
      <c r="Q238" s="145">
        <v>1.9232968669402289E-3</v>
      </c>
      <c r="R238" s="145">
        <v>5.1566928062267451E-3</v>
      </c>
    </row>
    <row r="239" spans="1:18" ht="13" x14ac:dyDescent="0.3">
      <c r="A239" s="3">
        <v>45812</v>
      </c>
      <c r="B239" s="13">
        <v>-4.7020341408565243E-3</v>
      </c>
      <c r="C239" s="13">
        <v>-1.2054507337526289E-2</v>
      </c>
      <c r="D239" s="13">
        <v>1.2926577042398437E-3</v>
      </c>
      <c r="E239" s="13">
        <v>7.9197465681098197E-3</v>
      </c>
      <c r="L239" s="3">
        <v>45812</v>
      </c>
      <c r="M239" s="13">
        <v>-4.7020341408565243E-3</v>
      </c>
      <c r="N239" s="13">
        <v>-1.2054507337526289E-2</v>
      </c>
      <c r="O239" s="13">
        <v>1.2926577042398437E-3</v>
      </c>
      <c r="P239" s="13">
        <v>7.9197465681098197E-3</v>
      </c>
      <c r="Q239" s="145">
        <v>-2.9679328138287001E-3</v>
      </c>
      <c r="R239" s="145">
        <v>6.8749254631805326E-3</v>
      </c>
    </row>
    <row r="240" spans="1:18" ht="13" x14ac:dyDescent="0.3">
      <c r="A240" s="3">
        <v>45813</v>
      </c>
      <c r="B240" s="13">
        <v>1.6329464927595839E-2</v>
      </c>
      <c r="C240" s="13">
        <v>2.2281167108753407E-2</v>
      </c>
      <c r="D240" s="13">
        <v>-4.3893622514844981E-3</v>
      </c>
      <c r="E240" s="13">
        <v>-7.3336825563122352E-3</v>
      </c>
      <c r="L240" s="3">
        <v>45813</v>
      </c>
      <c r="M240" s="13">
        <v>1.6329464927595839E-2</v>
      </c>
      <c r="N240" s="13">
        <v>2.2281167108753407E-2</v>
      </c>
      <c r="O240" s="13">
        <v>-4.3893622514844981E-3</v>
      </c>
      <c r="P240" s="13">
        <v>-7.3336825563122352E-3</v>
      </c>
      <c r="Q240" s="145">
        <v>6.6622895253138862E-3</v>
      </c>
      <c r="R240" s="145">
        <v>3.6557581500345376E-3</v>
      </c>
    </row>
    <row r="241" spans="1:18" ht="13" x14ac:dyDescent="0.3">
      <c r="A241" s="3">
        <v>45814</v>
      </c>
      <c r="B241" s="13">
        <v>1.4551333872271458E-2</v>
      </c>
      <c r="C241" s="13">
        <v>6.7462376751427182E-3</v>
      </c>
      <c r="D241" s="13">
        <v>-8.8174273858922046E-3</v>
      </c>
      <c r="E241" s="13">
        <v>-1.6358839050131895E-2</v>
      </c>
      <c r="L241" s="3">
        <v>45814</v>
      </c>
      <c r="M241" s="13">
        <v>1.4551333872271458E-2</v>
      </c>
      <c r="N241" s="13">
        <v>6.7462376751427182E-3</v>
      </c>
      <c r="O241" s="13">
        <v>-8.8174273858922046E-3</v>
      </c>
      <c r="P241" s="13">
        <v>-1.6358839050131895E-2</v>
      </c>
      <c r="Q241" s="145">
        <v>5.9899558761064521E-3</v>
      </c>
      <c r="R241" s="145">
        <v>-9.7742685438639669E-4</v>
      </c>
    </row>
    <row r="242" spans="1:18" ht="13" x14ac:dyDescent="0.3">
      <c r="A242" s="3">
        <v>45817</v>
      </c>
      <c r="B242" s="13">
        <v>-1.7928286852588553E-3</v>
      </c>
      <c r="C242" s="13">
        <v>1.546391752577256E-3</v>
      </c>
      <c r="D242" s="13">
        <v>7.3260073260073564E-3</v>
      </c>
      <c r="E242" s="13">
        <v>1.6094420600857454E-3</v>
      </c>
      <c r="L242" s="3">
        <v>45817</v>
      </c>
      <c r="M242" s="13">
        <v>-1.7928286852588553E-3</v>
      </c>
      <c r="N242" s="13">
        <v>1.546391752577256E-3</v>
      </c>
      <c r="O242" s="13">
        <v>7.3260073260073564E-3</v>
      </c>
      <c r="P242" s="13">
        <v>1.6094420600857454E-3</v>
      </c>
      <c r="Q242" s="145">
        <v>-4.3738112762346966E-3</v>
      </c>
      <c r="R242" s="145">
        <v>-5.5944337781223879E-3</v>
      </c>
    </row>
    <row r="243" spans="1:18" ht="13" x14ac:dyDescent="0.3">
      <c r="A243" s="3">
        <v>45818</v>
      </c>
      <c r="B243" s="13">
        <v>-2.6042706046697367E-2</v>
      </c>
      <c r="C243" s="13">
        <v>-2.5904957968776773E-2</v>
      </c>
      <c r="D243" s="13">
        <v>5.9740259740258929E-3</v>
      </c>
      <c r="E243" s="13">
        <v>4.8205677557579315E-3</v>
      </c>
      <c r="L243" s="3">
        <v>45818</v>
      </c>
      <c r="M243" s="13">
        <v>-2.6042706046697367E-2</v>
      </c>
      <c r="N243" s="13">
        <v>-2.5904957968776773E-2</v>
      </c>
      <c r="O243" s="13">
        <v>5.9740259740258929E-3</v>
      </c>
      <c r="P243" s="13">
        <v>4.8205677557579315E-3</v>
      </c>
      <c r="Q243" s="145">
        <v>-6.6733510897977813E-3</v>
      </c>
      <c r="R243" s="145">
        <v>-7.4818770448157098E-3</v>
      </c>
    </row>
    <row r="244" spans="1:18" ht="13" x14ac:dyDescent="0.3">
      <c r="A244" s="3">
        <v>45819</v>
      </c>
      <c r="B244" s="13">
        <v>1.8440733531401171E-3</v>
      </c>
      <c r="C244" s="13">
        <v>4.226840436773547E-3</v>
      </c>
      <c r="D244" s="13">
        <v>-1.2909888974954084E-3</v>
      </c>
      <c r="E244" s="13">
        <v>-6.9296375266523613E-3</v>
      </c>
      <c r="L244" s="3">
        <v>45819</v>
      </c>
      <c r="M244" s="13">
        <v>1.8440733531401171E-3</v>
      </c>
      <c r="N244" s="13">
        <v>4.226840436773547E-3</v>
      </c>
      <c r="O244" s="13">
        <v>-1.2909888974954084E-3</v>
      </c>
      <c r="P244" s="13">
        <v>-6.9296375266523613E-3</v>
      </c>
      <c r="Q244" s="145">
        <v>-8.9352856686269956E-4</v>
      </c>
      <c r="R244" s="145">
        <v>-1.5672182439411895E-3</v>
      </c>
    </row>
    <row r="245" spans="1:18" ht="13" x14ac:dyDescent="0.3">
      <c r="A245" s="3">
        <v>45820</v>
      </c>
      <c r="B245" s="13">
        <v>-6.0333367419980856E-3</v>
      </c>
      <c r="C245" s="13">
        <v>-7.0150824272196155E-4</v>
      </c>
      <c r="D245" s="13">
        <v>-5.9462254395035389E-3</v>
      </c>
      <c r="E245" s="13">
        <v>-3.220611916264212E-3</v>
      </c>
      <c r="L245" s="3">
        <v>45820</v>
      </c>
      <c r="M245" s="13">
        <v>-6.0333367419980856E-3</v>
      </c>
      <c r="N245" s="13">
        <v>-7.0150824272196155E-4</v>
      </c>
      <c r="O245" s="13">
        <v>-5.9462254395035389E-3</v>
      </c>
      <c r="P245" s="13">
        <v>-3.220611916264212E-3</v>
      </c>
      <c r="Q245" s="145">
        <v>-5.2141871970259462E-3</v>
      </c>
      <c r="R245" s="145">
        <v>-7.6721022476862822E-3</v>
      </c>
    </row>
    <row r="246" spans="1:18" ht="13" x14ac:dyDescent="0.3">
      <c r="A246" s="3">
        <v>45821</v>
      </c>
      <c r="B246" s="13">
        <v>-8.1275720164609693E-3</v>
      </c>
      <c r="C246" s="13">
        <v>-1.4566514566514538E-2</v>
      </c>
      <c r="D246" s="13">
        <v>-1.7945383615084649E-2</v>
      </c>
      <c r="E246" s="13">
        <v>-2.1540118470651591E-2</v>
      </c>
      <c r="L246" s="3">
        <v>45821</v>
      </c>
      <c r="M246" s="13">
        <v>-8.1275720164609693E-3</v>
      </c>
      <c r="N246" s="13">
        <v>-1.4566514566514538E-2</v>
      </c>
      <c r="O246" s="13">
        <v>-1.7945383615084649E-2</v>
      </c>
      <c r="P246" s="13">
        <v>-2.1540118470651591E-2</v>
      </c>
      <c r="Q246" s="145">
        <v>-1.2414861528951941E-2</v>
      </c>
      <c r="R246" s="145">
        <v>-1.1111782241187529E-2</v>
      </c>
    </row>
    <row r="247" spans="1:18" ht="13" x14ac:dyDescent="0.3">
      <c r="A247" s="3">
        <v>45824</v>
      </c>
      <c r="B247" s="13">
        <v>2.3545275386370742E-2</v>
      </c>
      <c r="C247" s="13">
        <v>3.4372217275155825E-2</v>
      </c>
      <c r="D247" s="13">
        <v>-1.8802966101694938E-2</v>
      </c>
      <c r="E247" s="13">
        <v>-1.1007154650522215E-3</v>
      </c>
      <c r="L247" s="3">
        <v>45824</v>
      </c>
      <c r="M247" s="13">
        <v>2.3545275386370742E-2</v>
      </c>
      <c r="N247" s="13">
        <v>3.4372217275155825E-2</v>
      </c>
      <c r="O247" s="13">
        <v>-1.8802966101694938E-2</v>
      </c>
      <c r="P247" s="13">
        <v>-1.1007154650522215E-3</v>
      </c>
      <c r="Q247" s="145">
        <v>1.2901303915867302E-2</v>
      </c>
      <c r="R247" s="145">
        <v>7.8261981822467797E-3</v>
      </c>
    </row>
    <row r="248" spans="1:18" ht="13" x14ac:dyDescent="0.3">
      <c r="A248" s="3">
        <v>45825</v>
      </c>
      <c r="B248" s="13">
        <v>-2.6955816781516012E-2</v>
      </c>
      <c r="C248" s="13">
        <v>-3.6157024793388455E-2</v>
      </c>
      <c r="D248" s="13">
        <v>-7.5573549257758176E-3</v>
      </c>
      <c r="E248" s="13">
        <v>-1.4325068870523384E-2</v>
      </c>
      <c r="L248" s="3">
        <v>45825</v>
      </c>
      <c r="M248" s="13">
        <v>-2.6955816781516012E-2</v>
      </c>
      <c r="N248" s="13">
        <v>-3.6157024793388455E-2</v>
      </c>
      <c r="O248" s="13">
        <v>-7.5573549257758176E-3</v>
      </c>
      <c r="P248" s="13">
        <v>-1.4325068870523384E-2</v>
      </c>
      <c r="Q248" s="145">
        <v>-1.3557484579368411E-2</v>
      </c>
      <c r="R248" s="145">
        <v>-1.106310949241324E-2</v>
      </c>
    </row>
    <row r="249" spans="1:18" ht="13" x14ac:dyDescent="0.3">
      <c r="A249" s="3">
        <v>45826</v>
      </c>
      <c r="B249" s="13">
        <v>4.3740887315142484E-3</v>
      </c>
      <c r="C249" s="13">
        <v>9.1103965702037364E-3</v>
      </c>
      <c r="D249" s="13">
        <v>-1.1694316018493328E-2</v>
      </c>
      <c r="E249" s="13">
        <v>4.4717719396309835E-3</v>
      </c>
      <c r="L249" s="3">
        <v>45826</v>
      </c>
      <c r="M249" s="13">
        <v>4.3740887315142484E-3</v>
      </c>
      <c r="N249" s="13">
        <v>9.1103965702037364E-3</v>
      </c>
      <c r="O249" s="13">
        <v>-1.1694316018493328E-2</v>
      </c>
      <c r="P249" s="13">
        <v>4.4717719396309835E-3</v>
      </c>
      <c r="Q249" s="145">
        <v>7.8975600821163457E-4</v>
      </c>
      <c r="R249" s="145">
        <v>-6.0000735409157062E-3</v>
      </c>
    </row>
    <row r="250" spans="1:18" ht="13" x14ac:dyDescent="0.3">
      <c r="A250" s="3">
        <v>45827</v>
      </c>
      <c r="B250" s="13">
        <v>-1.4931563666528425E-2</v>
      </c>
      <c r="C250" s="13">
        <v>-2.0180562931492309E-2</v>
      </c>
      <c r="D250" s="13">
        <v>-1.4034122179416761E-2</v>
      </c>
      <c r="E250" s="13">
        <v>-1.3912075681691709E-2</v>
      </c>
      <c r="L250" s="3">
        <v>45827</v>
      </c>
      <c r="M250" s="13">
        <v>-1.4931563666528425E-2</v>
      </c>
      <c r="N250" s="13">
        <v>-2.0180562931492309E-2</v>
      </c>
      <c r="O250" s="13">
        <v>-1.4034122179416761E-2</v>
      </c>
      <c r="P250" s="13">
        <v>-1.3912075681691709E-2</v>
      </c>
      <c r="Q250" s="145">
        <v>-1.1452725320783213E-2</v>
      </c>
      <c r="R250" s="145">
        <v>-1.1518422585392717E-2</v>
      </c>
    </row>
    <row r="251" spans="1:18" ht="13" x14ac:dyDescent="0.3">
      <c r="A251" s="3">
        <v>45828</v>
      </c>
      <c r="B251" s="13">
        <v>1.3052631578947427E-2</v>
      </c>
      <c r="C251" s="13">
        <v>7.9494128274615675E-3</v>
      </c>
      <c r="D251" s="13">
        <v>7.8146804353893713E-3</v>
      </c>
      <c r="E251" s="13">
        <v>7.9006772009029679E-3</v>
      </c>
      <c r="L251" s="3">
        <v>45828</v>
      </c>
      <c r="M251" s="13">
        <v>1.3052631578947427E-2</v>
      </c>
      <c r="N251" s="13">
        <v>7.9494128274615675E-3</v>
      </c>
      <c r="O251" s="13">
        <v>7.8146804353893713E-3</v>
      </c>
      <c r="P251" s="13">
        <v>7.9006772009029679E-3</v>
      </c>
      <c r="Q251" s="145">
        <v>7.4994590002324061E-3</v>
      </c>
      <c r="R251" s="145">
        <v>1.0838131732097807E-2</v>
      </c>
    </row>
    <row r="252" spans="1:18" ht="13" x14ac:dyDescent="0.3">
      <c r="A252" s="3">
        <v>45831</v>
      </c>
      <c r="B252" s="13">
        <v>-1.1949293433083978E-2</v>
      </c>
      <c r="C252" s="13">
        <v>-1.3981000179243613E-2</v>
      </c>
      <c r="D252" s="13">
        <v>-4.9847687621157495E-3</v>
      </c>
      <c r="E252" s="13">
        <v>-3.3594624860022078E-3</v>
      </c>
      <c r="L252" s="3">
        <v>45831</v>
      </c>
      <c r="M252" s="13">
        <v>-1.1949293433083978E-2</v>
      </c>
      <c r="N252" s="13">
        <v>-1.3981000179243613E-2</v>
      </c>
      <c r="O252" s="13">
        <v>-4.9847687621157495E-3</v>
      </c>
      <c r="P252" s="13">
        <v>-3.3594624860022078E-3</v>
      </c>
      <c r="Q252" s="145">
        <v>-9.9757606517496666E-3</v>
      </c>
      <c r="R252" s="145">
        <v>-3.3189333825026364E-3</v>
      </c>
    </row>
    <row r="253" spans="1:18" ht="13" x14ac:dyDescent="0.3">
      <c r="A253" s="3">
        <v>45832</v>
      </c>
      <c r="B253" s="13">
        <v>2.3556630560521631E-2</v>
      </c>
      <c r="C253" s="13">
        <v>3.9810943464824666E-2</v>
      </c>
      <c r="D253" s="13">
        <v>2.0873921514055108E-2</v>
      </c>
      <c r="E253" s="13">
        <v>3.5393258426966355E-2</v>
      </c>
      <c r="L253" s="3">
        <v>45832</v>
      </c>
      <c r="M253" s="13">
        <v>2.3556630560521631E-2</v>
      </c>
      <c r="N253" s="13">
        <v>3.9810943464824666E-2</v>
      </c>
      <c r="O253" s="13">
        <v>2.0873921514055108E-2</v>
      </c>
      <c r="P253" s="13">
        <v>3.5393258426966355E-2</v>
      </c>
      <c r="Q253" s="145">
        <v>1.4265890027135167E-2</v>
      </c>
      <c r="R253" s="145">
        <v>1.5704537360003247E-2</v>
      </c>
    </row>
    <row r="254" spans="1:18" ht="13" x14ac:dyDescent="0.3">
      <c r="A254" s="3">
        <v>45833</v>
      </c>
      <c r="B254" s="13">
        <v>-7.089283879585003E-3</v>
      </c>
      <c r="C254" s="13">
        <v>-1.5559440559440569E-2</v>
      </c>
      <c r="D254" s="13">
        <v>-4.0894220283532873E-3</v>
      </c>
      <c r="E254" s="13">
        <v>-1.0851871947911939E-3</v>
      </c>
      <c r="L254" s="3">
        <v>45833</v>
      </c>
      <c r="M254" s="13">
        <v>-7.089283879585003E-3</v>
      </c>
      <c r="N254" s="13">
        <v>-1.5559440559440569E-2</v>
      </c>
      <c r="O254" s="13">
        <v>-4.0894220283532873E-3</v>
      </c>
      <c r="P254" s="13">
        <v>-1.0851871947911939E-3</v>
      </c>
      <c r="Q254" s="145">
        <v>-2.8559862025365739E-3</v>
      </c>
      <c r="R254" s="145">
        <v>-6.6165139640927458E-3</v>
      </c>
    </row>
    <row r="255" spans="1:18" ht="13" x14ac:dyDescent="0.3">
      <c r="A255" s="3">
        <v>45834</v>
      </c>
      <c r="B255" s="13">
        <v>-4.449503311258202E-3</v>
      </c>
      <c r="C255" s="13">
        <v>-2.6638252530634997E-3</v>
      </c>
      <c r="D255" s="13">
        <v>-3.5587188612100345E-3</v>
      </c>
      <c r="E255" s="13">
        <v>-1.8468223791417739E-2</v>
      </c>
      <c r="L255" s="3">
        <v>45834</v>
      </c>
      <c r="M255" s="13">
        <v>-4.449503311258202E-3</v>
      </c>
      <c r="N255" s="13">
        <v>-2.6638252530634997E-3</v>
      </c>
      <c r="O255" s="13">
        <v>-3.5587188612100345E-3</v>
      </c>
      <c r="P255" s="13">
        <v>-1.8468223791417739E-2</v>
      </c>
      <c r="Q255" s="145">
        <v>-8.4216815396736318E-5</v>
      </c>
      <c r="R255" s="145">
        <v>4.6494874086308452E-3</v>
      </c>
    </row>
    <row r="256" spans="1:18" ht="13" x14ac:dyDescent="0.3">
      <c r="A256" s="3">
        <v>45835</v>
      </c>
      <c r="B256" s="13">
        <v>1.4031805425631408E-2</v>
      </c>
      <c r="C256" s="13">
        <v>6.4102564102565271E-3</v>
      </c>
      <c r="D256" s="13">
        <v>4.7252747252747224E-2</v>
      </c>
      <c r="E256" s="13">
        <v>8.3010514665190927E-3</v>
      </c>
      <c r="L256" s="3">
        <v>45835</v>
      </c>
      <c r="M256" s="13">
        <v>1.4031805425631408E-2</v>
      </c>
      <c r="N256" s="13">
        <v>6.4102564102565271E-3</v>
      </c>
      <c r="O256" s="13">
        <v>4.7252747252747224E-2</v>
      </c>
      <c r="P256" s="13">
        <v>8.3010514665190927E-3</v>
      </c>
      <c r="Q256" s="145">
        <v>1.0884748321481124E-2</v>
      </c>
      <c r="R256" s="145">
        <v>1.6273697597637433E-2</v>
      </c>
    </row>
    <row r="257" spans="1:18" ht="13" x14ac:dyDescent="0.3">
      <c r="A257" s="3">
        <v>45838</v>
      </c>
      <c r="B257" s="13">
        <v>2.7675276752766754E-3</v>
      </c>
      <c r="C257" s="13">
        <v>6.9002123142249371E-3</v>
      </c>
      <c r="D257" s="13">
        <v>-7.8698845750261592E-3</v>
      </c>
      <c r="E257" s="13">
        <v>1.0976948408342482E-2</v>
      </c>
      <c r="L257" s="3">
        <v>45838</v>
      </c>
      <c r="M257" s="13">
        <v>2.7675276752766754E-3</v>
      </c>
      <c r="N257" s="13">
        <v>6.9002123142249371E-3</v>
      </c>
      <c r="O257" s="13">
        <v>-7.8698845750261592E-3</v>
      </c>
      <c r="P257" s="13">
        <v>1.0976948408342482E-2</v>
      </c>
      <c r="Q257" s="145">
        <v>6.3588181244392337E-4</v>
      </c>
      <c r="R257" s="145">
        <v>-4.8522204405530922E-3</v>
      </c>
    </row>
    <row r="258" spans="1:18" ht="13" x14ac:dyDescent="0.3">
      <c r="A258" s="3">
        <v>45839</v>
      </c>
      <c r="B258" s="13">
        <v>-9.5062864152100565E-3</v>
      </c>
      <c r="C258" s="13">
        <v>-1.7220172201721964E-2</v>
      </c>
      <c r="D258" s="13">
        <v>-7.6679005817027798E-3</v>
      </c>
      <c r="E258" s="13">
        <v>-1.2486427795873958E-2</v>
      </c>
      <c r="L258" s="3">
        <v>45839</v>
      </c>
      <c r="M258" s="13">
        <v>-9.5062864152100565E-3</v>
      </c>
      <c r="N258" s="13">
        <v>-1.7220172201721964E-2</v>
      </c>
      <c r="O258" s="13">
        <v>-7.6679005817027798E-3</v>
      </c>
      <c r="P258" s="13">
        <v>-1.2486427795873958E-2</v>
      </c>
      <c r="Q258" s="145">
        <v>-4.9062964923829826E-3</v>
      </c>
      <c r="R258" s="145">
        <v>-8.2974492394891942E-3</v>
      </c>
    </row>
    <row r="259" spans="1:18" ht="13" x14ac:dyDescent="0.3">
      <c r="A259" s="3">
        <v>45840</v>
      </c>
      <c r="B259" s="13">
        <v>8.8751289989680397E-3</v>
      </c>
      <c r="C259" s="13">
        <v>1.4303593777936656E-2</v>
      </c>
      <c r="D259" s="13">
        <v>5.2491340261124404E-2</v>
      </c>
      <c r="E259" s="13">
        <v>3.4084661902143973E-2</v>
      </c>
      <c r="L259" s="3">
        <v>45840</v>
      </c>
      <c r="M259" s="13">
        <v>8.8751289989680397E-3</v>
      </c>
      <c r="N259" s="13">
        <v>1.4303593777936656E-2</v>
      </c>
      <c r="O259" s="13">
        <v>5.2491340261124404E-2</v>
      </c>
      <c r="P259" s="13">
        <v>3.4084661902143973E-2</v>
      </c>
      <c r="Q259" s="145">
        <v>4.5010625096699418E-3</v>
      </c>
      <c r="R259" s="145">
        <v>3.2818430475218202E-3</v>
      </c>
    </row>
    <row r="260" spans="1:18" ht="13" x14ac:dyDescent="0.3">
      <c r="A260" s="3">
        <v>45841</v>
      </c>
      <c r="B260" s="13">
        <v>6.239770867430436E-3</v>
      </c>
      <c r="C260" s="13">
        <v>5.111933721135312E-3</v>
      </c>
      <c r="D260" s="13">
        <v>-4.810126582278423E-3</v>
      </c>
      <c r="E260" s="13">
        <v>2.6581605528973951E-3</v>
      </c>
      <c r="L260" s="3">
        <v>45841</v>
      </c>
      <c r="M260" s="13">
        <v>6.239770867430436E-3</v>
      </c>
      <c r="N260" s="13">
        <v>5.111933721135312E-3</v>
      </c>
      <c r="O260" s="13">
        <v>-4.810126582278423E-3</v>
      </c>
      <c r="P260" s="13">
        <v>2.6581605528973951E-3</v>
      </c>
      <c r="Q260" s="145">
        <v>3.3799235214702224E-3</v>
      </c>
      <c r="R260" s="145">
        <v>5.9088445584719197E-3</v>
      </c>
    </row>
    <row r="261" spans="1:18" ht="13" x14ac:dyDescent="0.3">
      <c r="A261" s="3">
        <v>45842</v>
      </c>
      <c r="B261" s="13">
        <v>-1.026735793432948E-2</v>
      </c>
      <c r="C261" s="13">
        <v>-9.9964924587863952E-3</v>
      </c>
      <c r="D261" s="13">
        <v>-1.2719409819384379E-2</v>
      </c>
      <c r="E261" s="13">
        <v>-1.2725344644750825E-2</v>
      </c>
      <c r="L261" s="3">
        <v>45842</v>
      </c>
      <c r="M261" s="13">
        <v>-1.026735793432948E-2</v>
      </c>
      <c r="N261" s="13">
        <v>-9.9964924587863952E-3</v>
      </c>
      <c r="O261" s="13">
        <v>-1.2719409819384379E-2</v>
      </c>
      <c r="P261" s="13">
        <v>-1.2725344644750825E-2</v>
      </c>
      <c r="Q261" s="145">
        <v>-8.2204548035542304E-3</v>
      </c>
      <c r="R261" s="145">
        <v>-6.1147795371394647E-3</v>
      </c>
    </row>
    <row r="262" spans="1:18" ht="13" x14ac:dyDescent="0.3">
      <c r="A262" s="3">
        <v>45845</v>
      </c>
      <c r="B262" s="13">
        <v>1.4482333607230896E-2</v>
      </c>
      <c r="C262" s="13">
        <v>1.5943312666076147E-2</v>
      </c>
      <c r="D262" s="13">
        <v>2.0613244009275518E-3</v>
      </c>
      <c r="E262" s="13">
        <v>-3.7593984962405406E-3</v>
      </c>
      <c r="L262" s="3">
        <v>45845</v>
      </c>
      <c r="M262" s="13">
        <v>1.4482333607230896E-2</v>
      </c>
      <c r="N262" s="13">
        <v>1.5943312666076147E-2</v>
      </c>
      <c r="O262" s="13">
        <v>2.0613244009275518E-3</v>
      </c>
      <c r="P262" s="13">
        <v>-3.7593984962405406E-3</v>
      </c>
      <c r="Q262" s="145">
        <v>7.3457004119816061E-3</v>
      </c>
      <c r="R262" s="145">
        <v>1.2099101209624466E-2</v>
      </c>
    </row>
    <row r="263" spans="1:18" ht="13" x14ac:dyDescent="0.3">
      <c r="A263" s="3">
        <v>45846</v>
      </c>
      <c r="B263" s="13">
        <v>-1.0124531740419379E-4</v>
      </c>
      <c r="C263" s="13">
        <v>1.9006102877070555E-2</v>
      </c>
      <c r="D263" s="13">
        <v>2.2627924916431025E-2</v>
      </c>
      <c r="E263" s="13">
        <v>7.0080862533693335E-3</v>
      </c>
      <c r="L263" s="3">
        <v>45846</v>
      </c>
      <c r="M263" s="13">
        <v>-1.0124531740419379E-4</v>
      </c>
      <c r="N263" s="13">
        <v>1.9006102877070555E-2</v>
      </c>
      <c r="O263" s="13">
        <v>2.2627924916431025E-2</v>
      </c>
      <c r="P263" s="13">
        <v>7.0080862533693335E-3</v>
      </c>
      <c r="Q263" s="145">
        <v>6.4831168505378803E-3</v>
      </c>
      <c r="R263" s="145">
        <v>5.1515690409048367E-3</v>
      </c>
    </row>
    <row r="264" spans="1:18" ht="13" x14ac:dyDescent="0.3">
      <c r="A264" s="3">
        <v>45847</v>
      </c>
      <c r="B264" s="13">
        <v>2.6326447954637486E-2</v>
      </c>
      <c r="C264" s="13">
        <v>4.5859000684462692E-2</v>
      </c>
      <c r="D264" s="13">
        <v>3.0676389238119155E-2</v>
      </c>
      <c r="E264" s="13">
        <v>1.7665952890792199E-2</v>
      </c>
      <c r="L264" s="3">
        <v>45847</v>
      </c>
      <c r="M264" s="13">
        <v>2.6326447954637486E-2</v>
      </c>
      <c r="N264" s="13">
        <v>4.5859000684462692E-2</v>
      </c>
      <c r="O264" s="13">
        <v>3.0676389238119155E-2</v>
      </c>
      <c r="P264" s="13">
        <v>1.7665952890792199E-2</v>
      </c>
      <c r="Q264" s="145">
        <v>1.6855792275200815E-2</v>
      </c>
      <c r="R264" s="145">
        <v>1.3857607431912555E-2</v>
      </c>
    </row>
    <row r="265" spans="1:18" ht="13" x14ac:dyDescent="0.3">
      <c r="A265" s="3">
        <v>45848</v>
      </c>
      <c r="B265" s="13">
        <v>-1.5686661404893342E-2</v>
      </c>
      <c r="C265" s="13">
        <v>-2.9286649214659673E-2</v>
      </c>
      <c r="D265" s="13">
        <v>4.0497682361551511E-2</v>
      </c>
      <c r="E265" s="13">
        <v>2.3145712782745954E-2</v>
      </c>
      <c r="L265" s="3">
        <v>45848</v>
      </c>
      <c r="M265" s="13">
        <v>-1.5686661404893342E-2</v>
      </c>
      <c r="N265" s="13">
        <v>-2.9286649214659673E-2</v>
      </c>
      <c r="O265" s="13">
        <v>4.0497682361551511E-2</v>
      </c>
      <c r="P265" s="13">
        <v>2.3145712782745954E-2</v>
      </c>
      <c r="Q265" s="145">
        <v>-8.2824473088364547E-3</v>
      </c>
      <c r="R265" s="145">
        <v>-3.8910532781380432E-3</v>
      </c>
    </row>
    <row r="266" spans="1:18" ht="13" x14ac:dyDescent="0.3">
      <c r="A266" s="3">
        <v>45849</v>
      </c>
      <c r="B266" s="13">
        <v>-1.3731582640072211E-2</v>
      </c>
      <c r="C266" s="13">
        <v>-2.3428282487780224E-2</v>
      </c>
      <c r="D266" s="13">
        <v>0</v>
      </c>
      <c r="E266" s="13">
        <v>-2.5706940874035988E-3</v>
      </c>
      <c r="L266" s="3">
        <v>45849</v>
      </c>
      <c r="M266" s="13">
        <v>-1.3731582640072211E-2</v>
      </c>
      <c r="N266" s="13">
        <v>-2.3428282487780224E-2</v>
      </c>
      <c r="O266" s="13">
        <v>0</v>
      </c>
      <c r="P266" s="13">
        <v>-2.5706940874035988E-3</v>
      </c>
      <c r="Q266" s="145">
        <v>-1.0270954546893959E-2</v>
      </c>
      <c r="R266" s="145">
        <v>-8.7843761014360245E-3</v>
      </c>
    </row>
    <row r="267" spans="1:18" ht="13" x14ac:dyDescent="0.3">
      <c r="A267" s="3">
        <v>45852</v>
      </c>
      <c r="B267" s="13">
        <v>2.0325203252032089E-3</v>
      </c>
      <c r="C267" s="13">
        <v>5.1777701070073231E-3</v>
      </c>
      <c r="D267" s="13">
        <v>-2.2743259085580277E-2</v>
      </c>
      <c r="E267" s="13">
        <v>-1.1340206185566951E-2</v>
      </c>
      <c r="L267" s="3">
        <v>45852</v>
      </c>
      <c r="M267" s="13">
        <v>2.0325203252032089E-3</v>
      </c>
      <c r="N267" s="13">
        <v>5.1777701070073231E-3</v>
      </c>
      <c r="O267" s="13">
        <v>-2.2743259085580277E-2</v>
      </c>
      <c r="P267" s="13">
        <v>-1.1340206185566951E-2</v>
      </c>
      <c r="Q267" s="145">
        <v>2.2912064028917287E-3</v>
      </c>
      <c r="R267" s="145">
        <v>-4.3125849068644988E-3</v>
      </c>
    </row>
    <row r="268" spans="1:18" ht="13" x14ac:dyDescent="0.3">
      <c r="A268" s="3">
        <v>45853</v>
      </c>
      <c r="B268" s="13">
        <v>-1.0953346855983648E-2</v>
      </c>
      <c r="C268" s="13">
        <v>-1.1332417582417646E-2</v>
      </c>
      <c r="D268" s="13">
        <v>1.6314779270633392E-2</v>
      </c>
      <c r="E268" s="13">
        <v>-2.0855057351408012E-3</v>
      </c>
      <c r="L268" s="3">
        <v>45853</v>
      </c>
      <c r="M268" s="13">
        <v>-1.0953346855983648E-2</v>
      </c>
      <c r="N268" s="13">
        <v>-1.1332417582417646E-2</v>
      </c>
      <c r="O268" s="13">
        <v>1.6314779270633392E-2</v>
      </c>
      <c r="P268" s="13">
        <v>-2.0855057351408012E-3</v>
      </c>
      <c r="Q268" s="145">
        <v>-6.6033042214898151E-3</v>
      </c>
      <c r="R268" s="145">
        <v>-3.0535093169014637E-3</v>
      </c>
    </row>
    <row r="269" spans="1:18" ht="13" x14ac:dyDescent="0.3">
      <c r="A269" s="3">
        <v>45854</v>
      </c>
      <c r="B269" s="13">
        <v>1.8457752255946374E-3</v>
      </c>
      <c r="C269" s="13">
        <v>-4.1681139284472889E-3</v>
      </c>
      <c r="D269" s="13">
        <v>-3.5410764872520913E-3</v>
      </c>
      <c r="E269" s="13">
        <v>-3.0303030303030363E-2</v>
      </c>
      <c r="L269" s="3">
        <v>45854</v>
      </c>
      <c r="M269" s="13">
        <v>1.8457752255946374E-3</v>
      </c>
      <c r="N269" s="13">
        <v>-4.1681139284472889E-3</v>
      </c>
      <c r="O269" s="13">
        <v>-3.5410764872520913E-3</v>
      </c>
      <c r="P269" s="13">
        <v>-3.0303030303030363E-2</v>
      </c>
      <c r="Q269" s="145">
        <v>-2.8866441566421761E-3</v>
      </c>
      <c r="R269" s="145">
        <v>-2.8007345215966509E-3</v>
      </c>
    </row>
    <row r="270" spans="1:18" ht="13" x14ac:dyDescent="0.3">
      <c r="A270" s="3">
        <v>45855</v>
      </c>
      <c r="B270" s="13">
        <v>8.2906857727739307E-3</v>
      </c>
      <c r="C270" s="13">
        <v>1.0812696198116452E-2</v>
      </c>
      <c r="D270" s="13">
        <v>-4.7382136934376413E-3</v>
      </c>
      <c r="E270" s="13">
        <v>4.3103448275862684E-3</v>
      </c>
      <c r="L270" s="3">
        <v>45855</v>
      </c>
      <c r="M270" s="13">
        <v>8.2906857727739307E-3</v>
      </c>
      <c r="N270" s="13">
        <v>1.0812696198116452E-2</v>
      </c>
      <c r="O270" s="13">
        <v>-4.7382136934376413E-3</v>
      </c>
      <c r="P270" s="13">
        <v>4.3103448275862684E-3</v>
      </c>
      <c r="Q270" s="145">
        <v>9.2375920949100913E-3</v>
      </c>
      <c r="R270" s="145">
        <v>1.4264063727744329E-2</v>
      </c>
    </row>
    <row r="271" spans="1:18" ht="13" x14ac:dyDescent="0.3">
      <c r="A271" s="3">
        <v>45856</v>
      </c>
      <c r="B271" s="13">
        <v>1.1166379047811625E-3</v>
      </c>
      <c r="C271" s="13">
        <v>1.8978605935127575E-3</v>
      </c>
      <c r="D271" s="13">
        <v>-5.712925493929895E-3</v>
      </c>
      <c r="E271" s="13">
        <v>-6.4377682403434387E-3</v>
      </c>
      <c r="L271" s="3">
        <v>45856</v>
      </c>
      <c r="M271" s="13">
        <v>1.1166379047811625E-3</v>
      </c>
      <c r="N271" s="13">
        <v>1.8978605935127575E-3</v>
      </c>
      <c r="O271" s="13">
        <v>-5.712925493929895E-3</v>
      </c>
      <c r="P271" s="13">
        <v>-6.4377682403434387E-3</v>
      </c>
      <c r="Q271" s="145">
        <v>3.6263235574733937E-3</v>
      </c>
      <c r="R271" s="145">
        <v>-3.6332239151498115E-3</v>
      </c>
    </row>
    <row r="272" spans="1:18" ht="13" x14ac:dyDescent="0.3">
      <c r="A272" s="3">
        <v>45859</v>
      </c>
      <c r="B272" s="13">
        <v>-1.6223889677550206E-3</v>
      </c>
      <c r="C272" s="13">
        <v>-5.1661787497849388E-4</v>
      </c>
      <c r="D272" s="13">
        <v>1.0294469715106528E-2</v>
      </c>
      <c r="E272" s="13">
        <v>2.1598272138229251E-3</v>
      </c>
      <c r="L272" s="3">
        <v>45859</v>
      </c>
      <c r="M272" s="13">
        <v>-1.6223889677550206E-3</v>
      </c>
      <c r="N272" s="13">
        <v>-5.1661787497849388E-4</v>
      </c>
      <c r="O272" s="13">
        <v>1.0294469715106528E-2</v>
      </c>
      <c r="P272" s="13">
        <v>2.1598272138229251E-3</v>
      </c>
      <c r="Q272" s="145">
        <v>-4.7920186310581644E-3</v>
      </c>
      <c r="R272" s="145">
        <v>1.2760199395644451E-3</v>
      </c>
    </row>
    <row r="273" spans="1:18" ht="13" x14ac:dyDescent="0.3">
      <c r="A273" s="3">
        <v>45860</v>
      </c>
      <c r="B273" s="13">
        <v>-2.0312817387778469E-4</v>
      </c>
      <c r="C273" s="13">
        <v>6.8917987594760768E-4</v>
      </c>
      <c r="D273" s="13">
        <v>-1.6350710900474047E-2</v>
      </c>
      <c r="E273" s="13">
        <v>1.6163793103448889E-3</v>
      </c>
      <c r="L273" s="3">
        <v>45860</v>
      </c>
      <c r="M273" s="13">
        <v>-2.0312817387778469E-4</v>
      </c>
      <c r="N273" s="13">
        <v>6.8917987594760768E-4</v>
      </c>
      <c r="O273" s="13">
        <v>-1.6350710900474047E-2</v>
      </c>
      <c r="P273" s="13">
        <v>1.6163793103448889E-3</v>
      </c>
      <c r="Q273" s="145">
        <v>-2.8851567263911594E-4</v>
      </c>
      <c r="R273" s="145">
        <v>-9.8534447144168359E-3</v>
      </c>
    </row>
    <row r="274" spans="1:18" ht="13" x14ac:dyDescent="0.3">
      <c r="A274" s="3">
        <v>45861</v>
      </c>
      <c r="B274" s="13">
        <v>1.9504266558309648E-2</v>
      </c>
      <c r="C274" s="13">
        <v>3.6329201101928367E-2</v>
      </c>
      <c r="D274" s="13">
        <v>5.4203806311732113E-2</v>
      </c>
      <c r="E274" s="13">
        <v>5.4330285099515839E-2</v>
      </c>
      <c r="L274" s="3">
        <v>45861</v>
      </c>
      <c r="M274" s="13">
        <v>1.9504266558309648E-2</v>
      </c>
      <c r="N274" s="13">
        <v>3.6329201101928367E-2</v>
      </c>
      <c r="O274" s="13">
        <v>5.4203806311732113E-2</v>
      </c>
      <c r="P274" s="13">
        <v>5.4330285099515839E-2</v>
      </c>
      <c r="Q274" s="145">
        <v>1.5007144773707239E-2</v>
      </c>
      <c r="R274" s="145">
        <v>7.6644663797382894E-3</v>
      </c>
    </row>
    <row r="275" spans="1:18" ht="13" x14ac:dyDescent="0.3">
      <c r="A275" s="3">
        <v>45862</v>
      </c>
      <c r="B275" s="13">
        <v>9.565563969709057E-3</v>
      </c>
      <c r="C275" s="13">
        <v>1.7444758265492678E-2</v>
      </c>
      <c r="D275" s="13">
        <v>-1.0968921389396638E-2</v>
      </c>
      <c r="E275" s="13">
        <v>5.1020408163262405E-4</v>
      </c>
      <c r="L275" s="3">
        <v>45862</v>
      </c>
      <c r="M275" s="13">
        <v>9.565563969709057E-3</v>
      </c>
      <c r="N275" s="13">
        <v>1.7444758265492678E-2</v>
      </c>
      <c r="O275" s="13">
        <v>-1.0968921389396638E-2</v>
      </c>
      <c r="P275" s="13">
        <v>5.1020408163262405E-4</v>
      </c>
      <c r="Q275" s="145">
        <v>3.4796080215416169E-3</v>
      </c>
      <c r="R275" s="145">
        <v>2.3966661426517892E-3</v>
      </c>
    </row>
    <row r="276" spans="1:18" ht="13" x14ac:dyDescent="0.3">
      <c r="A276" s="3">
        <v>45863</v>
      </c>
      <c r="B276" s="13">
        <v>-1.3817607579944084E-3</v>
      </c>
      <c r="C276" s="13">
        <v>-1.6329196603535461E-4</v>
      </c>
      <c r="D276" s="13">
        <v>2.7033271719038857E-2</v>
      </c>
      <c r="E276" s="13">
        <v>4.6404895461499208E-2</v>
      </c>
      <c r="L276" s="3">
        <v>45863</v>
      </c>
      <c r="M276" s="13">
        <v>-1.3817607579944084E-3</v>
      </c>
      <c r="N276" s="13">
        <v>-1.6329196603535461E-4</v>
      </c>
      <c r="O276" s="13">
        <v>2.7033271719038857E-2</v>
      </c>
      <c r="P276" s="13">
        <v>4.6404895461499208E-2</v>
      </c>
      <c r="Q276" s="145">
        <v>3.5088955326291137E-3</v>
      </c>
      <c r="R276" s="145">
        <v>-2.7613033856071683E-3</v>
      </c>
    </row>
    <row r="277" spans="1:18" ht="13" x14ac:dyDescent="0.3">
      <c r="A277" s="3">
        <v>45866</v>
      </c>
      <c r="B277" s="13">
        <v>5.139355603874244E-3</v>
      </c>
      <c r="C277" s="13">
        <v>7.3493385595296895E-3</v>
      </c>
      <c r="D277" s="13">
        <v>-3.3745781777277835E-2</v>
      </c>
      <c r="E277" s="13">
        <v>-3.0701754385964831E-2</v>
      </c>
      <c r="L277" s="3">
        <v>45866</v>
      </c>
      <c r="M277" s="13">
        <v>5.139355603874244E-3</v>
      </c>
      <c r="N277" s="13">
        <v>7.3493385595296895E-3</v>
      </c>
      <c r="O277" s="13">
        <v>-3.3745781777277835E-2</v>
      </c>
      <c r="P277" s="13">
        <v>-3.0701754385964831E-2</v>
      </c>
      <c r="Q277" s="145">
        <v>-4.6397833953747716E-4</v>
      </c>
      <c r="R277" s="145">
        <v>-9.7257237776500471E-3</v>
      </c>
    </row>
    <row r="278" spans="1:18" ht="13" x14ac:dyDescent="0.3">
      <c r="A278" s="3">
        <v>45867</v>
      </c>
      <c r="B278" s="13">
        <v>2.2222222222222306E-2</v>
      </c>
      <c r="C278" s="13">
        <v>2.1400778210116735E-2</v>
      </c>
      <c r="D278" s="13">
        <v>5.8207217694994174E-3</v>
      </c>
      <c r="E278" s="13">
        <v>-2.2121669180492739E-2</v>
      </c>
      <c r="L278" s="3">
        <v>45867</v>
      </c>
      <c r="M278" s="13">
        <v>2.2222222222222306E-2</v>
      </c>
      <c r="N278" s="13">
        <v>2.1400778210116735E-2</v>
      </c>
      <c r="O278" s="13">
        <v>5.8207217694994174E-3</v>
      </c>
      <c r="P278" s="13">
        <v>-2.2121669180492739E-2</v>
      </c>
      <c r="Q278" s="145">
        <v>1.2058347928459272E-2</v>
      </c>
      <c r="R278" s="145">
        <v>1.0128222761348032E-2</v>
      </c>
    </row>
    <row r="279" spans="1:18" ht="13" x14ac:dyDescent="0.3">
      <c r="A279" s="3">
        <v>45868</v>
      </c>
      <c r="B279" s="13">
        <v>4.3863024240092294E-2</v>
      </c>
      <c r="C279" s="13">
        <v>1.841269841269836E-2</v>
      </c>
      <c r="D279" s="13">
        <v>-2.4305555555555653E-2</v>
      </c>
      <c r="E279" s="13">
        <v>-2.313624678663239E-2</v>
      </c>
      <c r="L279" s="3">
        <v>45868</v>
      </c>
      <c r="M279" s="13">
        <v>4.3863024240092294E-2</v>
      </c>
      <c r="N279" s="13">
        <v>1.841269841269836E-2</v>
      </c>
      <c r="O279" s="13">
        <v>-2.4305555555555653E-2</v>
      </c>
      <c r="P279" s="13">
        <v>-2.313624678663239E-2</v>
      </c>
      <c r="Q279" s="145">
        <v>1.1372277442832951E-2</v>
      </c>
      <c r="R279" s="145">
        <v>1.9314991577764969E-3</v>
      </c>
    </row>
    <row r="280" spans="1:18" ht="13" x14ac:dyDescent="0.3">
      <c r="A280" s="3">
        <v>45869</v>
      </c>
      <c r="B280" s="13">
        <v>-2.4143015112421715E-2</v>
      </c>
      <c r="C280" s="13">
        <v>7.3254364089775387E-3</v>
      </c>
      <c r="D280" s="13">
        <v>-8.3036773428232843E-3</v>
      </c>
      <c r="E280" s="13">
        <v>0</v>
      </c>
      <c r="L280" s="3">
        <v>45869</v>
      </c>
      <c r="M280" s="13">
        <v>-2.4143015112421715E-2</v>
      </c>
      <c r="N280" s="13">
        <v>7.3254364089775387E-3</v>
      </c>
      <c r="O280" s="13">
        <v>-8.3036773428232843E-3</v>
      </c>
      <c r="P280" s="13">
        <v>0</v>
      </c>
      <c r="Q280" s="145">
        <v>-1.6886370739340864E-2</v>
      </c>
      <c r="R280" s="145">
        <v>-7.141596243079017E-3</v>
      </c>
    </row>
    <row r="281" spans="1:18" ht="13" x14ac:dyDescent="0.3">
      <c r="A281" s="3">
        <v>45870</v>
      </c>
      <c r="B281" s="13">
        <v>-5.5712936732766748E-2</v>
      </c>
      <c r="C281" s="13">
        <v>-3.7443911496209112E-2</v>
      </c>
      <c r="D281" s="13">
        <v>-1.7224880382775094E-2</v>
      </c>
      <c r="E281" s="13">
        <v>-3.8947368421052661E-2</v>
      </c>
      <c r="L281" s="3">
        <v>45870</v>
      </c>
      <c r="M281" s="13">
        <v>-5.5712936732766748E-2</v>
      </c>
      <c r="N281" s="13">
        <v>-3.7443911496209112E-2</v>
      </c>
      <c r="O281" s="13">
        <v>-1.7224880382775094E-2</v>
      </c>
      <c r="P281" s="13">
        <v>-3.8947368421052661E-2</v>
      </c>
      <c r="Q281" s="145">
        <v>-2.5474420877249968E-2</v>
      </c>
      <c r="R281" s="145">
        <v>-2.5181376322267454E-2</v>
      </c>
    </row>
    <row r="282" spans="1:18" ht="13" x14ac:dyDescent="0.3">
      <c r="A282" s="3">
        <v>45873</v>
      </c>
      <c r="B282" s="13">
        <v>3.2399999999999984E-2</v>
      </c>
      <c r="C282" s="13">
        <v>3.6489310400257241E-2</v>
      </c>
      <c r="D282" s="13">
        <v>8.7633885102239399E-3</v>
      </c>
      <c r="E282" s="13">
        <v>6.5717415115006412E-3</v>
      </c>
      <c r="L282" s="3">
        <v>45873</v>
      </c>
      <c r="M282" s="13">
        <v>3.2399999999999984E-2</v>
      </c>
      <c r="N282" s="13">
        <v>3.6489310400257241E-2</v>
      </c>
      <c r="O282" s="13">
        <v>8.7633885102239399E-3</v>
      </c>
      <c r="P282" s="13">
        <v>6.5717415115006412E-3</v>
      </c>
      <c r="Q282" s="145">
        <v>1.9553085673890507E-2</v>
      </c>
      <c r="R282" s="145">
        <v>1.330422837357224E-2</v>
      </c>
    </row>
    <row r="283" spans="1:18" ht="13" x14ac:dyDescent="0.3">
      <c r="A283" s="3">
        <v>45874</v>
      </c>
      <c r="B283" s="13">
        <v>-5.8117008911275185E-3</v>
      </c>
      <c r="C283" s="13">
        <v>-1.5508684863524895E-3</v>
      </c>
      <c r="D283" s="13">
        <v>1.2306949806949932E-2</v>
      </c>
      <c r="E283" s="13">
        <v>7.0729053318823879E-3</v>
      </c>
      <c r="L283" s="3">
        <v>45874</v>
      </c>
      <c r="M283" s="13">
        <v>-5.8117008911275185E-3</v>
      </c>
      <c r="N283" s="13">
        <v>-1.5508684863524895E-3</v>
      </c>
      <c r="O283" s="13">
        <v>1.2306949806949932E-2</v>
      </c>
      <c r="P283" s="13">
        <v>7.0729053318823879E-3</v>
      </c>
      <c r="Q283" s="145">
        <v>1.877719887565936E-3</v>
      </c>
      <c r="R283" s="145">
        <v>3.2713164120086792E-3</v>
      </c>
    </row>
    <row r="284" spans="1:18" ht="13" x14ac:dyDescent="0.3">
      <c r="A284" s="3">
        <v>45875</v>
      </c>
      <c r="B284" s="13">
        <v>7.9890880748247021E-3</v>
      </c>
      <c r="C284" s="13">
        <v>5.4364709537124654E-3</v>
      </c>
      <c r="D284" s="13">
        <v>1.3349225268176284E-2</v>
      </c>
      <c r="E284" s="13">
        <v>1.7828200972447389E-2</v>
      </c>
      <c r="L284" s="3">
        <v>45875</v>
      </c>
      <c r="M284" s="13">
        <v>7.9890880748247021E-3</v>
      </c>
      <c r="N284" s="13">
        <v>5.4364709537124654E-3</v>
      </c>
      <c r="O284" s="13">
        <v>1.3349225268176284E-2</v>
      </c>
      <c r="P284" s="13">
        <v>1.7828200972447389E-2</v>
      </c>
      <c r="Q284" s="145">
        <v>6.3596300683064384E-3</v>
      </c>
      <c r="R284" s="145">
        <v>2.3764299159634906E-3</v>
      </c>
    </row>
    <row r="285" spans="1:18" ht="13" x14ac:dyDescent="0.3">
      <c r="A285" s="3">
        <v>45876</v>
      </c>
      <c r="B285" s="13">
        <v>1.6431471099941999E-2</v>
      </c>
      <c r="C285" s="13">
        <v>2.2400741541789011E-2</v>
      </c>
      <c r="D285" s="13">
        <v>1.0820983298047539E-2</v>
      </c>
      <c r="E285" s="13">
        <v>2.0700636942675189E-2</v>
      </c>
      <c r="L285" s="3">
        <v>45876</v>
      </c>
      <c r="M285" s="13">
        <v>1.6431471099941999E-2</v>
      </c>
      <c r="N285" s="13">
        <v>2.2400741541789011E-2</v>
      </c>
      <c r="O285" s="13">
        <v>1.0820983298047539E-2</v>
      </c>
      <c r="P285" s="13">
        <v>2.0700636942675189E-2</v>
      </c>
      <c r="Q285" s="145">
        <v>8.729371312586675E-3</v>
      </c>
      <c r="R285" s="145">
        <v>1.2728290313828636E-2</v>
      </c>
    </row>
    <row r="286" spans="1:18" ht="13" x14ac:dyDescent="0.3">
      <c r="A286" s="3">
        <v>45877</v>
      </c>
      <c r="B286" s="13">
        <v>1.4834537847090204E-2</v>
      </c>
      <c r="C286" s="13">
        <v>2.0398912058023484E-2</v>
      </c>
      <c r="D286" s="13">
        <v>1.4661391668606064E-2</v>
      </c>
      <c r="E286" s="13">
        <v>8.8403536141445065E-3</v>
      </c>
      <c r="L286" s="3">
        <v>45877</v>
      </c>
      <c r="M286" s="13">
        <v>1.4834537847090204E-2</v>
      </c>
      <c r="N286" s="13">
        <v>2.0398912058023484E-2</v>
      </c>
      <c r="O286" s="13">
        <v>1.4661391668606064E-2</v>
      </c>
      <c r="P286" s="13">
        <v>8.8403536141445065E-3</v>
      </c>
      <c r="Q286" s="145">
        <v>5.2368953732124255E-3</v>
      </c>
      <c r="R286" s="145">
        <v>-1.0344438233884656E-3</v>
      </c>
    </row>
    <row r="287" spans="1:18" ht="13" x14ac:dyDescent="0.3">
      <c r="A287" s="3">
        <v>45880</v>
      </c>
      <c r="B287" s="13">
        <v>-2.061469265367339E-3</v>
      </c>
      <c r="C287" s="13">
        <v>-2.6654820079965468E-3</v>
      </c>
      <c r="D287" s="13">
        <v>-1.0091743119266165E-2</v>
      </c>
      <c r="E287" s="13">
        <v>2.1134020618556671E-2</v>
      </c>
      <c r="L287" s="3">
        <v>45880</v>
      </c>
      <c r="M287" s="13">
        <v>-2.061469265367339E-3</v>
      </c>
      <c r="N287" s="13">
        <v>-2.6654820079965468E-3</v>
      </c>
      <c r="O287" s="13">
        <v>-1.0091743119266165E-2</v>
      </c>
      <c r="P287" s="13">
        <v>2.1134020618556671E-2</v>
      </c>
      <c r="Q287" s="145">
        <v>-5.2730994995046638E-4</v>
      </c>
      <c r="R287" s="145">
        <v>-3.6436087311817471E-3</v>
      </c>
    </row>
    <row r="288" spans="1:18" ht="13" x14ac:dyDescent="0.3">
      <c r="A288" s="3">
        <v>45881</v>
      </c>
      <c r="B288" s="13">
        <v>3.3802816901408062E-3</v>
      </c>
      <c r="C288" s="13">
        <v>1.5738678544914661E-2</v>
      </c>
      <c r="D288" s="13">
        <v>1.2743280815570072E-2</v>
      </c>
      <c r="E288" s="13">
        <v>9.5911155981827645E-3</v>
      </c>
      <c r="L288" s="3">
        <v>45881</v>
      </c>
      <c r="M288" s="13">
        <v>3.3802816901408062E-3</v>
      </c>
      <c r="N288" s="13">
        <v>1.5738678544914661E-2</v>
      </c>
      <c r="O288" s="13">
        <v>1.2743280815570072E-2</v>
      </c>
      <c r="P288" s="13">
        <v>9.5911155981827645E-3</v>
      </c>
      <c r="Q288" s="145">
        <v>7.7681003463698287E-3</v>
      </c>
      <c r="R288" s="145">
        <v>-5.9715816130245366E-3</v>
      </c>
    </row>
    <row r="289" spans="1:18" ht="13" x14ac:dyDescent="0.3">
      <c r="A289" s="3">
        <v>45882</v>
      </c>
      <c r="B289" s="13">
        <v>1.6282987085906746E-2</v>
      </c>
      <c r="C289" s="13">
        <v>-4.3853237830728166E-4</v>
      </c>
      <c r="D289" s="13">
        <v>1.6929764355982656E-2</v>
      </c>
      <c r="E289" s="13">
        <v>0.01</v>
      </c>
      <c r="L289" s="3">
        <v>45882</v>
      </c>
      <c r="M289" s="13">
        <v>1.6282987085906746E-2</v>
      </c>
      <c r="N289" s="13">
        <v>-4.3853237830728166E-4</v>
      </c>
      <c r="O289" s="13">
        <v>1.6929764355982656E-2</v>
      </c>
      <c r="P289" s="13">
        <v>0.01</v>
      </c>
      <c r="Q289" s="145">
        <v>6.6456071661624176E-3</v>
      </c>
      <c r="R289" s="145">
        <v>7.2209971029531857E-3</v>
      </c>
    </row>
    <row r="290" spans="1:18" ht="13" x14ac:dyDescent="0.3">
      <c r="A290" s="3">
        <v>45883</v>
      </c>
      <c r="B290" s="13">
        <v>1.4548802946593118E-2</v>
      </c>
      <c r="C290" s="13">
        <v>8.3357706931852498E-3</v>
      </c>
      <c r="D290" s="13">
        <v>-2.2497187851530068E-4</v>
      </c>
      <c r="E290" s="13">
        <v>-5.9405940594058843E-3</v>
      </c>
      <c r="L290" s="3">
        <v>45883</v>
      </c>
      <c r="M290" s="13">
        <v>1.4548802946593118E-2</v>
      </c>
      <c r="N290" s="13">
        <v>8.3357706931852498E-3</v>
      </c>
      <c r="O290" s="13">
        <v>-2.2497187851530068E-4</v>
      </c>
      <c r="P290" s="13">
        <v>-5.9405940594058843E-3</v>
      </c>
      <c r="Q290" s="145">
        <v>1.2008645163761718E-2</v>
      </c>
      <c r="R290" s="145">
        <v>7.0319944487217297E-3</v>
      </c>
    </row>
    <row r="291" spans="1:18" ht="13" x14ac:dyDescent="0.3">
      <c r="A291" s="3">
        <v>45884</v>
      </c>
      <c r="B291" s="13">
        <v>0</v>
      </c>
      <c r="C291" s="13">
        <v>0</v>
      </c>
      <c r="D291" s="13">
        <v>1.0801080108010891E-2</v>
      </c>
      <c r="E291" s="13">
        <v>1.49402390438247E-2</v>
      </c>
      <c r="L291" s="3">
        <v>45884</v>
      </c>
      <c r="M291" s="13">
        <v>0</v>
      </c>
      <c r="N291" s="13">
        <v>0</v>
      </c>
      <c r="O291" s="13">
        <v>1.0801080108010891E-2</v>
      </c>
      <c r="P291" s="13">
        <v>1.49402390438247E-2</v>
      </c>
      <c r="Q291" s="145">
        <v>0</v>
      </c>
      <c r="R291" s="145">
        <v>-2.1035329569802988E-3</v>
      </c>
    </row>
    <row r="292" spans="1:18" ht="13" x14ac:dyDescent="0.3">
      <c r="A292" s="3">
        <v>45887</v>
      </c>
      <c r="B292" s="13">
        <v>-3.6304229442730915E-3</v>
      </c>
      <c r="C292" s="13">
        <v>-6.2364031907180106E-3</v>
      </c>
      <c r="D292" s="13">
        <v>-4.6749777382012652E-3</v>
      </c>
      <c r="E292" s="13">
        <v>-1.2757605495584017E-2</v>
      </c>
      <c r="L292" s="3">
        <v>45887</v>
      </c>
      <c r="M292" s="13">
        <v>-3.6304229442730915E-3</v>
      </c>
      <c r="N292" s="13">
        <v>-6.2364031907180106E-3</v>
      </c>
      <c r="O292" s="13">
        <v>-4.6749777382012652E-3</v>
      </c>
      <c r="P292" s="13">
        <v>-1.2757605495584017E-2</v>
      </c>
      <c r="Q292" s="145">
        <v>-4.731319295630961E-4</v>
      </c>
      <c r="R292" s="145">
        <v>-9.7974950907468456E-4</v>
      </c>
    </row>
    <row r="293" spans="1:18" ht="13" x14ac:dyDescent="0.3">
      <c r="A293" s="3">
        <v>45888</v>
      </c>
      <c r="B293" s="13">
        <v>2.1133175441792777E-2</v>
      </c>
      <c r="C293" s="13">
        <v>1.415645067133682E-2</v>
      </c>
      <c r="D293" s="13">
        <v>1.7222097964661062E-2</v>
      </c>
      <c r="E293" s="13">
        <v>1.9880715705765408E-2</v>
      </c>
      <c r="L293" s="3">
        <v>45888</v>
      </c>
      <c r="M293" s="13">
        <v>2.1133175441792777E-2</v>
      </c>
      <c r="N293" s="13">
        <v>1.415645067133682E-2</v>
      </c>
      <c r="O293" s="13">
        <v>1.7222097964661062E-2</v>
      </c>
      <c r="P293" s="13">
        <v>1.9880715705765408E-2</v>
      </c>
      <c r="Q293" s="145">
        <v>8.7789311478371022E-3</v>
      </c>
      <c r="R293" s="145">
        <v>4.834151993982517E-3</v>
      </c>
    </row>
    <row r="294" spans="1:18" ht="13" x14ac:dyDescent="0.3">
      <c r="A294" s="3">
        <v>45889</v>
      </c>
      <c r="B294" s="13">
        <v>-5.7091882247992908E-3</v>
      </c>
      <c r="C294" s="13">
        <v>-1.0073391854942994E-2</v>
      </c>
      <c r="D294" s="13">
        <v>-6.5963060686015209E-3</v>
      </c>
      <c r="E294" s="13">
        <v>1.4619883040935673E-2</v>
      </c>
      <c r="L294" s="3">
        <v>45889</v>
      </c>
      <c r="M294" s="13">
        <v>-5.7091882247992908E-3</v>
      </c>
      <c r="N294" s="13">
        <v>-1.0073391854942994E-2</v>
      </c>
      <c r="O294" s="13">
        <v>-6.5963060686015209E-3</v>
      </c>
      <c r="P294" s="13">
        <v>1.4619883040935673E-2</v>
      </c>
      <c r="Q294" s="145">
        <v>-3.1879205532081263E-3</v>
      </c>
      <c r="R294" s="145">
        <v>-4.3706873036592382E-3</v>
      </c>
    </row>
    <row r="295" spans="1:18" ht="13" x14ac:dyDescent="0.3">
      <c r="A295" s="3">
        <v>45890</v>
      </c>
      <c r="B295" s="13">
        <v>6.4597164902206322E-3</v>
      </c>
      <c r="C295" s="13">
        <v>5.6694286960314077E-3</v>
      </c>
      <c r="D295" s="13">
        <v>-2.2133687472333206E-3</v>
      </c>
      <c r="E295" s="13">
        <v>-7.6849183477425281E-3</v>
      </c>
      <c r="L295" s="3">
        <v>45890</v>
      </c>
      <c r="M295" s="13">
        <v>6.4597164902206322E-3</v>
      </c>
      <c r="N295" s="13">
        <v>5.6694286960314077E-3</v>
      </c>
      <c r="O295" s="13">
        <v>-2.2133687472333206E-3</v>
      </c>
      <c r="P295" s="13">
        <v>-7.6849183477425281E-3</v>
      </c>
      <c r="Q295" s="145">
        <v>3.4899729362339142E-3</v>
      </c>
      <c r="R295" s="145">
        <v>-1.0860821722764244E-3</v>
      </c>
    </row>
    <row r="296" spans="1:18" ht="13" x14ac:dyDescent="0.3">
      <c r="A296" s="3">
        <v>45891</v>
      </c>
      <c r="B296" s="13">
        <v>5.8834016758781181E-3</v>
      </c>
      <c r="C296" s="13">
        <v>1.4455044810625766E-4</v>
      </c>
      <c r="D296" s="13">
        <v>1.0647737355811978E-2</v>
      </c>
      <c r="E296" s="13">
        <v>1.3552758954501507E-2</v>
      </c>
      <c r="L296" s="3">
        <v>45891</v>
      </c>
      <c r="M296" s="13">
        <v>5.8834016758781181E-3</v>
      </c>
      <c r="N296" s="13">
        <v>1.4455044810625766E-4</v>
      </c>
      <c r="O296" s="13">
        <v>1.0647737355811978E-2</v>
      </c>
      <c r="P296" s="13">
        <v>1.3552758954501507E-2</v>
      </c>
      <c r="Q296" s="145">
        <v>5.459602549594573E-3</v>
      </c>
      <c r="R296" s="145">
        <v>3.2638934678640261E-3</v>
      </c>
    </row>
    <row r="297" spans="1:18" ht="13" x14ac:dyDescent="0.3">
      <c r="A297" s="3">
        <v>45894</v>
      </c>
      <c r="B297" s="13">
        <v>-1.2406947890819852E-3</v>
      </c>
      <c r="C297" s="13">
        <v>-3.9022980199450216E-3</v>
      </c>
      <c r="D297" s="13">
        <v>1.0974539069358463E-3</v>
      </c>
      <c r="E297" s="13">
        <v>-5.730659025788047E-3</v>
      </c>
      <c r="L297" s="3">
        <v>45894</v>
      </c>
      <c r="M297" s="13">
        <v>-1.2406947890819852E-3</v>
      </c>
      <c r="N297" s="13">
        <v>-3.9022980199450216E-3</v>
      </c>
      <c r="O297" s="13">
        <v>1.0974539069358463E-3</v>
      </c>
      <c r="P297" s="13">
        <v>-5.730659025788047E-3</v>
      </c>
      <c r="Q297" s="145">
        <v>-2.2380180261656738E-3</v>
      </c>
      <c r="R297" s="145">
        <v>-3.6168476721918055E-3</v>
      </c>
    </row>
    <row r="298" spans="1:18" ht="13" x14ac:dyDescent="0.3">
      <c r="A298" s="3">
        <v>45895</v>
      </c>
      <c r="B298" s="13">
        <v>-1.8988464951197909E-2</v>
      </c>
      <c r="C298" s="13">
        <v>-3.6128845037724823E-2</v>
      </c>
      <c r="D298" s="13">
        <v>-5.2620039465030039E-3</v>
      </c>
      <c r="E298" s="13">
        <v>3.8424591738713326E-3</v>
      </c>
      <c r="L298" s="3">
        <v>45895</v>
      </c>
      <c r="M298" s="13">
        <v>-1.8988464951197909E-2</v>
      </c>
      <c r="N298" s="13">
        <v>-3.6128845037724823E-2</v>
      </c>
      <c r="O298" s="13">
        <v>-5.2620039465030039E-3</v>
      </c>
      <c r="P298" s="13">
        <v>3.8424591738713326E-3</v>
      </c>
      <c r="Q298" s="145">
        <v>-1.3417942433487625E-2</v>
      </c>
      <c r="R298" s="145">
        <v>-4.9463959165743756E-3</v>
      </c>
    </row>
    <row r="299" spans="1:18" ht="13" x14ac:dyDescent="0.3">
      <c r="A299" s="3">
        <v>45896</v>
      </c>
      <c r="B299" s="13">
        <v>-2.5325615050651173E-2</v>
      </c>
      <c r="C299" s="13">
        <v>-3.010687942194834E-3</v>
      </c>
      <c r="D299" s="13">
        <v>-1.1461318051575844E-2</v>
      </c>
      <c r="E299" s="13">
        <v>-7.6555023923444701E-3</v>
      </c>
      <c r="L299" s="3">
        <v>45896</v>
      </c>
      <c r="M299" s="13">
        <v>-2.5325615050651173E-2</v>
      </c>
      <c r="N299" s="13">
        <v>-3.010687942194834E-3</v>
      </c>
      <c r="O299" s="13">
        <v>-1.1461318051575844E-2</v>
      </c>
      <c r="P299" s="13">
        <v>-7.6555023923444701E-3</v>
      </c>
      <c r="Q299" s="145">
        <v>-6.9620913107296288E-3</v>
      </c>
      <c r="R299" s="145">
        <v>-3.7904725502792961E-3</v>
      </c>
    </row>
    <row r="300" spans="1:18" ht="13" x14ac:dyDescent="0.3">
      <c r="A300" s="3">
        <v>45897</v>
      </c>
      <c r="B300" s="13">
        <v>3.8975501113585574E-3</v>
      </c>
      <c r="C300" s="13">
        <v>-1.0569228446324535E-3</v>
      </c>
      <c r="D300" s="13">
        <v>8.9186176142697568E-3</v>
      </c>
      <c r="E300" s="13">
        <v>-4.8216007714561235E-3</v>
      </c>
      <c r="L300" s="3">
        <v>45897</v>
      </c>
      <c r="M300" s="13">
        <v>3.8975501113585574E-3</v>
      </c>
      <c r="N300" s="13">
        <v>-1.0569228446324535E-3</v>
      </c>
      <c r="O300" s="13">
        <v>8.9186176142697568E-3</v>
      </c>
      <c r="P300" s="13">
        <v>-4.8216007714561235E-3</v>
      </c>
      <c r="Q300" s="145">
        <v>2.0038490937888329E-3</v>
      </c>
      <c r="R300" s="145">
        <v>-6.0241219718337638E-4</v>
      </c>
    </row>
    <row r="301" spans="1:18" ht="13" x14ac:dyDescent="0.3">
      <c r="A301" s="3">
        <v>45898</v>
      </c>
      <c r="B301" s="13">
        <v>-6.2858199297466831E-3</v>
      </c>
      <c r="C301" s="13">
        <v>-1.8137847642078347E-3</v>
      </c>
      <c r="D301" s="13">
        <v>-1.3259668508287324E-2</v>
      </c>
      <c r="E301" s="13">
        <v>-5.8139534883721753E-3</v>
      </c>
      <c r="L301" s="3">
        <v>45898</v>
      </c>
      <c r="M301" s="13">
        <v>-6.2858199297466831E-3</v>
      </c>
      <c r="N301" s="13">
        <v>-1.8137847642078347E-3</v>
      </c>
      <c r="O301" s="13">
        <v>-1.3259668508287324E-2</v>
      </c>
      <c r="P301" s="13">
        <v>-5.8139534883721753E-3</v>
      </c>
      <c r="Q301" s="145">
        <v>-5.2344702654535434E-3</v>
      </c>
      <c r="R301" s="145">
        <v>-6.2416640281966569E-3</v>
      </c>
    </row>
  </sheetData>
  <mergeCells count="2">
    <mergeCell ref="W3:W4"/>
    <mergeCell ref="W6:W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C8A91-E8F1-4585-971B-6744B537DE80}">
  <dimension ref="A1:H19"/>
  <sheetViews>
    <sheetView zoomScale="160" zoomScaleNormal="160" workbookViewId="0"/>
  </sheetViews>
  <sheetFormatPr defaultColWidth="9.1796875" defaultRowHeight="12.5" x14ac:dyDescent="0.25"/>
  <cols>
    <col min="1" max="1" width="28.453125" style="89" bestFit="1" customWidth="1"/>
    <col min="2" max="2" width="13.453125" style="89" customWidth="1"/>
    <col min="3" max="3" width="13.54296875" style="89" bestFit="1" customWidth="1"/>
    <col min="4" max="4" width="9.1796875" style="89"/>
    <col min="5" max="5" width="2.7265625" style="89" customWidth="1"/>
    <col min="6" max="6" width="18.453125" style="89" bestFit="1" customWidth="1"/>
    <col min="7" max="16384" width="9.1796875" style="89"/>
  </cols>
  <sheetData>
    <row r="1" spans="1:8" ht="13.5" customHeight="1" x14ac:dyDescent="0.3">
      <c r="A1" s="88" t="s">
        <v>364</v>
      </c>
      <c r="B1" s="154">
        <f>'Capital Allocation'!C12</f>
        <v>248069.46917841694</v>
      </c>
    </row>
    <row r="2" spans="1:8" x14ac:dyDescent="0.25">
      <c r="A2" s="104"/>
      <c r="B2" s="104"/>
      <c r="C2" s="104"/>
    </row>
    <row r="3" spans="1:8" x14ac:dyDescent="0.25">
      <c r="A3" s="104"/>
      <c r="B3" s="104"/>
      <c r="C3" s="104"/>
    </row>
    <row r="4" spans="1:8" x14ac:dyDescent="0.25">
      <c r="B4" s="155" t="s">
        <v>432</v>
      </c>
      <c r="C4" s="155" t="s">
        <v>433</v>
      </c>
      <c r="D4" s="155" t="s">
        <v>434</v>
      </c>
    </row>
    <row r="5" spans="1:8" x14ac:dyDescent="0.25">
      <c r="A5" s="88" t="s">
        <v>435</v>
      </c>
      <c r="B5" s="156">
        <v>17500000</v>
      </c>
      <c r="C5" s="185">
        <f>0.25/(1+D5)</f>
        <v>0.24777006937561946</v>
      </c>
      <c r="D5" s="158">
        <v>8.9999999999999993E-3</v>
      </c>
    </row>
    <row r="6" spans="1:8" x14ac:dyDescent="0.25">
      <c r="A6" s="88" t="s">
        <v>464</v>
      </c>
      <c r="B6" s="156">
        <v>16000000</v>
      </c>
      <c r="C6" s="157">
        <f>10/(1+D6)</f>
        <v>9.6107640557424325</v>
      </c>
      <c r="D6" s="158">
        <v>4.0500000000000001E-2</v>
      </c>
    </row>
    <row r="7" spans="1:8" ht="13" x14ac:dyDescent="0.3">
      <c r="A7" s="97" t="s">
        <v>369</v>
      </c>
      <c r="B7" s="159">
        <f>B6+B5</f>
        <v>33500000</v>
      </c>
      <c r="C7" s="160"/>
    </row>
    <row r="8" spans="1:8" x14ac:dyDescent="0.25">
      <c r="A8" s="100"/>
      <c r="B8" s="100"/>
    </row>
    <row r="9" spans="1:8" x14ac:dyDescent="0.25">
      <c r="A9" s="88" t="s">
        <v>371</v>
      </c>
      <c r="B9" s="101">
        <v>0.99</v>
      </c>
    </row>
    <row r="10" spans="1:8" x14ac:dyDescent="0.25">
      <c r="A10" s="102"/>
      <c r="B10" s="103"/>
      <c r="C10" s="104"/>
    </row>
    <row r="11" spans="1:8" ht="13" x14ac:dyDescent="0.3">
      <c r="A11" s="105" t="s">
        <v>372</v>
      </c>
      <c r="B11" s="86" t="s">
        <v>436</v>
      </c>
      <c r="C11" s="86" t="s">
        <v>437</v>
      </c>
    </row>
    <row r="12" spans="1:8" ht="13" x14ac:dyDescent="0.3">
      <c r="A12" s="106" t="s">
        <v>438</v>
      </c>
      <c r="B12" s="107"/>
      <c r="C12" s="107"/>
      <c r="F12" s="93" t="s">
        <v>373</v>
      </c>
      <c r="G12" s="86" t="s">
        <v>440</v>
      </c>
      <c r="H12" s="86" t="s">
        <v>441</v>
      </c>
    </row>
    <row r="13" spans="1:8" ht="13" x14ac:dyDescent="0.3">
      <c r="A13" s="106" t="s">
        <v>439</v>
      </c>
      <c r="B13" s="107">
        <v>3.3E-3</v>
      </c>
      <c r="C13" s="107">
        <v>1E-3</v>
      </c>
      <c r="D13" s="161"/>
      <c r="F13" s="86" t="s">
        <v>440</v>
      </c>
      <c r="G13" s="108">
        <v>1</v>
      </c>
      <c r="H13" s="109"/>
    </row>
    <row r="14" spans="1:8" ht="13" x14ac:dyDescent="0.3">
      <c r="A14" s="106" t="s">
        <v>375</v>
      </c>
      <c r="B14" s="110">
        <f>NORMSINV($B$9)</f>
        <v>2.3263478740408408</v>
      </c>
      <c r="C14" s="110">
        <f>NORMSINV($B$9)</f>
        <v>2.3263478740408408</v>
      </c>
      <c r="F14" s="86" t="s">
        <v>441</v>
      </c>
      <c r="G14" s="109">
        <v>0.15</v>
      </c>
      <c r="H14" s="108">
        <v>1</v>
      </c>
    </row>
    <row r="15" spans="1:8" x14ac:dyDescent="0.25">
      <c r="A15" s="111" t="s">
        <v>376</v>
      </c>
      <c r="B15" s="162"/>
      <c r="C15" s="112"/>
    </row>
    <row r="17" spans="1:6" x14ac:dyDescent="0.25">
      <c r="A17" s="114" t="s">
        <v>377</v>
      </c>
      <c r="B17" s="163"/>
      <c r="C17" s="115" t="str">
        <f>IF($B$1&lt;ABS(B17),"No rispetto limite",IF($B$1*95%&lt;ABS(B17),"Si è vicini al limite","ok"))</f>
        <v>ok</v>
      </c>
    </row>
    <row r="19" spans="1:6" x14ac:dyDescent="0.25">
      <c r="F19" s="164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10D3-B010-44B0-B7C7-BC6B5C6DD2EF}">
  <dimension ref="A1:M301"/>
  <sheetViews>
    <sheetView zoomScale="142" zoomScaleNormal="142" workbookViewId="0"/>
  </sheetViews>
  <sheetFormatPr defaultRowHeight="12.5" x14ac:dyDescent="0.25"/>
  <cols>
    <col min="1" max="1" width="11.1796875" customWidth="1"/>
    <col min="2" max="3" width="9.54296875" bestFit="1" customWidth="1"/>
    <col min="4" max="4" width="11.1796875" customWidth="1"/>
    <col min="5" max="5" width="1.453125" customWidth="1"/>
    <col min="6" max="6" width="22.54296875" bestFit="1" customWidth="1"/>
    <col min="7" max="8" width="16" bestFit="1" customWidth="1"/>
    <col min="12" max="12" width="12.453125" bestFit="1" customWidth="1"/>
  </cols>
  <sheetData>
    <row r="1" spans="1:13" ht="13" x14ac:dyDescent="0.3">
      <c r="A1" s="2" t="s">
        <v>0</v>
      </c>
      <c r="B1" s="2" t="s">
        <v>442</v>
      </c>
      <c r="C1" s="2" t="s">
        <v>443</v>
      </c>
      <c r="D1" s="79" t="s">
        <v>444</v>
      </c>
      <c r="F1" s="27" t="s">
        <v>17</v>
      </c>
      <c r="G1" s="80">
        <f>'Capital Allocation'!C11</f>
        <v>43412.157106222963</v>
      </c>
      <c r="I1" s="92" t="s">
        <v>365</v>
      </c>
      <c r="J1" s="92">
        <v>1.17</v>
      </c>
    </row>
    <row r="2" spans="1:13" ht="13" x14ac:dyDescent="0.3">
      <c r="A2" s="3">
        <v>45481</v>
      </c>
      <c r="B2" s="13">
        <v>9.2034996023177829E-3</v>
      </c>
      <c r="C2" s="13">
        <v>6.538835380401121E-3</v>
      </c>
      <c r="D2" s="82">
        <v>1.0166708878268506E-3</v>
      </c>
      <c r="F2" s="28" t="s">
        <v>23</v>
      </c>
      <c r="G2" s="30">
        <v>0.99</v>
      </c>
    </row>
    <row r="3" spans="1:13" ht="13" x14ac:dyDescent="0.3">
      <c r="A3" s="3">
        <v>45482</v>
      </c>
      <c r="B3" s="13">
        <v>-6.5300607971177475E-3</v>
      </c>
      <c r="C3" s="13">
        <v>3.7749100166798951E-3</v>
      </c>
      <c r="D3" s="82">
        <v>7.4109297756070941E-4</v>
      </c>
      <c r="F3" s="29" t="s">
        <v>445</v>
      </c>
      <c r="G3" s="168"/>
      <c r="H3" s="167">
        <v>300000</v>
      </c>
    </row>
    <row r="4" spans="1:13" ht="13" x14ac:dyDescent="0.3">
      <c r="A4" s="3">
        <v>45483</v>
      </c>
      <c r="B4" s="13">
        <v>7.7062556663645386E-3</v>
      </c>
      <c r="C4" s="13">
        <v>1.8803568305055023E-2</v>
      </c>
      <c r="D4" s="82">
        <v>1.0208033738690168E-2</v>
      </c>
      <c r="F4" s="29" t="s">
        <v>446</v>
      </c>
      <c r="G4" s="168"/>
      <c r="H4" s="167">
        <v>162000</v>
      </c>
    </row>
    <row r="5" spans="1:13" ht="13" x14ac:dyDescent="0.3">
      <c r="A5" s="3">
        <v>45484</v>
      </c>
      <c r="B5" s="13">
        <v>2.6428250112460576E-3</v>
      </c>
      <c r="C5" s="13">
        <v>-2.3220877328526041E-2</v>
      </c>
      <c r="D5" s="82">
        <v>-8.7630082837673821E-3</v>
      </c>
      <c r="F5" s="29" t="s">
        <v>381</v>
      </c>
      <c r="G5" s="169"/>
      <c r="H5" s="167">
        <v>-250000</v>
      </c>
      <c r="L5" s="123" t="s">
        <v>452</v>
      </c>
    </row>
    <row r="6" spans="1:13" ht="13" x14ac:dyDescent="0.3">
      <c r="A6" s="3">
        <v>45485</v>
      </c>
      <c r="B6" s="13">
        <v>2.5349111098648479E-2</v>
      </c>
      <c r="C6" s="13">
        <v>1.3050929384365246E-2</v>
      </c>
      <c r="D6" s="82">
        <v>5.5170166208855882E-3</v>
      </c>
      <c r="G6" s="170">
        <f>SUM(G3:G5)</f>
        <v>0</v>
      </c>
      <c r="L6" s="171">
        <f>G6</f>
        <v>0</v>
      </c>
      <c r="M6" s="142" t="s">
        <v>454</v>
      </c>
    </row>
    <row r="7" spans="1:13" ht="13" x14ac:dyDescent="0.3">
      <c r="A7" s="3">
        <v>45488</v>
      </c>
      <c r="B7" s="13">
        <v>2.734780944045449E-4</v>
      </c>
      <c r="C7" s="13">
        <v>1.6743298343020793E-2</v>
      </c>
      <c r="D7" s="82">
        <v>2.8261818052302866E-3</v>
      </c>
      <c r="F7" s="84" t="s">
        <v>67</v>
      </c>
      <c r="G7" s="85"/>
      <c r="H7" s="123" t="s">
        <v>451</v>
      </c>
      <c r="L7" s="140">
        <v>2.3260000000000001</v>
      </c>
      <c r="M7" s="142" t="s">
        <v>453</v>
      </c>
    </row>
    <row r="8" spans="1:13" ht="13" x14ac:dyDescent="0.3">
      <c r="A8" s="3">
        <v>45489</v>
      </c>
      <c r="B8" s="13">
        <v>1.6021434820647457E-2</v>
      </c>
      <c r="C8" s="13">
        <v>1.791808873720083E-3</v>
      </c>
      <c r="D8" s="82">
        <v>6.389379210899159E-3</v>
      </c>
      <c r="F8" t="s">
        <v>29</v>
      </c>
      <c r="G8" s="43">
        <f>NORMSINV(G2)</f>
        <v>2.3263478740408408</v>
      </c>
      <c r="L8" s="172">
        <f>'VaR Exchange'!F12</f>
        <v>0</v>
      </c>
      <c r="M8" s="142" t="s">
        <v>455</v>
      </c>
    </row>
    <row r="9" spans="1:13" ht="13" x14ac:dyDescent="0.3">
      <c r="A9" s="3">
        <v>45490</v>
      </c>
      <c r="B9" s="13">
        <v>8.826220332597742E-3</v>
      </c>
      <c r="C9" s="13">
        <v>-2.5295971382335396E-2</v>
      </c>
      <c r="D9" s="82">
        <v>-1.3927512704686508E-2</v>
      </c>
      <c r="F9" s="51" t="s">
        <v>447</v>
      </c>
      <c r="G9" s="44"/>
      <c r="L9" s="173"/>
      <c r="M9" s="152" t="s">
        <v>376</v>
      </c>
    </row>
    <row r="10" spans="1:13" ht="13" x14ac:dyDescent="0.3">
      <c r="A10" s="3">
        <v>45491</v>
      </c>
      <c r="B10" s="13">
        <v>-1.1896505734862577E-2</v>
      </c>
      <c r="C10" s="13">
        <v>-2.0534778049632947E-2</v>
      </c>
      <c r="D10" s="82">
        <v>-7.8163725088444703E-3</v>
      </c>
      <c r="F10" s="51" t="s">
        <v>448</v>
      </c>
      <c r="G10" s="44"/>
    </row>
    <row r="11" spans="1:13" ht="13" x14ac:dyDescent="0.3">
      <c r="A11" s="3">
        <v>45492</v>
      </c>
      <c r="B11" s="13">
        <v>-1.0636000431918794E-2</v>
      </c>
      <c r="C11" s="13">
        <v>5.7989115889015724E-4</v>
      </c>
      <c r="D11" s="82">
        <v>-7.1402935113326947E-3</v>
      </c>
      <c r="F11" s="51" t="s">
        <v>382</v>
      </c>
      <c r="G11" s="44"/>
    </row>
    <row r="12" spans="1:13" ht="13" x14ac:dyDescent="0.3">
      <c r="A12" s="3">
        <v>45495</v>
      </c>
      <c r="B12" s="13">
        <v>4.9113233287858427E-3</v>
      </c>
      <c r="C12" s="13">
        <v>-1.5603406000623884E-3</v>
      </c>
      <c r="D12" s="82">
        <v>1.0792007266121681E-2</v>
      </c>
      <c r="F12" s="63" t="s">
        <v>31</v>
      </c>
      <c r="G12" s="64"/>
    </row>
    <row r="13" spans="1:13" ht="13" x14ac:dyDescent="0.3">
      <c r="A13" s="3">
        <v>45496</v>
      </c>
      <c r="B13" s="13">
        <v>-2.7151778441494092E-4</v>
      </c>
      <c r="C13" s="13">
        <v>4.6883372030719012E-3</v>
      </c>
      <c r="D13" s="82">
        <v>-1.5581166736455569E-3</v>
      </c>
    </row>
    <row r="14" spans="1:13" ht="13" x14ac:dyDescent="0.3">
      <c r="A14" s="3">
        <v>45497</v>
      </c>
      <c r="B14" s="13">
        <v>-4.3454644215091843E-4</v>
      </c>
      <c r="C14" s="13">
        <v>-2.8754277587662767E-2</v>
      </c>
      <c r="D14" s="82">
        <v>-2.314903145215573E-2</v>
      </c>
      <c r="F14" s="165" t="s">
        <v>449</v>
      </c>
      <c r="G14" s="187" t="s">
        <v>450</v>
      </c>
    </row>
    <row r="15" spans="1:13" ht="13" x14ac:dyDescent="0.3">
      <c r="A15" s="3">
        <v>45498</v>
      </c>
      <c r="B15" s="13">
        <v>4.3256167807846857E-2</v>
      </c>
      <c r="C15" s="13">
        <v>-4.8046124279307358E-3</v>
      </c>
      <c r="D15" s="82">
        <v>-5.1426813066943033E-3</v>
      </c>
      <c r="F15" s="119"/>
      <c r="G15" s="119"/>
    </row>
    <row r="16" spans="1:13" ht="13" x14ac:dyDescent="0.3">
      <c r="A16" s="3">
        <v>45499</v>
      </c>
      <c r="B16" s="13">
        <v>-1.1980414626523064E-3</v>
      </c>
      <c r="C16" s="13">
        <v>2.1610188974205656E-3</v>
      </c>
      <c r="D16" s="82">
        <v>1.1090490848678162E-2</v>
      </c>
    </row>
    <row r="17" spans="1:4" ht="13" x14ac:dyDescent="0.3">
      <c r="A17" s="3">
        <v>45502</v>
      </c>
      <c r="B17" s="13">
        <v>-1.3037809647979139E-3</v>
      </c>
      <c r="C17" s="13">
        <v>1.2846393833731012E-3</v>
      </c>
      <c r="D17" s="82">
        <v>8.1332087706757511E-4</v>
      </c>
    </row>
    <row r="18" spans="1:4" ht="13" x14ac:dyDescent="0.3">
      <c r="A18" s="3">
        <v>45503</v>
      </c>
      <c r="B18" s="13">
        <v>-2.4020887728459944E-3</v>
      </c>
      <c r="C18" s="13">
        <v>2.5659824046920924E-3</v>
      </c>
      <c r="D18" s="82">
        <v>-4.960154039322557E-3</v>
      </c>
    </row>
    <row r="19" spans="1:4" ht="13" x14ac:dyDescent="0.3">
      <c r="A19" s="3">
        <v>45504</v>
      </c>
      <c r="B19" s="13">
        <v>5.7579564489111936E-3</v>
      </c>
      <c r="C19" s="13">
        <v>1.4990859232175507E-2</v>
      </c>
      <c r="D19" s="82">
        <v>1.5793423637527608E-2</v>
      </c>
    </row>
    <row r="20" spans="1:4" ht="13" x14ac:dyDescent="0.3">
      <c r="A20" s="3">
        <v>45505</v>
      </c>
      <c r="B20" s="13">
        <v>-1.290725512647023E-2</v>
      </c>
      <c r="C20" s="13">
        <v>-1.6750720461095096E-2</v>
      </c>
      <c r="D20" s="82">
        <v>-1.3693569708273706E-2</v>
      </c>
    </row>
    <row r="21" spans="1:4" ht="13" x14ac:dyDescent="0.3">
      <c r="A21" s="3">
        <v>45506</v>
      </c>
      <c r="B21" s="13">
        <v>-2.8472002530844252E-3</v>
      </c>
      <c r="C21" s="13">
        <v>6.8693899981681619E-3</v>
      </c>
      <c r="D21" s="82">
        <v>-1.8381839946536218E-2</v>
      </c>
    </row>
    <row r="22" spans="1:4" ht="13" x14ac:dyDescent="0.3">
      <c r="A22" s="3">
        <v>45509</v>
      </c>
      <c r="B22" s="13">
        <v>-3.0721235194585458E-2</v>
      </c>
      <c r="C22" s="13">
        <v>-4.8167015373419463E-2</v>
      </c>
      <c r="D22" s="82">
        <v>-2.9968802370122182E-2</v>
      </c>
    </row>
    <row r="23" spans="1:4" ht="13" x14ac:dyDescent="0.3">
      <c r="A23" s="3">
        <v>45510</v>
      </c>
      <c r="B23" s="13">
        <v>1.9038786754677916E-2</v>
      </c>
      <c r="C23" s="13">
        <v>-9.7481722177092771E-3</v>
      </c>
      <c r="D23" s="82">
        <v>1.0354142524675409E-2</v>
      </c>
    </row>
    <row r="24" spans="1:4" ht="13" x14ac:dyDescent="0.3">
      <c r="A24" s="3">
        <v>45511</v>
      </c>
      <c r="B24" s="13">
        <v>0</v>
      </c>
      <c r="C24" s="13">
        <v>1.2498190416445513E-2</v>
      </c>
      <c r="D24" s="82">
        <v>-7.7346885418594453E-3</v>
      </c>
    </row>
    <row r="25" spans="1:4" ht="13" x14ac:dyDescent="0.3">
      <c r="A25" s="3">
        <v>45512</v>
      </c>
      <c r="B25" s="13">
        <v>3.1102783725910074E-2</v>
      </c>
      <c r="C25" s="13">
        <v>1.6633304737394002E-2</v>
      </c>
      <c r="D25" s="82">
        <v>2.3042600250024119E-2</v>
      </c>
    </row>
    <row r="26" spans="1:4" ht="13" x14ac:dyDescent="0.3">
      <c r="A26" s="3">
        <v>45513</v>
      </c>
      <c r="B26" s="13">
        <v>-6.0225325787862773E-3</v>
      </c>
      <c r="C26" s="13">
        <v>1.3735877361586456E-2</v>
      </c>
      <c r="D26" s="82">
        <v>4.6716585421792403E-3</v>
      </c>
    </row>
    <row r="27" spans="1:4" ht="13" x14ac:dyDescent="0.3">
      <c r="A27" s="3">
        <v>45516</v>
      </c>
      <c r="B27" s="13">
        <v>-1.0289892922434051E-2</v>
      </c>
      <c r="C27" s="13">
        <v>5.9655937846836479E-3</v>
      </c>
      <c r="D27" s="82">
        <v>4.3037633603872814E-5</v>
      </c>
    </row>
    <row r="28" spans="1:4" ht="13" x14ac:dyDescent="0.3">
      <c r="A28" s="3">
        <v>45517</v>
      </c>
      <c r="B28" s="13">
        <v>7.9691788051510417E-3</v>
      </c>
      <c r="C28" s="13">
        <v>1.7193030846320088E-2</v>
      </c>
      <c r="D28" s="82">
        <v>1.6847572875482508E-2</v>
      </c>
    </row>
    <row r="29" spans="1:4" ht="13" x14ac:dyDescent="0.3">
      <c r="A29" s="3">
        <v>45518</v>
      </c>
      <c r="B29" s="13">
        <v>6.9637153777683857E-3</v>
      </c>
      <c r="C29" s="13">
        <v>2.0337144664888535E-3</v>
      </c>
      <c r="D29" s="82">
        <v>3.8237680860733776E-3</v>
      </c>
    </row>
    <row r="30" spans="1:4" ht="13" x14ac:dyDescent="0.3">
      <c r="A30" s="3">
        <v>45519</v>
      </c>
      <c r="B30" s="13">
        <v>8.4754575707154511E-3</v>
      </c>
      <c r="C30" s="13">
        <v>1.3530579108785856E-2</v>
      </c>
      <c r="D30" s="82">
        <v>1.6133201104998749E-2</v>
      </c>
    </row>
    <row r="31" spans="1:4" ht="13" x14ac:dyDescent="0.3">
      <c r="A31" s="3">
        <v>45520</v>
      </c>
      <c r="B31" s="13">
        <v>-8.765145656096288E-4</v>
      </c>
      <c r="C31" s="13">
        <v>5.9184763260947517E-3</v>
      </c>
      <c r="D31" s="82">
        <v>1.9898181923141685E-3</v>
      </c>
    </row>
    <row r="32" spans="1:4" ht="13" x14ac:dyDescent="0.3">
      <c r="A32" s="3">
        <v>45523</v>
      </c>
      <c r="B32" s="13">
        <v>4.9024667148311937E-3</v>
      </c>
      <c r="C32" s="13">
        <v>-7.0780800707819066E-4</v>
      </c>
      <c r="D32" s="82">
        <v>9.722284736913174E-3</v>
      </c>
    </row>
    <row r="33" spans="1:4" ht="13" x14ac:dyDescent="0.3">
      <c r="A33" s="3">
        <v>45524</v>
      </c>
      <c r="B33" s="13">
        <v>6.6759102346839799E-3</v>
      </c>
      <c r="C33" s="13">
        <v>2.7446987471778502E-3</v>
      </c>
      <c r="D33" s="82">
        <v>-1.9845762938528258E-3</v>
      </c>
    </row>
    <row r="34" spans="1:4" ht="13" x14ac:dyDescent="0.3">
      <c r="A34" s="3">
        <v>45525</v>
      </c>
      <c r="B34" s="13">
        <v>6.0194868132429054E-3</v>
      </c>
      <c r="C34" s="13">
        <v>-4.8562977351986769E-4</v>
      </c>
      <c r="D34" s="82">
        <v>4.2396804070665758E-3</v>
      </c>
    </row>
    <row r="35" spans="1:4" ht="13" x14ac:dyDescent="0.3">
      <c r="A35" s="3">
        <v>45526</v>
      </c>
      <c r="B35" s="13">
        <v>-6.338420972567314E-3</v>
      </c>
      <c r="C35" s="13">
        <v>-8.2597173144876527E-3</v>
      </c>
      <c r="D35" s="82">
        <v>-8.9328126528905837E-3</v>
      </c>
    </row>
    <row r="36" spans="1:4" ht="13" x14ac:dyDescent="0.3">
      <c r="A36" s="3">
        <v>45527</v>
      </c>
      <c r="B36" s="13">
        <v>7.1443151663597854E-4</v>
      </c>
      <c r="C36" s="13">
        <v>1.0288157484523237E-2</v>
      </c>
      <c r="D36" s="82">
        <v>1.1483420217425528E-2</v>
      </c>
    </row>
    <row r="37" spans="1:4" ht="13" x14ac:dyDescent="0.3">
      <c r="A37" s="3">
        <v>45530</v>
      </c>
      <c r="B37" s="13">
        <v>9.586945436002017E-3</v>
      </c>
      <c r="C37" s="13">
        <v>1.4988538176688565E-3</v>
      </c>
      <c r="D37" s="82">
        <v>-3.1537231503155549E-3</v>
      </c>
    </row>
    <row r="38" spans="1:4" ht="13" x14ac:dyDescent="0.3">
      <c r="A38" s="3">
        <v>45531</v>
      </c>
      <c r="B38" s="13">
        <v>3.7882614405495506E-3</v>
      </c>
      <c r="C38" s="13">
        <v>3.7415265428294492E-3</v>
      </c>
      <c r="D38" s="82">
        <v>1.5952029967027789E-3</v>
      </c>
    </row>
    <row r="39" spans="1:4" ht="13" x14ac:dyDescent="0.3">
      <c r="A39" s="3">
        <v>45532</v>
      </c>
      <c r="B39" s="13">
        <v>-1.3586272832485373E-3</v>
      </c>
      <c r="C39" s="13">
        <v>-6.7534973468402933E-3</v>
      </c>
      <c r="D39" s="82">
        <v>-5.9760389633474152E-3</v>
      </c>
    </row>
    <row r="40" spans="1:4" ht="13" x14ac:dyDescent="0.3">
      <c r="A40" s="3">
        <v>45533</v>
      </c>
      <c r="B40" s="13">
        <v>2.217071450166269E-3</v>
      </c>
      <c r="C40" s="13">
        <v>1.4570179698882878E-2</v>
      </c>
      <c r="D40" s="82">
        <v>-3.9340650694408023E-5</v>
      </c>
    </row>
    <row r="41" spans="1:4" ht="13" x14ac:dyDescent="0.3">
      <c r="A41" s="3">
        <v>45534</v>
      </c>
      <c r="B41" s="13">
        <v>1.6239316239316189E-2</v>
      </c>
      <c r="C41" s="13">
        <v>-3.4379215805735329E-3</v>
      </c>
      <c r="D41" s="82">
        <v>1.0093062182132849E-2</v>
      </c>
    </row>
    <row r="42" spans="1:4" ht="13" x14ac:dyDescent="0.3">
      <c r="A42" s="3">
        <v>45537</v>
      </c>
      <c r="B42" s="13">
        <v>0</v>
      </c>
      <c r="C42" s="13">
        <v>0</v>
      </c>
      <c r="D42" s="82">
        <v>0</v>
      </c>
    </row>
    <row r="43" spans="1:4" ht="13" x14ac:dyDescent="0.3">
      <c r="A43" s="3">
        <v>45538</v>
      </c>
      <c r="B43" s="13">
        <v>-4.2052144659377351E-3</v>
      </c>
      <c r="C43" s="13">
        <v>-2.7205240174672445E-2</v>
      </c>
      <c r="D43" s="82">
        <v>-2.1151122441753302E-2</v>
      </c>
    </row>
    <row r="44" spans="1:4" ht="13" x14ac:dyDescent="0.3">
      <c r="A44" s="3">
        <v>45539</v>
      </c>
      <c r="B44" s="13">
        <v>1.4060015898251255E-2</v>
      </c>
      <c r="C44" s="13">
        <v>-8.6187547694932705E-3</v>
      </c>
      <c r="D44" s="82">
        <v>-1.6024800458679313E-3</v>
      </c>
    </row>
    <row r="45" spans="1:4" ht="13" x14ac:dyDescent="0.3">
      <c r="A45" s="3">
        <v>45540</v>
      </c>
      <c r="B45" s="13">
        <v>-7.4469648718828579E-3</v>
      </c>
      <c r="C45" s="13">
        <v>6.9277790355444929E-3</v>
      </c>
      <c r="D45" s="82">
        <v>-3.018077669304892E-3</v>
      </c>
    </row>
    <row r="46" spans="1:4" ht="13" x14ac:dyDescent="0.3">
      <c r="A46" s="3">
        <v>45541</v>
      </c>
      <c r="B46" s="13">
        <v>-9.1317439162840932E-3</v>
      </c>
      <c r="C46" s="13">
        <v>-7.0150193362712582E-3</v>
      </c>
      <c r="D46" s="82">
        <v>-1.7260207762096552E-2</v>
      </c>
    </row>
    <row r="47" spans="1:4" ht="13" x14ac:dyDescent="0.3">
      <c r="A47" s="3">
        <v>45544</v>
      </c>
      <c r="B47" s="13">
        <v>1.3898575271495427E-2</v>
      </c>
      <c r="C47" s="13">
        <v>4.0757177791868223E-4</v>
      </c>
      <c r="D47" s="82">
        <v>1.1580091782812746E-2</v>
      </c>
    </row>
    <row r="48" spans="1:4" ht="13" x14ac:dyDescent="0.3">
      <c r="A48" s="3">
        <v>45545</v>
      </c>
      <c r="B48" s="13">
        <v>8.7947722694442683E-3</v>
      </c>
      <c r="C48" s="13">
        <v>-3.6213842741387122E-3</v>
      </c>
      <c r="D48" s="82">
        <v>4.4726332239698515E-3</v>
      </c>
    </row>
    <row r="49" spans="1:4" ht="13" x14ac:dyDescent="0.3">
      <c r="A49" s="3">
        <v>45546</v>
      </c>
      <c r="B49" s="13">
        <v>2.2257938827196538E-2</v>
      </c>
      <c r="C49" s="13">
        <v>1.1585116532642692E-2</v>
      </c>
      <c r="D49" s="82">
        <v>1.06650508050193E-2</v>
      </c>
    </row>
    <row r="50" spans="1:4" ht="13" x14ac:dyDescent="0.3">
      <c r="A50" s="3">
        <v>45547</v>
      </c>
      <c r="B50" s="13">
        <v>8.1947686883606999E-3</v>
      </c>
      <c r="C50" s="13">
        <v>4.9402676726854238E-4</v>
      </c>
      <c r="D50" s="82">
        <v>7.4953232999587886E-3</v>
      </c>
    </row>
    <row r="51" spans="1:4" ht="13" x14ac:dyDescent="0.3">
      <c r="A51" s="3">
        <v>45548</v>
      </c>
      <c r="B51" s="13">
        <v>1.5027645196351675E-2</v>
      </c>
      <c r="C51" s="13">
        <v>-1.2120123894600271E-3</v>
      </c>
      <c r="D51" s="82">
        <v>5.4076658041088644E-3</v>
      </c>
    </row>
    <row r="52" spans="1:4" ht="13" x14ac:dyDescent="0.3">
      <c r="A52" s="3">
        <v>45551</v>
      </c>
      <c r="B52" s="13">
        <v>1.1034033241771053E-2</v>
      </c>
      <c r="C52" s="13">
        <v>-2.7775280898876435E-2</v>
      </c>
      <c r="D52" s="82">
        <v>1.2566610143582334E-3</v>
      </c>
    </row>
    <row r="53" spans="1:4" ht="13" x14ac:dyDescent="0.3">
      <c r="A53" s="3">
        <v>45552</v>
      </c>
      <c r="B53" s="13">
        <v>-1.3952845827960955E-2</v>
      </c>
      <c r="C53" s="13">
        <v>2.1727071005917106E-3</v>
      </c>
      <c r="D53" s="82">
        <v>2.6450846693374004E-4</v>
      </c>
    </row>
    <row r="54" spans="1:4" ht="13" x14ac:dyDescent="0.3">
      <c r="A54" s="3">
        <v>45553</v>
      </c>
      <c r="B54" s="13">
        <v>3.782748797459498E-3</v>
      </c>
      <c r="C54" s="13">
        <v>1.7989759675261802E-2</v>
      </c>
      <c r="D54" s="82">
        <v>-2.8964004415590354E-3</v>
      </c>
    </row>
    <row r="55" spans="1:4" ht="13" x14ac:dyDescent="0.3">
      <c r="A55" s="3">
        <v>45554</v>
      </c>
      <c r="B55" s="13">
        <v>-4.8850842095469029E-3</v>
      </c>
      <c r="C55" s="13">
        <v>3.706556708505146E-2</v>
      </c>
      <c r="D55" s="82">
        <v>1.6976786407179464E-2</v>
      </c>
    </row>
    <row r="56" spans="1:4" ht="13" x14ac:dyDescent="0.3">
      <c r="A56" s="3">
        <v>45555</v>
      </c>
      <c r="B56" s="13">
        <v>1.7812894478470252E-2</v>
      </c>
      <c r="C56" s="13">
        <v>-2.9274260497226196E-3</v>
      </c>
      <c r="D56" s="82">
        <v>-1.9409693295342628E-3</v>
      </c>
    </row>
    <row r="57" spans="1:4" ht="13" x14ac:dyDescent="0.3">
      <c r="A57" s="3">
        <v>45558</v>
      </c>
      <c r="B57" s="13">
        <v>1.2861736334405198E-2</v>
      </c>
      <c r="C57" s="13">
        <v>-7.5810692375109104E-3</v>
      </c>
      <c r="D57" s="82">
        <v>2.8092695373121718E-3</v>
      </c>
    </row>
    <row r="58" spans="1:4" ht="13" x14ac:dyDescent="0.3">
      <c r="A58" s="3">
        <v>45559</v>
      </c>
      <c r="B58" s="13">
        <v>2.1315192743764119E-3</v>
      </c>
      <c r="C58" s="13">
        <v>3.9740362961981973E-3</v>
      </c>
      <c r="D58" s="82">
        <v>2.5111172898120652E-3</v>
      </c>
    </row>
    <row r="59" spans="1:4" ht="13" x14ac:dyDescent="0.3">
      <c r="A59" s="3">
        <v>45560</v>
      </c>
      <c r="B59" s="13">
        <v>1.1766303118069914E-3</v>
      </c>
      <c r="C59" s="13">
        <v>-4.3981176056647753E-3</v>
      </c>
      <c r="D59" s="82">
        <v>-1.8611774432968956E-3</v>
      </c>
    </row>
    <row r="60" spans="1:4" ht="13" x14ac:dyDescent="0.3">
      <c r="A60" s="3">
        <v>45561</v>
      </c>
      <c r="B60" s="13">
        <v>9.944401753830932E-3</v>
      </c>
      <c r="C60" s="13">
        <v>5.0801784688784104E-3</v>
      </c>
      <c r="D60" s="82">
        <v>4.03861411400385E-3</v>
      </c>
    </row>
    <row r="61" spans="1:4" ht="13" x14ac:dyDescent="0.3">
      <c r="A61" s="3">
        <v>45562</v>
      </c>
      <c r="B61" s="13">
        <v>-1.1591997493622179E-2</v>
      </c>
      <c r="C61" s="13">
        <v>1.1867088607594137E-3</v>
      </c>
      <c r="D61" s="82">
        <v>-1.2531829977877522E-3</v>
      </c>
    </row>
    <row r="62" spans="1:4" ht="13" x14ac:dyDescent="0.3">
      <c r="A62" s="3">
        <v>45565</v>
      </c>
      <c r="B62" s="13">
        <v>1.0867596449918905E-3</v>
      </c>
      <c r="C62" s="13">
        <v>2.2871943456692603E-2</v>
      </c>
      <c r="D62" s="82">
        <v>4.2365423122701995E-3</v>
      </c>
    </row>
    <row r="63" spans="1:4" ht="13" x14ac:dyDescent="0.3">
      <c r="A63" s="3">
        <v>45566</v>
      </c>
      <c r="B63" s="13">
        <v>-7.8252216392257021E-3</v>
      </c>
      <c r="C63" s="13">
        <v>-2.9141630901287519E-2</v>
      </c>
      <c r="D63" s="82">
        <v>-9.3241104524440111E-3</v>
      </c>
    </row>
    <row r="64" spans="1:4" ht="13" x14ac:dyDescent="0.3">
      <c r="A64" s="3">
        <v>45567</v>
      </c>
      <c r="B64" s="13">
        <v>1.7323911556872372E-3</v>
      </c>
      <c r="C64" s="13">
        <v>2.5197825029839227E-3</v>
      </c>
      <c r="D64" s="82">
        <v>1.3838405955769015E-4</v>
      </c>
    </row>
    <row r="65" spans="1:4" ht="13" x14ac:dyDescent="0.3">
      <c r="A65" s="3">
        <v>45568</v>
      </c>
      <c r="B65" s="13">
        <v>1.3607609338733943E-2</v>
      </c>
      <c r="C65" s="13">
        <v>-4.8946115177705869E-3</v>
      </c>
      <c r="D65" s="82">
        <v>-1.6813963997100228E-3</v>
      </c>
    </row>
    <row r="66" spans="1:4" ht="13" x14ac:dyDescent="0.3">
      <c r="A66" s="3">
        <v>45569</v>
      </c>
      <c r="B66" s="13">
        <v>1.4727011494252878E-2</v>
      </c>
      <c r="C66" s="13">
        <v>5.0073115611291887E-3</v>
      </c>
      <c r="D66" s="82">
        <v>8.9702698624897995E-3</v>
      </c>
    </row>
    <row r="67" spans="1:4" ht="13" x14ac:dyDescent="0.3">
      <c r="A67" s="3">
        <v>45572</v>
      </c>
      <c r="B67" s="13">
        <v>4.9557522123894002E-3</v>
      </c>
      <c r="C67" s="13">
        <v>-2.2530864197530923E-2</v>
      </c>
      <c r="D67" s="82">
        <v>-9.586042249529237E-3</v>
      </c>
    </row>
    <row r="68" spans="1:4" ht="13" x14ac:dyDescent="0.3">
      <c r="A68" s="3">
        <v>45573</v>
      </c>
      <c r="B68" s="13">
        <v>6.6044381824586123E-3</v>
      </c>
      <c r="C68" s="13">
        <v>1.8404077766250224E-2</v>
      </c>
      <c r="D68" s="82">
        <v>9.6893576828408507E-3</v>
      </c>
    </row>
    <row r="69" spans="1:4" ht="13" x14ac:dyDescent="0.3">
      <c r="A69" s="3">
        <v>45574</v>
      </c>
      <c r="B69" s="13">
        <v>2.4844720496894439E-2</v>
      </c>
      <c r="C69" s="13">
        <v>1.6698409886167258E-2</v>
      </c>
      <c r="D69" s="82">
        <v>7.1133846739683945E-3</v>
      </c>
    </row>
    <row r="70" spans="1:4" ht="13" x14ac:dyDescent="0.3">
      <c r="A70" s="3">
        <v>45575</v>
      </c>
      <c r="B70" s="13">
        <v>-5.4630815194195523E-3</v>
      </c>
      <c r="C70" s="13">
        <v>-2.178269582643548E-3</v>
      </c>
      <c r="D70" s="82">
        <v>-2.0700823889337402E-3</v>
      </c>
    </row>
    <row r="71" spans="1:4" ht="13" x14ac:dyDescent="0.3">
      <c r="A71" s="3">
        <v>45576</v>
      </c>
      <c r="B71" s="13">
        <v>1.0299545103423769E-3</v>
      </c>
      <c r="C71" s="13">
        <v>-6.5054139015018365E-3</v>
      </c>
      <c r="D71" s="82">
        <v>6.0518507625365809E-3</v>
      </c>
    </row>
    <row r="72" spans="1:4" ht="13" x14ac:dyDescent="0.3">
      <c r="A72" s="3">
        <v>45579</v>
      </c>
      <c r="B72" s="13">
        <v>8.5741232958929953E-3</v>
      </c>
      <c r="C72" s="13">
        <v>1.6479894528675015E-2</v>
      </c>
      <c r="D72" s="82">
        <v>7.7076128584032452E-3</v>
      </c>
    </row>
    <row r="73" spans="1:4" ht="13" x14ac:dyDescent="0.3">
      <c r="A73" s="3">
        <v>45580</v>
      </c>
      <c r="B73" s="13">
        <v>-9.7764175805491078E-3</v>
      </c>
      <c r="C73" s="13">
        <v>1.1024643320363091E-2</v>
      </c>
      <c r="D73" s="82">
        <v>-7.6094097971791327E-3</v>
      </c>
    </row>
    <row r="74" spans="1:4" ht="13" x14ac:dyDescent="0.3">
      <c r="A74" s="3">
        <v>45581</v>
      </c>
      <c r="B74" s="13">
        <v>3.0477335164834285E-3</v>
      </c>
      <c r="C74" s="13">
        <v>-8.8518280949326199E-3</v>
      </c>
      <c r="D74" s="82">
        <v>4.6790685197222537E-3</v>
      </c>
    </row>
    <row r="75" spans="1:4" ht="13" x14ac:dyDescent="0.3">
      <c r="A75" s="3">
        <v>45582</v>
      </c>
      <c r="B75" s="13">
        <v>-3.3808362220224767E-3</v>
      </c>
      <c r="C75" s="13">
        <v>1.5963413581845049E-3</v>
      </c>
      <c r="D75" s="82">
        <v>-1.7116048520574346E-4</v>
      </c>
    </row>
    <row r="76" spans="1:4" ht="13" x14ac:dyDescent="0.3">
      <c r="A76" s="3">
        <v>45583</v>
      </c>
      <c r="B76" s="13">
        <v>-2.9199587770525888E-3</v>
      </c>
      <c r="C76" s="13">
        <v>1.2276545337066527E-2</v>
      </c>
      <c r="D76" s="82">
        <v>3.9716030382762934E-3</v>
      </c>
    </row>
    <row r="77" spans="1:4" ht="13" x14ac:dyDescent="0.3">
      <c r="A77" s="3">
        <v>45586</v>
      </c>
      <c r="B77" s="13">
        <v>-1.9379844961239822E-3</v>
      </c>
      <c r="C77" s="13">
        <v>6.2978723404254885E-3</v>
      </c>
      <c r="D77" s="82">
        <v>-1.8227794573267566E-3</v>
      </c>
    </row>
    <row r="78" spans="1:4" ht="13" x14ac:dyDescent="0.3">
      <c r="A78" s="3">
        <v>45587</v>
      </c>
      <c r="B78" s="13">
        <v>2.1574973031283709E-3</v>
      </c>
      <c r="C78" s="13">
        <v>-2.6217861975641752E-3</v>
      </c>
      <c r="D78" s="82">
        <v>-4.748905872585396E-4</v>
      </c>
    </row>
    <row r="79" spans="1:4" ht="13" x14ac:dyDescent="0.3">
      <c r="A79" s="3">
        <v>45588</v>
      </c>
      <c r="B79" s="13">
        <v>2.1528525296017221E-3</v>
      </c>
      <c r="C79" s="13">
        <v>-2.1622996692953544E-2</v>
      </c>
      <c r="D79" s="82">
        <v>-9.1912770030078868E-3</v>
      </c>
    </row>
    <row r="80" spans="1:4" ht="13" x14ac:dyDescent="0.3">
      <c r="A80" s="3">
        <v>45589</v>
      </c>
      <c r="B80" s="13">
        <v>-6.1697099892588675E-2</v>
      </c>
      <c r="C80" s="13">
        <v>-8.2336626798404291E-4</v>
      </c>
      <c r="D80" s="82">
        <v>2.1457820892741251E-3</v>
      </c>
    </row>
    <row r="81" spans="1:4" ht="13" x14ac:dyDescent="0.3">
      <c r="A81" s="3">
        <v>45590</v>
      </c>
      <c r="B81" s="13">
        <v>-1.7033746966436187E-2</v>
      </c>
      <c r="C81" s="13">
        <v>3.6431452487314196E-3</v>
      </c>
      <c r="D81" s="82">
        <v>-2.9949086552856383E-4</v>
      </c>
    </row>
    <row r="82" spans="1:4" ht="13" x14ac:dyDescent="0.3">
      <c r="A82" s="3">
        <v>45593</v>
      </c>
      <c r="B82" s="13">
        <v>-8.198630456048777E-3</v>
      </c>
      <c r="C82" s="13">
        <v>8.599455511862102E-3</v>
      </c>
      <c r="D82" s="82">
        <v>2.6514603692762108E-3</v>
      </c>
    </row>
    <row r="83" spans="1:4" ht="13" x14ac:dyDescent="0.3">
      <c r="A83" s="3">
        <v>45594</v>
      </c>
      <c r="B83" s="13">
        <v>-1.1648114226668498E-2</v>
      </c>
      <c r="C83" s="13">
        <v>1.1568123393315415E-3</v>
      </c>
      <c r="D83" s="82">
        <v>1.6141440228589642E-3</v>
      </c>
    </row>
    <row r="84" spans="1:4" ht="13" x14ac:dyDescent="0.3">
      <c r="A84" s="3">
        <v>45595</v>
      </c>
      <c r="B84" s="13">
        <v>-2.6279522881718392E-2</v>
      </c>
      <c r="C84" s="13">
        <v>-1.5277956091924481E-2</v>
      </c>
      <c r="D84" s="82">
        <v>-3.3002338451410271E-3</v>
      </c>
    </row>
    <row r="85" spans="1:4" ht="13" x14ac:dyDescent="0.3">
      <c r="A85" s="3">
        <v>45596</v>
      </c>
      <c r="B85" s="13">
        <v>8.8823816495851304E-3</v>
      </c>
      <c r="C85" s="13">
        <v>-1.8209474141677524E-2</v>
      </c>
      <c r="D85" s="82">
        <v>-1.8614747655095704E-2</v>
      </c>
    </row>
    <row r="86" spans="1:4" ht="13" x14ac:dyDescent="0.3">
      <c r="A86" s="3">
        <v>45597</v>
      </c>
      <c r="B86" s="13">
        <v>7.4013157894736899E-3</v>
      </c>
      <c r="C86" s="13">
        <v>-1.3279624629277146E-2</v>
      </c>
      <c r="D86" s="82">
        <v>4.0925781489628979E-3</v>
      </c>
    </row>
    <row r="87" spans="1:4" ht="13" x14ac:dyDescent="0.3">
      <c r="A87" s="3">
        <v>45600</v>
      </c>
      <c r="B87" s="13">
        <v>-9.2677070828331657E-3</v>
      </c>
      <c r="C87" s="13">
        <v>-4.0375039253510644E-3</v>
      </c>
      <c r="D87" s="82">
        <v>-2.81210724759122E-3</v>
      </c>
    </row>
    <row r="88" spans="1:4" ht="13" x14ac:dyDescent="0.3">
      <c r="A88" s="3">
        <v>45601</v>
      </c>
      <c r="B88" s="13">
        <v>6.0585498255137649E-3</v>
      </c>
      <c r="C88" s="13">
        <v>6.4861943155713605E-3</v>
      </c>
      <c r="D88" s="82">
        <v>1.2265675189796861E-2</v>
      </c>
    </row>
    <row r="89" spans="1:4" ht="13" x14ac:dyDescent="0.3">
      <c r="A89" s="3">
        <v>45602</v>
      </c>
      <c r="B89" s="13">
        <v>2.9050440815146704E-2</v>
      </c>
      <c r="C89" s="13">
        <v>-3.2669501006936221E-3</v>
      </c>
      <c r="D89" s="82">
        <v>2.5295879476236217E-2</v>
      </c>
    </row>
    <row r="90" spans="1:4" ht="13" x14ac:dyDescent="0.3">
      <c r="A90" s="3">
        <v>45603</v>
      </c>
      <c r="B90" s="13">
        <v>4.2134831460675758E-4</v>
      </c>
      <c r="C90" s="13">
        <v>2.1372126436781567E-2</v>
      </c>
      <c r="D90" s="82">
        <v>7.4312198939457987E-3</v>
      </c>
    </row>
    <row r="91" spans="1:4" ht="13" x14ac:dyDescent="0.3">
      <c r="A91" s="3">
        <v>45604</v>
      </c>
      <c r="B91" s="13">
        <v>1.4039028499228384E-4</v>
      </c>
      <c r="C91" s="13">
        <v>-2.2859152452962099E-3</v>
      </c>
      <c r="D91" s="82">
        <v>3.7568431802580903E-3</v>
      </c>
    </row>
    <row r="92" spans="1:4" ht="13" x14ac:dyDescent="0.3">
      <c r="A92" s="3">
        <v>45607</v>
      </c>
      <c r="B92" s="13">
        <v>-7.0185289163394017E-4</v>
      </c>
      <c r="C92" s="13">
        <v>-1.2028551286570401E-2</v>
      </c>
      <c r="D92" s="82">
        <v>9.6905366322306251E-4</v>
      </c>
    </row>
    <row r="93" spans="1:4" ht="13" x14ac:dyDescent="0.3">
      <c r="A93" s="3">
        <v>45608</v>
      </c>
      <c r="B93" s="13">
        <v>-1.268904808727808E-2</v>
      </c>
      <c r="C93" s="13">
        <v>0</v>
      </c>
      <c r="D93" s="82">
        <v>-2.8926824797754808E-3</v>
      </c>
    </row>
    <row r="94" spans="1:4" ht="13" x14ac:dyDescent="0.3">
      <c r="A94" s="3">
        <v>45609</v>
      </c>
      <c r="B94" s="13">
        <v>2.8454898985096202E-4</v>
      </c>
      <c r="C94" s="13">
        <v>3.9691388306650087E-3</v>
      </c>
      <c r="D94" s="82">
        <v>2.3228648443602469E-4</v>
      </c>
    </row>
    <row r="95" spans="1:4" ht="13" x14ac:dyDescent="0.3">
      <c r="A95" s="3">
        <v>45610</v>
      </c>
      <c r="B95" s="13">
        <v>-9.1503887729943983E-3</v>
      </c>
      <c r="C95" s="13">
        <v>1.3770433546552925E-2</v>
      </c>
      <c r="D95" s="82">
        <v>-6.0497412027306595E-3</v>
      </c>
    </row>
    <row r="96" spans="1:4" ht="13" x14ac:dyDescent="0.3">
      <c r="A96" s="3">
        <v>45611</v>
      </c>
      <c r="B96" s="13">
        <v>-1.9139671754629408E-2</v>
      </c>
      <c r="C96" s="13">
        <v>-1.4109192884059237E-2</v>
      </c>
      <c r="D96" s="82">
        <v>-1.3203522508181844E-2</v>
      </c>
    </row>
    <row r="97" spans="1:4" ht="13" x14ac:dyDescent="0.3">
      <c r="A97" s="3">
        <v>45614</v>
      </c>
      <c r="B97" s="13">
        <v>1.5122688911654199E-2</v>
      </c>
      <c r="C97" s="13">
        <v>1.3422222222222268E-2</v>
      </c>
      <c r="D97" s="82">
        <v>3.9178144727473416E-3</v>
      </c>
    </row>
    <row r="98" spans="1:4" ht="13" x14ac:dyDescent="0.3">
      <c r="A98" s="3">
        <v>45615</v>
      </c>
      <c r="B98" s="13">
        <v>1.0380123984814247E-2</v>
      </c>
      <c r="C98" s="13">
        <v>1.1402508551881015E-3</v>
      </c>
      <c r="D98" s="82">
        <v>3.9636081050355597E-3</v>
      </c>
    </row>
    <row r="99" spans="1:4" ht="13" x14ac:dyDescent="0.3">
      <c r="A99" s="3">
        <v>45616</v>
      </c>
      <c r="B99" s="13">
        <v>2.0689655172413765E-2</v>
      </c>
      <c r="C99" s="13">
        <v>3.1540213772559963E-3</v>
      </c>
      <c r="D99" s="82">
        <v>2.1970667468896151E-5</v>
      </c>
    </row>
    <row r="100" spans="1:4" ht="13" x14ac:dyDescent="0.3">
      <c r="A100" s="3">
        <v>45617</v>
      </c>
      <c r="B100" s="13">
        <v>3.6346691519105363E-2</v>
      </c>
      <c r="C100" s="13">
        <v>-2.0960698689955885E-3</v>
      </c>
      <c r="D100" s="82">
        <v>5.3404449131417816E-3</v>
      </c>
    </row>
    <row r="101" spans="1:4" ht="13" x14ac:dyDescent="0.3">
      <c r="A101" s="3">
        <v>45618</v>
      </c>
      <c r="B101" s="13">
        <v>2.5629496402877392E-3</v>
      </c>
      <c r="C101" s="13">
        <v>5.907579205321172E-3</v>
      </c>
      <c r="D101" s="82">
        <v>3.4679787718682048E-3</v>
      </c>
    </row>
    <row r="102" spans="1:4" ht="13" x14ac:dyDescent="0.3">
      <c r="A102" s="3">
        <v>45621</v>
      </c>
      <c r="B102" s="13">
        <v>1.4172310176256881E-2</v>
      </c>
      <c r="C102" s="13">
        <v>1.3050854830991429E-2</v>
      </c>
      <c r="D102" s="82">
        <v>3.0204344198855727E-3</v>
      </c>
    </row>
    <row r="103" spans="1:4" ht="13" x14ac:dyDescent="0.3">
      <c r="A103" s="3">
        <v>45622</v>
      </c>
      <c r="B103" s="13">
        <v>1.1940034493433057E-2</v>
      </c>
      <c r="C103" s="13">
        <v>9.4043887147335324E-3</v>
      </c>
      <c r="D103" s="82">
        <v>5.7220449045240597E-3</v>
      </c>
    </row>
    <row r="104" spans="1:4" ht="13" x14ac:dyDescent="0.3">
      <c r="A104" s="3">
        <v>45623</v>
      </c>
      <c r="B104" s="13">
        <v>-8.3468076738191007E-3</v>
      </c>
      <c r="C104" s="13">
        <v>-5.530502850335891E-4</v>
      </c>
      <c r="D104" s="82">
        <v>-3.801296326742149E-3</v>
      </c>
    </row>
    <row r="105" spans="1:4" ht="13" x14ac:dyDescent="0.3">
      <c r="A105" s="3">
        <v>45624</v>
      </c>
      <c r="B105" s="13">
        <v>0</v>
      </c>
      <c r="C105" s="13">
        <v>0</v>
      </c>
      <c r="D105" s="82">
        <v>0</v>
      </c>
    </row>
    <row r="106" spans="1:4" ht="13" x14ac:dyDescent="0.3">
      <c r="A106" s="3">
        <v>45625</v>
      </c>
      <c r="B106" s="13">
        <v>2.1593513132381857E-3</v>
      </c>
      <c r="C106" s="13">
        <v>1.0215808964372391E-2</v>
      </c>
      <c r="D106" s="82">
        <v>5.6078443139726559E-3</v>
      </c>
    </row>
    <row r="107" spans="1:4" ht="13" x14ac:dyDescent="0.3">
      <c r="A107" s="3">
        <v>45628</v>
      </c>
      <c r="B107" s="13">
        <v>-8.7946880084473995E-5</v>
      </c>
      <c r="C107" s="13">
        <v>9.5226056545737615E-3</v>
      </c>
      <c r="D107" s="82">
        <v>2.4484531809997922E-3</v>
      </c>
    </row>
    <row r="108" spans="1:4" ht="13" x14ac:dyDescent="0.3">
      <c r="A108" s="3">
        <v>45629</v>
      </c>
      <c r="B108" s="13">
        <v>7.0803465411848092E-3</v>
      </c>
      <c r="C108" s="13">
        <v>1.2771818523310665E-2</v>
      </c>
      <c r="D108" s="82">
        <v>4.5145233705141648E-4</v>
      </c>
    </row>
    <row r="109" spans="1:4" ht="13" x14ac:dyDescent="0.3">
      <c r="A109" s="3">
        <v>45630</v>
      </c>
      <c r="B109" s="13">
        <v>1.9606986899563358E-2</v>
      </c>
      <c r="C109" s="13">
        <v>1.4836183803832071E-3</v>
      </c>
      <c r="D109" s="82">
        <v>6.051359696390618E-3</v>
      </c>
    </row>
    <row r="110" spans="1:4" ht="13" x14ac:dyDescent="0.3">
      <c r="A110" s="3">
        <v>45631</v>
      </c>
      <c r="B110" s="13">
        <v>5.3963767184889754E-3</v>
      </c>
      <c r="C110" s="13">
        <v>1.2345170980618549E-4</v>
      </c>
      <c r="D110" s="82">
        <v>-1.8697147288503078E-3</v>
      </c>
    </row>
    <row r="111" spans="1:4" ht="13" x14ac:dyDescent="0.3">
      <c r="A111" s="3">
        <v>45632</v>
      </c>
      <c r="B111" s="13">
        <v>1.401490947816823E-2</v>
      </c>
      <c r="C111" s="13">
        <v>-8.2290980908487758E-4</v>
      </c>
      <c r="D111" s="82">
        <v>2.4954280663232048E-3</v>
      </c>
    </row>
    <row r="112" spans="1:4" ht="13" x14ac:dyDescent="0.3">
      <c r="A112" s="3">
        <v>45635</v>
      </c>
      <c r="B112" s="13">
        <v>-3.3775835993950565E-2</v>
      </c>
      <c r="C112" s="13">
        <v>1.6101136550815336E-2</v>
      </c>
      <c r="D112" s="82">
        <v>-6.1442267748392223E-3</v>
      </c>
    </row>
    <row r="113" spans="1:4" ht="13" x14ac:dyDescent="0.3">
      <c r="A113" s="3">
        <v>45636</v>
      </c>
      <c r="B113" s="13">
        <v>7.4782608695652128E-3</v>
      </c>
      <c r="C113" s="13">
        <v>4.1337386018237493E-3</v>
      </c>
      <c r="D113" s="82">
        <v>-2.9638930421207379E-3</v>
      </c>
    </row>
    <row r="114" spans="1:4" ht="13" x14ac:dyDescent="0.3">
      <c r="A114" s="3">
        <v>45637</v>
      </c>
      <c r="B114" s="13">
        <v>-6.9048852062834213E-3</v>
      </c>
      <c r="C114" s="13">
        <v>-5.166081446502809E-3</v>
      </c>
      <c r="D114" s="82">
        <v>8.1658218598122841E-3</v>
      </c>
    </row>
    <row r="115" spans="1:4" ht="13" x14ac:dyDescent="0.3">
      <c r="A115" s="3">
        <v>45638</v>
      </c>
      <c r="B115" s="13">
        <v>9.2994959151746319E-3</v>
      </c>
      <c r="C115" s="13">
        <v>5.9637307801533486E-3</v>
      </c>
      <c r="D115" s="82">
        <v>-5.4140321061636144E-3</v>
      </c>
    </row>
    <row r="116" spans="1:4" ht="13" x14ac:dyDescent="0.3">
      <c r="A116" s="3">
        <v>45639</v>
      </c>
      <c r="B116" s="13">
        <v>-6.1999483337638762E-3</v>
      </c>
      <c r="C116" s="13">
        <v>6.8559445071780724E-4</v>
      </c>
      <c r="D116" s="82">
        <v>-2.6440818012783223E-5</v>
      </c>
    </row>
    <row r="117" spans="1:4" ht="13" x14ac:dyDescent="0.3">
      <c r="A117" s="3">
        <v>45642</v>
      </c>
      <c r="B117" s="13">
        <v>-6.4552465124338475E-3</v>
      </c>
      <c r="C117" s="13">
        <v>1.1727723370813672E-2</v>
      </c>
      <c r="D117" s="82">
        <v>3.799315495224791E-3</v>
      </c>
    </row>
    <row r="118" spans="1:4" ht="13" x14ac:dyDescent="0.3">
      <c r="A118" s="3">
        <v>45643</v>
      </c>
      <c r="B118" s="13">
        <v>-1.5697902585793992E-3</v>
      </c>
      <c r="C118" s="13">
        <v>9.7195666029317954E-3</v>
      </c>
      <c r="D118" s="82">
        <v>-3.8639596449174616E-3</v>
      </c>
    </row>
    <row r="119" spans="1:4" ht="13" x14ac:dyDescent="0.3">
      <c r="A119" s="3">
        <v>45644</v>
      </c>
      <c r="B119" s="13">
        <v>-3.8432982486788711E-2</v>
      </c>
      <c r="C119" s="13">
        <v>-2.1421808426700249E-2</v>
      </c>
      <c r="D119" s="82">
        <v>-2.9492894104891875E-2</v>
      </c>
    </row>
    <row r="120" spans="1:4" ht="13" x14ac:dyDescent="0.3">
      <c r="A120" s="3">
        <v>45645</v>
      </c>
      <c r="B120" s="13">
        <v>1.7032293227960214E-2</v>
      </c>
      <c r="C120" s="13">
        <v>7.0147147752468476E-3</v>
      </c>
      <c r="D120" s="82">
        <v>-8.6509904362277719E-4</v>
      </c>
    </row>
    <row r="121" spans="1:4" ht="13" x14ac:dyDescent="0.3">
      <c r="A121" s="3">
        <v>45646</v>
      </c>
      <c r="B121" s="13">
        <v>-2.5008931761342171E-3</v>
      </c>
      <c r="C121" s="13">
        <v>1.8815805276432271E-2</v>
      </c>
      <c r="D121" s="82">
        <v>1.0869120584686153E-2</v>
      </c>
    </row>
    <row r="122" spans="1:4" ht="13" x14ac:dyDescent="0.3">
      <c r="A122" s="3">
        <v>45649</v>
      </c>
      <c r="B122" s="13">
        <v>-6.4022206303725234E-3</v>
      </c>
      <c r="C122" s="13">
        <v>3.0649534362843377E-3</v>
      </c>
      <c r="D122" s="82">
        <v>7.2873196927926587E-3</v>
      </c>
    </row>
    <row r="123" spans="1:4" ht="13" x14ac:dyDescent="0.3">
      <c r="A123" s="3">
        <v>45650</v>
      </c>
      <c r="B123" s="13">
        <v>1.1174694723561437E-2</v>
      </c>
      <c r="C123" s="13">
        <v>1.147804285658314E-2</v>
      </c>
      <c r="D123" s="82">
        <v>1.1042722967759041E-2</v>
      </c>
    </row>
    <row r="124" spans="1:4" ht="13" x14ac:dyDescent="0.3">
      <c r="A124" s="3">
        <v>45651</v>
      </c>
      <c r="B124" s="13">
        <v>0</v>
      </c>
      <c r="C124" s="13">
        <v>0</v>
      </c>
      <c r="D124" s="82">
        <v>0</v>
      </c>
    </row>
    <row r="125" spans="1:4" ht="13" x14ac:dyDescent="0.3">
      <c r="A125" s="3">
        <v>45652</v>
      </c>
      <c r="B125" s="13">
        <v>2.1389421148789705E-3</v>
      </c>
      <c r="C125" s="13">
        <v>3.1758326878388583E-3</v>
      </c>
      <c r="D125" s="82">
        <v>-4.056264528049182E-4</v>
      </c>
    </row>
    <row r="126" spans="1:4" ht="13" x14ac:dyDescent="0.3">
      <c r="A126" s="3">
        <v>45653</v>
      </c>
      <c r="B126" s="13">
        <v>-9.3823647116367346E-3</v>
      </c>
      <c r="C126" s="13">
        <v>-1.3242220677939846E-2</v>
      </c>
      <c r="D126" s="82">
        <v>-1.1055735815118284E-2</v>
      </c>
    </row>
    <row r="127" spans="1:4" ht="13" x14ac:dyDescent="0.3">
      <c r="A127" s="3">
        <v>45656</v>
      </c>
      <c r="B127" s="13">
        <v>-1.1356495197055396E-2</v>
      </c>
      <c r="C127" s="13">
        <v>-1.3263429711647618E-2</v>
      </c>
      <c r="D127" s="82">
        <v>-1.0702011777237464E-2</v>
      </c>
    </row>
    <row r="128" spans="1:4" ht="13" x14ac:dyDescent="0.3">
      <c r="A128" s="3">
        <v>45657</v>
      </c>
      <c r="B128" s="13">
        <v>-1.906923950056697E-3</v>
      </c>
      <c r="C128" s="13">
        <v>-7.0578905630452066E-3</v>
      </c>
      <c r="D128" s="82">
        <v>-4.2847904329482763E-3</v>
      </c>
    </row>
    <row r="129" spans="1:4" ht="13" x14ac:dyDescent="0.3">
      <c r="A129" s="3">
        <v>45658</v>
      </c>
      <c r="B129" s="13">
        <v>0</v>
      </c>
      <c r="C129" s="13">
        <v>0</v>
      </c>
      <c r="D129" s="82">
        <v>0</v>
      </c>
    </row>
    <row r="130" spans="1:4" ht="13" x14ac:dyDescent="0.3">
      <c r="A130" s="3">
        <v>45659</v>
      </c>
      <c r="B130" s="13">
        <v>5.0038666242089441E-4</v>
      </c>
      <c r="C130" s="13">
        <v>-2.6235923648270879E-2</v>
      </c>
      <c r="D130" s="82">
        <v>-2.2238733140302817E-3</v>
      </c>
    </row>
    <row r="131" spans="1:4" ht="13" x14ac:dyDescent="0.3">
      <c r="A131" s="3">
        <v>45660</v>
      </c>
      <c r="B131" s="13">
        <v>1.2321542238792435E-2</v>
      </c>
      <c r="C131" s="13">
        <v>-2.0094320278859165E-3</v>
      </c>
      <c r="D131" s="82">
        <v>1.2595956411720113E-2</v>
      </c>
    </row>
    <row r="132" spans="1:4" ht="13" x14ac:dyDescent="0.3">
      <c r="A132" s="3">
        <v>45663</v>
      </c>
      <c r="B132" s="13">
        <v>8.9827082865402249E-5</v>
      </c>
      <c r="C132" s="13">
        <v>6.7389875082182211E-3</v>
      </c>
      <c r="D132" s="82">
        <v>5.5381011599553477E-3</v>
      </c>
    </row>
    <row r="133" spans="1:4" ht="13" x14ac:dyDescent="0.3">
      <c r="A133" s="3">
        <v>45664</v>
      </c>
      <c r="B133" s="13">
        <v>5.7933264472089666E-3</v>
      </c>
      <c r="C133" s="13">
        <v>-1.1387755102040783E-2</v>
      </c>
      <c r="D133" s="82">
        <v>-1.1103896321238208E-2</v>
      </c>
    </row>
    <row r="134" spans="1:4" ht="13" x14ac:dyDescent="0.3">
      <c r="A134" s="3">
        <v>45665</v>
      </c>
      <c r="B134" s="13">
        <v>-3.4827647794249024E-3</v>
      </c>
      <c r="C134" s="13">
        <v>2.0230378597084374E-3</v>
      </c>
      <c r="D134" s="82">
        <v>1.5603237756451152E-3</v>
      </c>
    </row>
    <row r="135" spans="1:4" ht="13" x14ac:dyDescent="0.3">
      <c r="A135" s="3">
        <v>45666</v>
      </c>
      <c r="B135" s="13">
        <v>0</v>
      </c>
      <c r="C135" s="13">
        <v>0</v>
      </c>
      <c r="D135" s="82">
        <v>0</v>
      </c>
    </row>
    <row r="136" spans="1:4" ht="13" x14ac:dyDescent="0.3">
      <c r="A136" s="3">
        <v>45667</v>
      </c>
      <c r="B136" s="13">
        <v>-1.5368760641634584E-2</v>
      </c>
      <c r="C136" s="13">
        <v>-2.4103831891223712E-2</v>
      </c>
      <c r="D136" s="82">
        <v>-1.5411650403413177E-2</v>
      </c>
    </row>
    <row r="137" spans="1:4" ht="13" x14ac:dyDescent="0.3">
      <c r="A137" s="3">
        <v>45670</v>
      </c>
      <c r="B137" s="13">
        <v>-1.0693970420932852E-2</v>
      </c>
      <c r="C137" s="13">
        <v>-1.0344099641123025E-2</v>
      </c>
      <c r="D137" s="82">
        <v>1.5754139322881413E-3</v>
      </c>
    </row>
    <row r="138" spans="1:4" ht="13" x14ac:dyDescent="0.3">
      <c r="A138" s="3">
        <v>45671</v>
      </c>
      <c r="B138" s="13">
        <v>1.6099356025758708E-3</v>
      </c>
      <c r="C138" s="13">
        <v>-4.7781569965870503E-3</v>
      </c>
      <c r="D138" s="82">
        <v>1.146289893115681E-3</v>
      </c>
    </row>
    <row r="139" spans="1:4" ht="13" x14ac:dyDescent="0.3">
      <c r="A139" s="3">
        <v>45672</v>
      </c>
      <c r="B139" s="13">
        <v>1.0470723306544208E-2</v>
      </c>
      <c r="C139" s="13">
        <v>1.967592592592594E-2</v>
      </c>
      <c r="D139" s="82">
        <v>1.8312792769356365E-2</v>
      </c>
    </row>
    <row r="140" spans="1:4" ht="13" x14ac:dyDescent="0.3">
      <c r="A140" s="3">
        <v>45673</v>
      </c>
      <c r="B140" s="13">
        <v>1.1952915511521136E-2</v>
      </c>
      <c r="C140" s="13">
        <v>-4.0400218606802089E-2</v>
      </c>
      <c r="D140" s="82">
        <v>-2.1126369978705073E-3</v>
      </c>
    </row>
    <row r="141" spans="1:4" ht="13" x14ac:dyDescent="0.3">
      <c r="A141" s="3">
        <v>45674</v>
      </c>
      <c r="B141" s="13">
        <v>9.5661546752896596E-3</v>
      </c>
      <c r="C141" s="13">
        <v>7.5352668010163805E-3</v>
      </c>
      <c r="D141" s="82">
        <v>9.9910060734267718E-3</v>
      </c>
    </row>
    <row r="142" spans="1:4" ht="13" x14ac:dyDescent="0.3">
      <c r="A142" s="3">
        <v>45677</v>
      </c>
      <c r="B142" s="13">
        <v>0</v>
      </c>
      <c r="C142" s="13">
        <v>0</v>
      </c>
      <c r="D142" s="82">
        <v>0</v>
      </c>
    </row>
    <row r="143" spans="1:4" ht="13" x14ac:dyDescent="0.3">
      <c r="A143" s="3">
        <v>45678</v>
      </c>
      <c r="B143" s="13">
        <v>-2.3577561279416394E-3</v>
      </c>
      <c r="C143" s="13">
        <v>-3.1915818766849305E-2</v>
      </c>
      <c r="D143" s="82">
        <v>8.7682143059636414E-3</v>
      </c>
    </row>
    <row r="144" spans="1:4" ht="13" x14ac:dyDescent="0.3">
      <c r="A144" s="3">
        <v>45679</v>
      </c>
      <c r="B144" s="13">
        <v>-4.4591099616516543E-3</v>
      </c>
      <c r="C144" s="13">
        <v>5.3449514911966681E-3</v>
      </c>
      <c r="D144" s="82">
        <v>6.1379611323075477E-3</v>
      </c>
    </row>
    <row r="145" spans="1:4" ht="13" x14ac:dyDescent="0.3">
      <c r="A145" s="3">
        <v>45680</v>
      </c>
      <c r="B145" s="13">
        <v>1.2451849861148442E-2</v>
      </c>
      <c r="C145" s="13">
        <v>-7.5950498145921418E-4</v>
      </c>
      <c r="D145" s="82">
        <v>5.3135119948343832E-3</v>
      </c>
    </row>
    <row r="146" spans="1:4" ht="13" x14ac:dyDescent="0.3">
      <c r="A146" s="3">
        <v>45681</v>
      </c>
      <c r="B146" s="13">
        <v>-5.4857547336753703E-3</v>
      </c>
      <c r="C146" s="13">
        <v>-3.934543503532127E-3</v>
      </c>
      <c r="D146" s="82">
        <v>-2.8551769899211195E-3</v>
      </c>
    </row>
    <row r="147" spans="1:4" ht="13" x14ac:dyDescent="0.3">
      <c r="A147" s="3">
        <v>45684</v>
      </c>
      <c r="B147" s="13">
        <v>-2.9804270462634157E-3</v>
      </c>
      <c r="C147" s="13">
        <v>3.1780231618637279E-2</v>
      </c>
      <c r="D147" s="82">
        <v>-1.4580642623466712E-2</v>
      </c>
    </row>
    <row r="148" spans="1:4" ht="13" x14ac:dyDescent="0.3">
      <c r="A148" s="3">
        <v>45685</v>
      </c>
      <c r="B148" s="13">
        <v>6.8263953955293851E-3</v>
      </c>
      <c r="C148" s="13">
        <v>3.6543983294178961E-2</v>
      </c>
      <c r="D148" s="82">
        <v>9.2178009008229943E-3</v>
      </c>
    </row>
    <row r="149" spans="1:4" ht="13" x14ac:dyDescent="0.3">
      <c r="A149" s="3">
        <v>45686</v>
      </c>
      <c r="B149" s="13">
        <v>1.3161393246476995E-2</v>
      </c>
      <c r="C149" s="13">
        <v>4.6168051708218869E-3</v>
      </c>
      <c r="D149" s="82">
        <v>-4.6788733787101241E-3</v>
      </c>
    </row>
    <row r="150" spans="1:4" ht="13" x14ac:dyDescent="0.3">
      <c r="A150" s="3">
        <v>45687</v>
      </c>
      <c r="B150" s="13">
        <v>0.12964177929405585</v>
      </c>
      <c r="C150" s="13">
        <v>-7.394719251336941E-3</v>
      </c>
      <c r="D150" s="82">
        <v>5.2754370946349284E-3</v>
      </c>
    </row>
    <row r="151" spans="1:4" ht="13" x14ac:dyDescent="0.3">
      <c r="A151" s="3">
        <v>45688</v>
      </c>
      <c r="B151" s="13">
        <v>-9.9508266542765074E-3</v>
      </c>
      <c r="C151" s="13">
        <v>-6.6922008502041472E-3</v>
      </c>
      <c r="D151" s="82">
        <v>-5.0468031697350471E-3</v>
      </c>
    </row>
    <row r="152" spans="1:4" ht="13" x14ac:dyDescent="0.3">
      <c r="A152" s="3">
        <v>45691</v>
      </c>
      <c r="B152" s="13">
        <v>1.9671490027375949E-2</v>
      </c>
      <c r="C152" s="13">
        <v>-3.3855932203389866E-2</v>
      </c>
      <c r="D152" s="82">
        <v>-7.6086038807853017E-3</v>
      </c>
    </row>
    <row r="153" spans="1:4" ht="13" x14ac:dyDescent="0.3">
      <c r="A153" s="3">
        <v>45692</v>
      </c>
      <c r="B153" s="13">
        <v>1.4305987036397657E-2</v>
      </c>
      <c r="C153" s="13">
        <v>2.1007850532871457E-2</v>
      </c>
      <c r="D153" s="82">
        <v>7.2248718423507281E-3</v>
      </c>
    </row>
    <row r="154" spans="1:4" ht="13" x14ac:dyDescent="0.3">
      <c r="A154" s="3">
        <v>45693</v>
      </c>
      <c r="B154" s="13">
        <v>-4.386296604401302E-3</v>
      </c>
      <c r="C154" s="13">
        <v>-1.41752577319593E-3</v>
      </c>
      <c r="D154" s="82">
        <v>3.9086566808216551E-3</v>
      </c>
    </row>
    <row r="155" spans="1:4" ht="13" x14ac:dyDescent="0.3">
      <c r="A155" s="3">
        <v>45694</v>
      </c>
      <c r="B155" s="13">
        <v>-3.7447778199772172E-2</v>
      </c>
      <c r="C155" s="13">
        <v>3.2262227384178602E-3</v>
      </c>
      <c r="D155" s="82">
        <v>3.6443244884087956E-3</v>
      </c>
    </row>
    <row r="156" spans="1:4" ht="13" x14ac:dyDescent="0.3">
      <c r="A156" s="3">
        <v>45695</v>
      </c>
      <c r="B156" s="13">
        <v>-4.3402777777777554E-3</v>
      </c>
      <c r="C156" s="13">
        <v>-2.396878483835007E-2</v>
      </c>
      <c r="D156" s="82">
        <v>-9.464837258386101E-3</v>
      </c>
    </row>
    <row r="157" spans="1:4" ht="13" x14ac:dyDescent="0.3">
      <c r="A157" s="3">
        <v>45698</v>
      </c>
      <c r="B157" s="13">
        <v>-1.2166125069350848E-2</v>
      </c>
      <c r="C157" s="13">
        <v>8.7861881122919789E-5</v>
      </c>
      <c r="D157" s="82">
        <v>6.7125899644705387E-3</v>
      </c>
    </row>
    <row r="158" spans="1:4" ht="13" x14ac:dyDescent="0.3">
      <c r="A158" s="3">
        <v>45699</v>
      </c>
      <c r="B158" s="13">
        <v>2.1783608135756322E-2</v>
      </c>
      <c r="C158" s="13">
        <v>2.1831759279595866E-2</v>
      </c>
      <c r="D158" s="82">
        <v>3.3957312690810433E-4</v>
      </c>
    </row>
    <row r="159" spans="1:4" ht="13" x14ac:dyDescent="0.3">
      <c r="A159" s="3">
        <v>45700</v>
      </c>
      <c r="B159" s="13">
        <v>4.3580683156655428E-3</v>
      </c>
      <c r="C159" s="13">
        <v>1.8270140142722036E-2</v>
      </c>
      <c r="D159" s="82">
        <v>-2.7239021174919249E-3</v>
      </c>
    </row>
    <row r="160" spans="1:4" ht="13" x14ac:dyDescent="0.3">
      <c r="A160" s="3">
        <v>45701</v>
      </c>
      <c r="B160" s="13">
        <v>1.3212540557445059E-2</v>
      </c>
      <c r="C160" s="13">
        <v>1.9673238485245055E-2</v>
      </c>
      <c r="D160" s="82">
        <v>1.0426357037460438E-2</v>
      </c>
    </row>
    <row r="161" spans="1:4" ht="13" x14ac:dyDescent="0.3">
      <c r="A161" s="3">
        <v>45702</v>
      </c>
      <c r="B161" s="13">
        <v>8.0639716285239114E-3</v>
      </c>
      <c r="C161" s="13">
        <v>1.2710636359872452E-2</v>
      </c>
      <c r="D161" s="82">
        <v>-7.1953387287406335E-5</v>
      </c>
    </row>
    <row r="162" spans="1:4" ht="13" x14ac:dyDescent="0.3">
      <c r="A162" s="3">
        <v>45705</v>
      </c>
      <c r="B162" s="13">
        <v>0</v>
      </c>
      <c r="C162" s="13">
        <v>0</v>
      </c>
      <c r="D162" s="82">
        <v>0</v>
      </c>
    </row>
    <row r="163" spans="1:4" ht="13" x14ac:dyDescent="0.3">
      <c r="A163" s="3">
        <v>45706</v>
      </c>
      <c r="B163" s="13">
        <v>6.8512706674833607E-3</v>
      </c>
      <c r="C163" s="13">
        <v>-5.3147996729352193E-4</v>
      </c>
      <c r="D163" s="82">
        <v>2.4449557863680743E-3</v>
      </c>
    </row>
    <row r="164" spans="1:4" ht="13" x14ac:dyDescent="0.3">
      <c r="A164" s="3">
        <v>45707</v>
      </c>
      <c r="B164" s="13">
        <v>4.7515852238623844E-3</v>
      </c>
      <c r="C164" s="13">
        <v>1.6361925798666736E-3</v>
      </c>
      <c r="D164" s="82">
        <v>2.3769980977489009E-3</v>
      </c>
    </row>
    <row r="165" spans="1:4" ht="13" x14ac:dyDescent="0.3">
      <c r="A165" s="3">
        <v>45708</v>
      </c>
      <c r="B165" s="13">
        <v>1.5886041205340953E-3</v>
      </c>
      <c r="C165" s="13">
        <v>3.9204475844325888E-3</v>
      </c>
      <c r="D165" s="82">
        <v>-4.3342040803038993E-3</v>
      </c>
    </row>
    <row r="166" spans="1:4" ht="13" x14ac:dyDescent="0.3">
      <c r="A166" s="3">
        <v>45709</v>
      </c>
      <c r="B166" s="13">
        <v>-1.2313968421847815E-2</v>
      </c>
      <c r="C166" s="13">
        <v>-1.1389984948948506E-3</v>
      </c>
      <c r="D166" s="82">
        <v>-1.7064104408322379E-2</v>
      </c>
    </row>
    <row r="167" spans="1:4" ht="13" x14ac:dyDescent="0.3">
      <c r="A167" s="3">
        <v>45712</v>
      </c>
      <c r="B167" s="13">
        <v>1.4918923053386921E-3</v>
      </c>
      <c r="C167" s="13">
        <v>6.3123600081449113E-3</v>
      </c>
      <c r="D167" s="82">
        <v>-4.9691258961639126E-3</v>
      </c>
    </row>
    <row r="168" spans="1:4" ht="13" x14ac:dyDescent="0.3">
      <c r="A168" s="3">
        <v>45713</v>
      </c>
      <c r="B168" s="13">
        <v>-1.5733373149511839E-2</v>
      </c>
      <c r="C168" s="13">
        <v>-2.4281667341158347E-4</v>
      </c>
      <c r="D168" s="82">
        <v>-4.6797309154723602E-3</v>
      </c>
    </row>
    <row r="169" spans="1:4" ht="13" x14ac:dyDescent="0.3">
      <c r="A169" s="3">
        <v>45714</v>
      </c>
      <c r="B169" s="13">
        <v>-7.4102812803103647E-3</v>
      </c>
      <c r="C169" s="13">
        <v>-2.704015544041442E-2</v>
      </c>
      <c r="D169" s="82">
        <v>1.3601444103948618E-4</v>
      </c>
    </row>
    <row r="170" spans="1:4" ht="13" x14ac:dyDescent="0.3">
      <c r="A170" s="3">
        <v>45715</v>
      </c>
      <c r="B170" s="13">
        <v>-1.0201688555347145E-2</v>
      </c>
      <c r="C170" s="13">
        <v>-1.273090364453321E-2</v>
      </c>
      <c r="D170" s="82">
        <v>-1.5864514460902122E-2</v>
      </c>
    </row>
    <row r="171" spans="1:4" ht="13" x14ac:dyDescent="0.3">
      <c r="A171" s="3">
        <v>45716</v>
      </c>
      <c r="B171" s="13">
        <v>-3.1196935592149116E-3</v>
      </c>
      <c r="C171" s="13">
        <v>1.9131900547829716E-2</v>
      </c>
      <c r="D171" s="82">
        <v>1.5854114170776822E-2</v>
      </c>
    </row>
    <row r="172" spans="1:4" ht="13" x14ac:dyDescent="0.3">
      <c r="A172" s="3">
        <v>45719</v>
      </c>
      <c r="B172" s="13">
        <v>-8.913009031849153E-3</v>
      </c>
      <c r="C172" s="13">
        <v>-1.5754217664571628E-2</v>
      </c>
      <c r="D172" s="82">
        <v>-1.7596775547904904E-2</v>
      </c>
    </row>
    <row r="173" spans="1:4" ht="13" x14ac:dyDescent="0.3">
      <c r="A173" s="3">
        <v>45720</v>
      </c>
      <c r="B173" s="13">
        <v>1.2070826172109238E-2</v>
      </c>
      <c r="C173" s="13">
        <v>-8.8224173423517797E-3</v>
      </c>
      <c r="D173" s="82">
        <v>-1.2234773630190952E-2</v>
      </c>
    </row>
    <row r="174" spans="1:4" ht="13" x14ac:dyDescent="0.3">
      <c r="A174" s="3">
        <v>45721</v>
      </c>
      <c r="B174" s="13">
        <v>-7.3456814501797465E-3</v>
      </c>
      <c r="C174" s="13">
        <v>-8.0532361293603064E-4</v>
      </c>
      <c r="D174" s="82">
        <v>1.1159281084776351E-2</v>
      </c>
    </row>
    <row r="175" spans="1:4" ht="13" x14ac:dyDescent="0.3">
      <c r="A175" s="3">
        <v>45722</v>
      </c>
      <c r="B175" s="13">
        <v>-1.0582852595981686E-2</v>
      </c>
      <c r="C175" s="13">
        <v>-1.7392042080257766E-3</v>
      </c>
      <c r="D175" s="82">
        <v>-1.7819030128555062E-2</v>
      </c>
    </row>
    <row r="176" spans="1:4" ht="13" x14ac:dyDescent="0.3">
      <c r="A176" s="3">
        <v>45723</v>
      </c>
      <c r="B176" s="13">
        <v>5.1670754754915851E-2</v>
      </c>
      <c r="C176" s="13">
        <v>1.5892576382101647E-2</v>
      </c>
      <c r="D176" s="82">
        <v>5.5205871897282535E-3</v>
      </c>
    </row>
    <row r="177" spans="1:4" ht="13" x14ac:dyDescent="0.3">
      <c r="A177" s="3">
        <v>45726</v>
      </c>
      <c r="B177" s="13">
        <v>-1.7741454462032645E-2</v>
      </c>
      <c r="C177" s="13">
        <v>-4.8479524825364974E-2</v>
      </c>
      <c r="D177" s="82">
        <v>-2.6973068524487786E-2</v>
      </c>
    </row>
    <row r="178" spans="1:4" ht="13" x14ac:dyDescent="0.3">
      <c r="A178" s="3">
        <v>45727</v>
      </c>
      <c r="B178" s="13">
        <v>-3.0945516132937435E-2</v>
      </c>
      <c r="C178" s="13">
        <v>-2.9189379286091027E-2</v>
      </c>
      <c r="D178" s="82">
        <v>-7.5678236584880536E-3</v>
      </c>
    </row>
    <row r="179" spans="1:4" ht="13" x14ac:dyDescent="0.3">
      <c r="A179" s="3">
        <v>45728</v>
      </c>
      <c r="B179" s="13">
        <v>2.7314721831693386E-3</v>
      </c>
      <c r="C179" s="13">
        <v>-1.747871762361897E-2</v>
      </c>
      <c r="D179" s="82">
        <v>4.8868732804865115E-3</v>
      </c>
    </row>
    <row r="180" spans="1:4" ht="13" x14ac:dyDescent="0.3">
      <c r="A180" s="3">
        <v>45729</v>
      </c>
      <c r="B180" s="13">
        <v>-1.5342707206665801E-2</v>
      </c>
      <c r="C180" s="13">
        <v>-3.3643653792976236E-2</v>
      </c>
      <c r="D180" s="82">
        <v>-1.3891022092047175E-2</v>
      </c>
    </row>
    <row r="181" spans="1:4" ht="13" x14ac:dyDescent="0.3">
      <c r="A181" s="3">
        <v>45730</v>
      </c>
      <c r="B181" s="13">
        <v>1.0374288039056073E-2</v>
      </c>
      <c r="C181" s="13">
        <v>1.8170545593285015E-2</v>
      </c>
      <c r="D181" s="82">
        <v>2.1265883307494883E-2</v>
      </c>
    </row>
    <row r="182" spans="1:4" ht="13" x14ac:dyDescent="0.3">
      <c r="A182" s="3">
        <v>45733</v>
      </c>
      <c r="B182" s="13">
        <v>1.8602778337024381E-2</v>
      </c>
      <c r="C182" s="13">
        <v>2.3888706730994E-3</v>
      </c>
      <c r="D182" s="82">
        <v>6.4160994796894971E-3</v>
      </c>
    </row>
    <row r="183" spans="1:4" ht="13" x14ac:dyDescent="0.3">
      <c r="A183" s="3">
        <v>45734</v>
      </c>
      <c r="B183" s="13">
        <v>-2.3797288215994031E-2</v>
      </c>
      <c r="C183" s="13">
        <v>-6.1214953271028147E-3</v>
      </c>
      <c r="D183" s="82">
        <v>-1.0653519220738952E-2</v>
      </c>
    </row>
    <row r="184" spans="1:4" ht="13" x14ac:dyDescent="0.3">
      <c r="A184" s="3">
        <v>45735</v>
      </c>
      <c r="B184" s="13">
        <v>2.1623810487953043E-2</v>
      </c>
      <c r="C184" s="13">
        <v>1.1989280173021822E-2</v>
      </c>
      <c r="D184" s="82">
        <v>1.0798516740105386E-2</v>
      </c>
    </row>
    <row r="185" spans="1:4" ht="13" x14ac:dyDescent="0.3">
      <c r="A185" s="3">
        <v>45736</v>
      </c>
      <c r="B185" s="13">
        <v>-3.555432240675413E-2</v>
      </c>
      <c r="C185" s="13">
        <v>-5.2964133060770056E-3</v>
      </c>
      <c r="D185" s="82">
        <v>-2.1849103746239638E-3</v>
      </c>
    </row>
    <row r="186" spans="1:4" ht="13" x14ac:dyDescent="0.3">
      <c r="A186" s="3">
        <v>45737</v>
      </c>
      <c r="B186" s="13">
        <v>2.2603978300181301E-3</v>
      </c>
      <c r="C186" s="13">
        <v>1.9476879962634357E-2</v>
      </c>
      <c r="D186" s="82">
        <v>8.2466726353506298E-4</v>
      </c>
    </row>
    <row r="187" spans="1:4" ht="13" x14ac:dyDescent="0.3">
      <c r="A187" s="3">
        <v>45740</v>
      </c>
      <c r="B187" s="13">
        <v>1.8780497806208159E-2</v>
      </c>
      <c r="C187" s="13">
        <v>1.1270444861868234E-2</v>
      </c>
      <c r="D187" s="82">
        <v>1.7646041682840466E-2</v>
      </c>
    </row>
    <row r="188" spans="1:4" ht="13" x14ac:dyDescent="0.3">
      <c r="A188" s="3">
        <v>45741</v>
      </c>
      <c r="B188" s="13">
        <v>5.8361843429262112E-3</v>
      </c>
      <c r="C188" s="13">
        <v>1.3681873782449193E-2</v>
      </c>
      <c r="D188" s="82">
        <v>1.5743198608772721E-3</v>
      </c>
    </row>
    <row r="189" spans="1:4" ht="13" x14ac:dyDescent="0.3">
      <c r="A189" s="3">
        <v>45742</v>
      </c>
      <c r="B189" s="13">
        <v>1.7607042817126758E-3</v>
      </c>
      <c r="C189" s="13">
        <v>-9.9217877094972019E-3</v>
      </c>
      <c r="D189" s="82">
        <v>-1.1156985450044545E-2</v>
      </c>
    </row>
    <row r="190" spans="1:4" ht="13" x14ac:dyDescent="0.3">
      <c r="A190" s="3">
        <v>45743</v>
      </c>
      <c r="B190" s="13">
        <v>-1.6497563313893088E-2</v>
      </c>
      <c r="C190" s="13">
        <v>1.0472622218209693E-2</v>
      </c>
      <c r="D190" s="82">
        <v>-3.3069570393192498E-3</v>
      </c>
    </row>
    <row r="191" spans="1:4" ht="13" x14ac:dyDescent="0.3">
      <c r="A191" s="3">
        <v>45744</v>
      </c>
      <c r="B191" s="13">
        <v>-8.9760773323585875E-3</v>
      </c>
      <c r="C191" s="13">
        <v>-2.6580299307571983E-2</v>
      </c>
      <c r="D191" s="82">
        <v>-1.973720032810453E-2</v>
      </c>
    </row>
    <row r="192" spans="1:4" ht="13" x14ac:dyDescent="0.3">
      <c r="A192" s="3">
        <v>45747</v>
      </c>
      <c r="B192" s="13">
        <v>1.9098360655737692E-2</v>
      </c>
      <c r="C192" s="13">
        <v>1.9412574575493297E-2</v>
      </c>
      <c r="D192" s="82">
        <v>5.5384935154294381E-3</v>
      </c>
    </row>
    <row r="193" spans="1:4" ht="13" x14ac:dyDescent="0.3">
      <c r="A193" s="3">
        <v>45748</v>
      </c>
      <c r="B193" s="13">
        <v>6.7562133033057465E-3</v>
      </c>
      <c r="C193" s="13">
        <v>4.7719803718543298E-3</v>
      </c>
      <c r="D193" s="82">
        <v>3.781284246727789E-3</v>
      </c>
    </row>
    <row r="194" spans="1:4" ht="13" x14ac:dyDescent="0.3">
      <c r="A194" s="3">
        <v>45749</v>
      </c>
      <c r="B194" s="13">
        <v>-1.4380442598067175E-3</v>
      </c>
      <c r="C194" s="13">
        <v>3.1363412339262004E-3</v>
      </c>
      <c r="D194" s="82">
        <v>6.728125160880399E-3</v>
      </c>
    </row>
    <row r="195" spans="1:4" ht="13" x14ac:dyDescent="0.3">
      <c r="A195" s="3">
        <v>45750</v>
      </c>
      <c r="B195" s="13">
        <v>-2.5962076966157217E-2</v>
      </c>
      <c r="C195" s="13">
        <v>-9.2456116843092545E-2</v>
      </c>
      <c r="D195" s="82">
        <v>-4.8395600752604899E-2</v>
      </c>
    </row>
    <row r="196" spans="1:4" ht="13" x14ac:dyDescent="0.3">
      <c r="A196" s="3">
        <v>45751</v>
      </c>
      <c r="B196" s="13">
        <v>-6.5752186948129357E-2</v>
      </c>
      <c r="C196" s="13">
        <v>-7.2887445248289787E-2</v>
      </c>
      <c r="D196" s="82">
        <v>-5.9749616419470415E-2</v>
      </c>
    </row>
    <row r="197" spans="1:4" ht="13" x14ac:dyDescent="0.3">
      <c r="A197" s="3">
        <v>45754</v>
      </c>
      <c r="B197" s="13">
        <v>-7.4731844557762821E-3</v>
      </c>
      <c r="C197" s="13">
        <v>-3.6734260537211953E-2</v>
      </c>
      <c r="D197" s="82">
        <v>-2.331457131144942E-3</v>
      </c>
    </row>
    <row r="198" spans="1:4" ht="13" x14ac:dyDescent="0.3">
      <c r="A198" s="3">
        <v>45755</v>
      </c>
      <c r="B198" s="13">
        <v>-2.103817875808309E-2</v>
      </c>
      <c r="C198" s="13">
        <v>-4.9818141739226385E-2</v>
      </c>
      <c r="D198" s="82">
        <v>-1.5700528421156514E-2</v>
      </c>
    </row>
    <row r="199" spans="1:4" ht="13" x14ac:dyDescent="0.3">
      <c r="A199" s="3">
        <v>45756</v>
      </c>
      <c r="B199" s="13">
        <v>6.4606614486721267E-2</v>
      </c>
      <c r="C199" s="13">
        <v>0.15328848161466194</v>
      </c>
      <c r="D199" s="82">
        <v>9.5153900340573444E-2</v>
      </c>
    </row>
    <row r="200" spans="1:4" ht="13" x14ac:dyDescent="0.3">
      <c r="A200" s="3">
        <v>45757</v>
      </c>
      <c r="B200" s="13">
        <v>-2.4478347711529434E-2</v>
      </c>
      <c r="C200" s="13">
        <v>-4.2393764143827041E-2</v>
      </c>
      <c r="D200" s="82">
        <v>-3.4607561069471583E-2</v>
      </c>
    </row>
    <row r="201" spans="1:4" ht="13" x14ac:dyDescent="0.3">
      <c r="A201" s="3">
        <v>45758</v>
      </c>
      <c r="B201" s="13">
        <v>2.5833151818775772E-2</v>
      </c>
      <c r="C201" s="13">
        <v>4.059447537023432E-2</v>
      </c>
      <c r="D201" s="82">
        <v>1.8092083408471727E-2</v>
      </c>
    </row>
    <row r="202" spans="1:4" ht="13" x14ac:dyDescent="0.3">
      <c r="A202" s="3">
        <v>45761</v>
      </c>
      <c r="B202" s="13">
        <v>1.5202989638185886E-2</v>
      </c>
      <c r="C202" s="13">
        <v>2.2053999495331843E-2</v>
      </c>
      <c r="D202" s="82">
        <v>7.9446466394201744E-3</v>
      </c>
    </row>
    <row r="203" spans="1:4" ht="13" x14ac:dyDescent="0.3">
      <c r="A203" s="3">
        <v>45762</v>
      </c>
      <c r="B203" s="13">
        <v>6.8602024596335076E-3</v>
      </c>
      <c r="C203" s="13">
        <v>-1.8763578905788261E-3</v>
      </c>
      <c r="D203" s="82">
        <v>-1.7277195396941058E-3</v>
      </c>
    </row>
    <row r="204" spans="1:4" ht="13" x14ac:dyDescent="0.3">
      <c r="A204" s="3">
        <v>45763</v>
      </c>
      <c r="B204" s="13">
        <v>-8.8491898628998561E-3</v>
      </c>
      <c r="C204" s="13">
        <v>-3.8933412486395452E-2</v>
      </c>
      <c r="D204" s="82">
        <v>-2.2408428964001661E-2</v>
      </c>
    </row>
    <row r="205" spans="1:4" ht="13" x14ac:dyDescent="0.3">
      <c r="A205" s="3">
        <v>45764</v>
      </c>
      <c r="B205" s="13">
        <v>1.0059940478685883E-3</v>
      </c>
      <c r="C205" s="13">
        <v>1.3949657692901525E-2</v>
      </c>
      <c r="D205" s="82">
        <v>1.3268381447011771E-3</v>
      </c>
    </row>
    <row r="206" spans="1:4" ht="13" x14ac:dyDescent="0.3">
      <c r="A206" s="3">
        <v>45765</v>
      </c>
      <c r="B206" s="13">
        <v>0</v>
      </c>
      <c r="C206" s="13">
        <v>0</v>
      </c>
      <c r="D206" s="82">
        <v>0</v>
      </c>
    </row>
    <row r="207" spans="1:4" ht="13" x14ac:dyDescent="0.3">
      <c r="A207" s="3">
        <v>45768</v>
      </c>
      <c r="B207" s="13">
        <v>-1.0845441983166549E-2</v>
      </c>
      <c r="C207" s="13">
        <v>-1.9392831759569466E-2</v>
      </c>
      <c r="D207" s="82">
        <v>-2.3567493895167244E-2</v>
      </c>
    </row>
    <row r="208" spans="1:4" ht="13" x14ac:dyDescent="0.3">
      <c r="A208" s="3">
        <v>45769</v>
      </c>
      <c r="B208" s="13">
        <v>1.9812039624079278E-2</v>
      </c>
      <c r="C208" s="13">
        <v>3.4065023814454407E-2</v>
      </c>
      <c r="D208" s="82">
        <v>2.5117288976774923E-2</v>
      </c>
    </row>
    <row r="209" spans="1:4" ht="13" x14ac:dyDescent="0.3">
      <c r="A209" s="3">
        <v>45770</v>
      </c>
      <c r="B209" s="13">
        <v>1.9012038190120314E-2</v>
      </c>
      <c r="C209" s="13">
        <v>2.4331631120456519E-2</v>
      </c>
      <c r="D209" s="82">
        <v>1.6661119264111731E-2</v>
      </c>
    </row>
    <row r="210" spans="1:4" ht="13" x14ac:dyDescent="0.3">
      <c r="A210" s="3">
        <v>45771</v>
      </c>
      <c r="B210" s="13">
        <v>-6.5789473684210439E-2</v>
      </c>
      <c r="C210" s="13">
        <v>1.8426197458455574E-2</v>
      </c>
      <c r="D210" s="82">
        <v>2.0259084127935024E-2</v>
      </c>
    </row>
    <row r="211" spans="1:4" ht="13" x14ac:dyDescent="0.3">
      <c r="A211" s="3">
        <v>45772</v>
      </c>
      <c r="B211" s="13">
        <v>1.3430427767845393E-2</v>
      </c>
      <c r="C211" s="13">
        <v>4.3672313672793424E-3</v>
      </c>
      <c r="D211" s="82">
        <v>7.3731441792453641E-3</v>
      </c>
    </row>
    <row r="212" spans="1:4" ht="13" x14ac:dyDescent="0.3">
      <c r="A212" s="3">
        <v>45775</v>
      </c>
      <c r="B212" s="13">
        <v>1.6135278172195688E-2</v>
      </c>
      <c r="C212" s="13">
        <v>4.1093272171253119E-3</v>
      </c>
      <c r="D212" s="82">
        <v>6.406996295163376E-4</v>
      </c>
    </row>
    <row r="213" spans="1:4" ht="13" x14ac:dyDescent="0.3">
      <c r="A213" s="3">
        <v>45776</v>
      </c>
      <c r="B213" s="13">
        <v>1.3677168021680173E-2</v>
      </c>
      <c r="C213" s="13">
        <v>5.091843532882943E-3</v>
      </c>
      <c r="D213" s="82">
        <v>5.8023965634184807E-3</v>
      </c>
    </row>
    <row r="214" spans="1:4" ht="13" x14ac:dyDescent="0.3">
      <c r="A214" s="3">
        <v>45777</v>
      </c>
      <c r="B214" s="13">
        <v>1.0150799949872622E-2</v>
      </c>
      <c r="C214" s="13">
        <v>6.1076653567539033E-3</v>
      </c>
      <c r="D214" s="82">
        <v>1.4799948928488145E-3</v>
      </c>
    </row>
    <row r="215" spans="1:4" ht="13" x14ac:dyDescent="0.3">
      <c r="A215" s="3">
        <v>45778</v>
      </c>
      <c r="B215" s="13">
        <v>-8.9322636671904584E-3</v>
      </c>
      <c r="C215" s="13">
        <v>3.8588235294117327E-3</v>
      </c>
      <c r="D215" s="82">
        <v>6.299088176460646E-3</v>
      </c>
    </row>
    <row r="216" spans="1:4" ht="13" x14ac:dyDescent="0.3">
      <c r="A216" s="3">
        <v>45779</v>
      </c>
      <c r="B216" s="13">
        <v>2.4576483351414567E-2</v>
      </c>
      <c r="C216" s="13">
        <v>-3.7361710106881676E-2</v>
      </c>
      <c r="D216" s="82">
        <v>1.4726612825518232E-2</v>
      </c>
    </row>
    <row r="217" spans="1:4" ht="13" x14ac:dyDescent="0.3">
      <c r="A217" s="3">
        <v>45782</v>
      </c>
      <c r="B217" s="13">
        <v>1.4783139890042742E-2</v>
      </c>
      <c r="C217" s="13">
        <v>-3.1458485512539609E-2</v>
      </c>
      <c r="D217" s="82">
        <v>-6.3815906321274072E-3</v>
      </c>
    </row>
    <row r="218" spans="1:4" ht="13" x14ac:dyDescent="0.3">
      <c r="A218" s="3">
        <v>45783</v>
      </c>
      <c r="B218" s="13">
        <v>-2.4078979051289138E-4</v>
      </c>
      <c r="C218" s="13">
        <v>-1.9106038513751092E-3</v>
      </c>
      <c r="D218" s="82">
        <v>-7.6932878850626421E-3</v>
      </c>
    </row>
    <row r="219" spans="1:4" ht="13" x14ac:dyDescent="0.3">
      <c r="A219" s="3">
        <v>45784</v>
      </c>
      <c r="B219" s="13">
        <v>1.7060051380860627E-2</v>
      </c>
      <c r="C219" s="13">
        <v>-1.1384816885799159E-2</v>
      </c>
      <c r="D219" s="82">
        <v>4.3464225393309132E-3</v>
      </c>
    </row>
    <row r="220" spans="1:4" ht="13" x14ac:dyDescent="0.3">
      <c r="A220" s="3">
        <v>45785</v>
      </c>
      <c r="B220" s="13">
        <v>3.0390338240517101E-3</v>
      </c>
      <c r="C220" s="13">
        <v>6.3184713375796639E-3</v>
      </c>
      <c r="D220" s="82">
        <v>5.7997471267633395E-3</v>
      </c>
    </row>
    <row r="221" spans="1:4" ht="13" x14ac:dyDescent="0.3">
      <c r="A221" s="3">
        <v>45786</v>
      </c>
      <c r="B221" s="13">
        <v>-1.9438104981506249E-2</v>
      </c>
      <c r="C221" s="13">
        <v>5.2660894222491868E-3</v>
      </c>
      <c r="D221" s="82">
        <v>-7.1151883671079599E-4</v>
      </c>
    </row>
    <row r="222" spans="1:4" ht="13" x14ac:dyDescent="0.3">
      <c r="A222" s="3">
        <v>45789</v>
      </c>
      <c r="B222" s="13">
        <v>1.8017656500802604E-2</v>
      </c>
      <c r="C222" s="13">
        <v>6.1753891099581883E-2</v>
      </c>
      <c r="D222" s="82">
        <v>3.2558821606703953E-2</v>
      </c>
    </row>
    <row r="223" spans="1:4" ht="13" x14ac:dyDescent="0.3">
      <c r="A223" s="3">
        <v>45790</v>
      </c>
      <c r="B223" s="13">
        <v>1.9315306082226376E-2</v>
      </c>
      <c r="C223" s="13">
        <v>1.0152284263959461E-2</v>
      </c>
      <c r="D223" s="82">
        <v>7.2482243048224964E-3</v>
      </c>
    </row>
    <row r="224" spans="1:4" ht="13" x14ac:dyDescent="0.3">
      <c r="A224" s="3">
        <v>45791</v>
      </c>
      <c r="B224" s="13">
        <v>-2.9776855339782218E-3</v>
      </c>
      <c r="C224" s="13">
        <v>-2.8178274550321432E-3</v>
      </c>
      <c r="D224" s="82">
        <v>1.0243691126380894E-3</v>
      </c>
    </row>
    <row r="225" spans="1:4" ht="13" x14ac:dyDescent="0.3">
      <c r="A225" s="3">
        <v>45792</v>
      </c>
      <c r="B225" s="13">
        <v>3.4364271831404725E-2</v>
      </c>
      <c r="C225" s="13">
        <v>-4.144492064239739E-3</v>
      </c>
      <c r="D225" s="82">
        <v>4.1323155561740973E-3</v>
      </c>
    </row>
    <row r="226" spans="1:4" ht="13" x14ac:dyDescent="0.3">
      <c r="A226" s="3">
        <v>45793</v>
      </c>
      <c r="B226" s="13">
        <v>3.0036009463036334E-4</v>
      </c>
      <c r="C226" s="13">
        <v>-8.9855757862377739E-4</v>
      </c>
      <c r="D226" s="82">
        <v>7.0053220166538758E-3</v>
      </c>
    </row>
    <row r="227" spans="1:4" ht="13" x14ac:dyDescent="0.3">
      <c r="A227" s="3">
        <v>45796</v>
      </c>
      <c r="B227" s="13">
        <v>6.1849602639076412E-3</v>
      </c>
      <c r="C227" s="13">
        <v>-1.1739089273880478E-2</v>
      </c>
      <c r="D227" s="82">
        <v>8.7607705450143403E-4</v>
      </c>
    </row>
    <row r="228" spans="1:4" ht="13" x14ac:dyDescent="0.3">
      <c r="A228" s="3">
        <v>45797</v>
      </c>
      <c r="B228" s="13">
        <v>-5.4390691252446527E-3</v>
      </c>
      <c r="C228" s="13">
        <v>-9.1962831688858493E-3</v>
      </c>
      <c r="D228" s="82">
        <v>-3.8802065866255829E-3</v>
      </c>
    </row>
    <row r="229" spans="1:4" ht="13" x14ac:dyDescent="0.3">
      <c r="A229" s="3">
        <v>45798</v>
      </c>
      <c r="B229" s="13">
        <v>-2.2775426109758416E-2</v>
      </c>
      <c r="C229" s="13">
        <v>-2.3059073769699363E-2</v>
      </c>
      <c r="D229" s="82">
        <v>-1.6135114115741939E-2</v>
      </c>
    </row>
    <row r="230" spans="1:4" ht="13" x14ac:dyDescent="0.3">
      <c r="A230" s="3">
        <v>45799</v>
      </c>
      <c r="B230" s="13">
        <v>-9.5833136875402743E-3</v>
      </c>
      <c r="C230" s="13">
        <v>-3.6122519669453696E-3</v>
      </c>
      <c r="D230" s="82">
        <v>-4.4485431876540172E-4</v>
      </c>
    </row>
    <row r="231" spans="1:4" ht="13" x14ac:dyDescent="0.3">
      <c r="A231" s="3">
        <v>45800</v>
      </c>
      <c r="B231" s="13">
        <v>1.0055343091171971E-3</v>
      </c>
      <c r="C231" s="13">
        <v>-3.0244338498212172E-2</v>
      </c>
      <c r="D231" s="82">
        <v>-6.7083075859165784E-3</v>
      </c>
    </row>
    <row r="232" spans="1:4" ht="13" x14ac:dyDescent="0.3">
      <c r="A232" s="3">
        <v>45803</v>
      </c>
      <c r="B232" s="13">
        <v>0</v>
      </c>
      <c r="C232" s="13">
        <v>0</v>
      </c>
      <c r="D232" s="82">
        <v>0</v>
      </c>
    </row>
    <row r="233" spans="1:4" ht="13" x14ac:dyDescent="0.3">
      <c r="A233" s="3">
        <v>45804</v>
      </c>
      <c r="B233" s="13">
        <v>1.778641989963263E-2</v>
      </c>
      <c r="C233" s="13">
        <v>2.5298304911148654E-2</v>
      </c>
      <c r="D233" s="82">
        <v>2.0459018201495181E-2</v>
      </c>
    </row>
    <row r="234" spans="1:4" ht="13" x14ac:dyDescent="0.3">
      <c r="A234" s="3">
        <v>45805</v>
      </c>
      <c r="B234" s="13">
        <v>-1.1358887664779884E-2</v>
      </c>
      <c r="C234" s="13">
        <v>1.0488986564106664E-3</v>
      </c>
      <c r="D234" s="82">
        <v>-5.5711858739449166E-3</v>
      </c>
    </row>
    <row r="235" spans="1:4" ht="13" x14ac:dyDescent="0.3">
      <c r="A235" s="3">
        <v>45806</v>
      </c>
      <c r="B235" s="13">
        <v>-5.9564248386104607E-3</v>
      </c>
      <c r="C235" s="13">
        <v>-2.3450753417822517E-3</v>
      </c>
      <c r="D235" s="82">
        <v>4.0111742279508355E-3</v>
      </c>
    </row>
    <row r="236" spans="1:4" ht="13" x14ac:dyDescent="0.3">
      <c r="A236" s="3">
        <v>45807</v>
      </c>
      <c r="B236" s="13">
        <v>1.4310570300578194E-3</v>
      </c>
      <c r="C236" s="13">
        <v>4.5011252813203584E-3</v>
      </c>
      <c r="D236" s="82">
        <v>-8.1188463795945127E-5</v>
      </c>
    </row>
    <row r="237" spans="1:4" ht="13" x14ac:dyDescent="0.3">
      <c r="A237" s="3">
        <v>45810</v>
      </c>
      <c r="B237" s="13">
        <v>1.8682151361788347E-2</v>
      </c>
      <c r="C237" s="13">
        <v>4.2320139407517766E-3</v>
      </c>
      <c r="D237" s="82">
        <v>4.1020418864994614E-3</v>
      </c>
    </row>
    <row r="238" spans="1:4" ht="13" x14ac:dyDescent="0.3">
      <c r="A238" s="3">
        <v>45811</v>
      </c>
      <c r="B238" s="13">
        <v>4.9264891725991035E-3</v>
      </c>
      <c r="C238" s="13">
        <v>7.7838373822509748E-3</v>
      </c>
      <c r="D238" s="82">
        <v>5.8002607843071685E-3</v>
      </c>
    </row>
    <row r="239" spans="1:4" ht="13" x14ac:dyDescent="0.3">
      <c r="A239" s="3">
        <v>45812</v>
      </c>
      <c r="B239" s="13">
        <v>1.2066365007541221E-3</v>
      </c>
      <c r="C239" s="13">
        <v>-2.2138042996999903E-3</v>
      </c>
      <c r="D239" s="82">
        <v>7.3697275043340584E-5</v>
      </c>
    </row>
    <row r="240" spans="1:4" ht="13" x14ac:dyDescent="0.3">
      <c r="A240" s="3">
        <v>45813</v>
      </c>
      <c r="B240" s="13">
        <v>5.0470774329617616E-3</v>
      </c>
      <c r="C240" s="13">
        <v>-1.0797751701015669E-2</v>
      </c>
      <c r="D240" s="82">
        <v>-5.2773409302925758E-3</v>
      </c>
    </row>
    <row r="241" spans="1:4" ht="13" x14ac:dyDescent="0.3">
      <c r="A241" s="3">
        <v>45814</v>
      </c>
      <c r="B241" s="13">
        <v>7.5320364490607285E-3</v>
      </c>
      <c r="C241" s="13">
        <v>1.6398345212580333E-2</v>
      </c>
      <c r="D241" s="82">
        <v>1.028067280655961E-2</v>
      </c>
    </row>
    <row r="242" spans="1:4" ht="13" x14ac:dyDescent="0.3">
      <c r="A242" s="3">
        <v>45817</v>
      </c>
      <c r="B242" s="13">
        <v>1.1938850768456726E-2</v>
      </c>
      <c r="C242" s="13">
        <v>-1.2112593173793641E-2</v>
      </c>
      <c r="D242" s="82">
        <v>9.1994480331187406E-4</v>
      </c>
    </row>
    <row r="243" spans="1:4" ht="13" x14ac:dyDescent="0.3">
      <c r="A243" s="3">
        <v>45818</v>
      </c>
      <c r="B243" s="13">
        <v>1.5289247541440896E-2</v>
      </c>
      <c r="C243" s="13">
        <v>6.0560933234053062E-3</v>
      </c>
      <c r="D243" s="82">
        <v>5.4829600325015304E-3</v>
      </c>
    </row>
    <row r="244" spans="1:4" ht="13" x14ac:dyDescent="0.3">
      <c r="A244" s="3">
        <v>45819</v>
      </c>
      <c r="B244" s="13">
        <v>1.9113814074717538E-2</v>
      </c>
      <c r="C244" s="13">
        <v>-1.9193763260472622E-2</v>
      </c>
      <c r="D244" s="82">
        <v>-2.7439180898224348E-3</v>
      </c>
    </row>
    <row r="245" spans="1:4" ht="13" x14ac:dyDescent="0.3">
      <c r="A245" s="3">
        <v>45820</v>
      </c>
      <c r="B245" s="13">
        <v>-1.7405512929809929E-3</v>
      </c>
      <c r="C245" s="13">
        <v>2.112888620585509E-3</v>
      </c>
      <c r="D245" s="82">
        <v>3.8224979409655605E-3</v>
      </c>
    </row>
    <row r="246" spans="1:4" ht="13" x14ac:dyDescent="0.3">
      <c r="A246" s="3">
        <v>45821</v>
      </c>
      <c r="B246" s="13">
        <v>-1.3557271465679628E-2</v>
      </c>
      <c r="C246" s="13">
        <v>-1.3805220883534136E-2</v>
      </c>
      <c r="D246" s="82">
        <v>-1.129645375054174E-2</v>
      </c>
    </row>
    <row r="247" spans="1:4" ht="13" x14ac:dyDescent="0.3">
      <c r="A247" s="3">
        <v>45824</v>
      </c>
      <c r="B247" s="13">
        <v>1.6629752543106516E-2</v>
      </c>
      <c r="C247" s="13">
        <v>1.0027996945787727E-2</v>
      </c>
      <c r="D247" s="82">
        <v>9.3927190532994836E-3</v>
      </c>
    </row>
    <row r="248" spans="1:4" ht="13" x14ac:dyDescent="0.3">
      <c r="A248" s="3">
        <v>45825</v>
      </c>
      <c r="B248" s="13">
        <v>4.3284943659317992E-3</v>
      </c>
      <c r="C248" s="13">
        <v>-1.4010684406813835E-2</v>
      </c>
      <c r="D248" s="82">
        <v>-8.3522428730786313E-3</v>
      </c>
    </row>
    <row r="249" spans="1:4" ht="13" x14ac:dyDescent="0.3">
      <c r="A249" s="3">
        <v>45826</v>
      </c>
      <c r="B249" s="13">
        <v>5.6527115350633514E-4</v>
      </c>
      <c r="C249" s="13">
        <v>4.8047434062565234E-3</v>
      </c>
      <c r="D249" s="82">
        <v>-3.0922389816009503E-4</v>
      </c>
    </row>
    <row r="250" spans="1:4" ht="13" x14ac:dyDescent="0.3">
      <c r="A250" s="3">
        <v>45827</v>
      </c>
      <c r="B250" s="13">
        <v>0</v>
      </c>
      <c r="C250" s="13">
        <v>0</v>
      </c>
      <c r="D250" s="82">
        <v>0</v>
      </c>
    </row>
    <row r="251" spans="1:4" ht="13" x14ac:dyDescent="0.3">
      <c r="A251" s="3">
        <v>45828</v>
      </c>
      <c r="B251" s="13">
        <v>-7.9093252356906615E-3</v>
      </c>
      <c r="C251" s="13">
        <v>2.2484484688167602E-2</v>
      </c>
      <c r="D251" s="82">
        <v>-2.1786128105108029E-3</v>
      </c>
    </row>
    <row r="252" spans="1:4" ht="13" x14ac:dyDescent="0.3">
      <c r="A252" s="3">
        <v>45831</v>
      </c>
      <c r="B252" s="13">
        <v>2.9219845535110322E-2</v>
      </c>
      <c r="C252" s="13">
        <v>2.4875621890547263E-3</v>
      </c>
      <c r="D252" s="82">
        <v>9.6064907906378057E-3</v>
      </c>
    </row>
    <row r="253" spans="1:4" ht="13" x14ac:dyDescent="0.3">
      <c r="A253" s="3">
        <v>45832</v>
      </c>
      <c r="B253" s="13">
        <v>1.5941979369935622E-2</v>
      </c>
      <c r="C253" s="13">
        <v>-5.9553349875929957E-3</v>
      </c>
      <c r="D253" s="82">
        <v>1.1121677894565666E-2</v>
      </c>
    </row>
    <row r="254" spans="1:4" ht="13" x14ac:dyDescent="0.3">
      <c r="A254" s="3">
        <v>45833</v>
      </c>
      <c r="B254" s="13">
        <v>-9.2920113005890027E-3</v>
      </c>
      <c r="C254" s="13">
        <v>6.2905641537693005E-3</v>
      </c>
      <c r="D254" s="82">
        <v>-3.2828970910965462E-6</v>
      </c>
    </row>
    <row r="255" spans="1:4" ht="13" x14ac:dyDescent="0.3">
      <c r="A255" s="3">
        <v>45834</v>
      </c>
      <c r="B255" s="13">
        <v>2.9883862473763941E-3</v>
      </c>
      <c r="C255" s="13">
        <v>-2.7783290335384116E-3</v>
      </c>
      <c r="D255" s="82">
        <v>8.02014392268105E-3</v>
      </c>
    </row>
    <row r="256" spans="1:4" ht="13" x14ac:dyDescent="0.3">
      <c r="A256" s="3">
        <v>45835</v>
      </c>
      <c r="B256" s="13">
        <v>-7.638477593422211E-3</v>
      </c>
      <c r="C256" s="13">
        <v>3.9800995024881844E-4</v>
      </c>
      <c r="D256" s="82">
        <v>5.2190027063906764E-3</v>
      </c>
    </row>
    <row r="257" spans="1:4" ht="13" x14ac:dyDescent="0.3">
      <c r="A257" s="3">
        <v>45838</v>
      </c>
      <c r="B257" s="13">
        <v>1.7535381429064495E-2</v>
      </c>
      <c r="C257" s="13">
        <v>2.0340163119156429E-2</v>
      </c>
      <c r="D257" s="82">
        <v>5.1643671625301694E-3</v>
      </c>
    </row>
    <row r="258" spans="1:4" ht="13" x14ac:dyDescent="0.3">
      <c r="A258" s="3">
        <v>45839</v>
      </c>
      <c r="B258" s="13">
        <v>-1.2144650247642257E-2</v>
      </c>
      <c r="C258" s="13">
        <v>1.2916118340888072E-2</v>
      </c>
      <c r="D258" s="82">
        <v>-1.1184618731818307E-3</v>
      </c>
    </row>
    <row r="259" spans="1:4" ht="13" x14ac:dyDescent="0.3">
      <c r="A259" s="3">
        <v>45840</v>
      </c>
      <c r="B259" s="13">
        <v>-1.2191277472527426E-2</v>
      </c>
      <c r="C259" s="13">
        <v>2.2230776633625274E-2</v>
      </c>
      <c r="D259" s="82">
        <v>4.7450714019499568E-3</v>
      </c>
    </row>
    <row r="260" spans="1:4" ht="13" x14ac:dyDescent="0.3">
      <c r="A260" s="3">
        <v>45841</v>
      </c>
      <c r="B260" s="13">
        <v>1.5018604212968698E-2</v>
      </c>
      <c r="C260" s="13">
        <v>5.2250047072115125E-3</v>
      </c>
      <c r="D260" s="82">
        <v>8.3389268750140976E-3</v>
      </c>
    </row>
    <row r="261" spans="1:4" ht="13" x14ac:dyDescent="0.3">
      <c r="A261" s="3">
        <v>45842</v>
      </c>
      <c r="B261" s="13">
        <v>0</v>
      </c>
      <c r="C261" s="13">
        <v>0</v>
      </c>
      <c r="D261" s="82">
        <v>0</v>
      </c>
    </row>
    <row r="262" spans="1:4" ht="13" x14ac:dyDescent="0.3">
      <c r="A262" s="3">
        <v>45845</v>
      </c>
      <c r="B262" s="13">
        <v>1.7125047093879506E-3</v>
      </c>
      <c r="C262" s="13">
        <v>-1.6857878716928225E-2</v>
      </c>
      <c r="D262" s="82">
        <v>-7.8622787390415887E-3</v>
      </c>
    </row>
    <row r="263" spans="1:4" ht="13" x14ac:dyDescent="0.3">
      <c r="A263" s="3">
        <v>45846</v>
      </c>
      <c r="B263" s="13">
        <v>-7.0096078230247301E-3</v>
      </c>
      <c r="C263" s="13">
        <v>2.8578232912599322E-4</v>
      </c>
      <c r="D263" s="82">
        <v>-7.1589314893452747E-4</v>
      </c>
    </row>
    <row r="264" spans="1:4" ht="13" x14ac:dyDescent="0.3">
      <c r="A264" s="3">
        <v>45847</v>
      </c>
      <c r="B264" s="13">
        <v>-9.6412126028544442E-4</v>
      </c>
      <c r="C264" s="13">
        <v>5.3806961573258198E-3</v>
      </c>
      <c r="D264" s="82">
        <v>6.0621442064277007E-3</v>
      </c>
    </row>
    <row r="265" spans="1:4" ht="13" x14ac:dyDescent="0.3">
      <c r="A265" s="3">
        <v>45848</v>
      </c>
      <c r="B265" s="13">
        <v>-9.340321686193578E-3</v>
      </c>
      <c r="C265" s="13">
        <v>6.0149663730226875E-3</v>
      </c>
      <c r="D265" s="82">
        <v>2.7461737178402011E-3</v>
      </c>
    </row>
    <row r="266" spans="1:4" ht="13" x14ac:dyDescent="0.3">
      <c r="A266" s="3">
        <v>45849</v>
      </c>
      <c r="B266" s="13">
        <v>-1.3359083379982279E-2</v>
      </c>
      <c r="C266" s="13">
        <v>-5.8848453462642999E-3</v>
      </c>
      <c r="D266" s="82">
        <v>-3.2975291618766835E-3</v>
      </c>
    </row>
    <row r="267" spans="1:4" ht="13" x14ac:dyDescent="0.3">
      <c r="A267" s="3">
        <v>45852</v>
      </c>
      <c r="B267" s="13">
        <v>7.048906150109391E-4</v>
      </c>
      <c r="C267" s="13">
        <v>-1.202879333207043E-2</v>
      </c>
      <c r="D267" s="82">
        <v>1.4074044490595312E-3</v>
      </c>
    </row>
    <row r="268" spans="1:4" ht="13" x14ac:dyDescent="0.3">
      <c r="A268" s="3">
        <v>45853</v>
      </c>
      <c r="B268" s="13">
        <v>-3.8408682476480205E-3</v>
      </c>
      <c r="C268" s="13">
        <v>2.3487680951011845E-3</v>
      </c>
      <c r="D268" s="82">
        <v>-3.9562515154996014E-3</v>
      </c>
    </row>
    <row r="269" spans="1:4" ht="13" x14ac:dyDescent="0.3">
      <c r="A269" s="3">
        <v>45854</v>
      </c>
      <c r="B269" s="13">
        <v>-2.7594623275557285E-3</v>
      </c>
      <c r="C269" s="13">
        <v>5.0212806656782689E-3</v>
      </c>
      <c r="D269" s="82">
        <v>3.1935884787371071E-3</v>
      </c>
    </row>
    <row r="270" spans="1:4" ht="13" x14ac:dyDescent="0.3">
      <c r="A270" s="3">
        <v>45855</v>
      </c>
      <c r="B270" s="13">
        <v>2.8412325628668226E-4</v>
      </c>
      <c r="C270" s="13">
        <v>-6.6615911686327735E-4</v>
      </c>
      <c r="D270" s="82">
        <v>5.3738205852770496E-3</v>
      </c>
    </row>
    <row r="271" spans="1:4" ht="13" x14ac:dyDescent="0.3">
      <c r="A271" s="3">
        <v>45856</v>
      </c>
      <c r="B271" s="13">
        <v>1.3723758865248153E-2</v>
      </c>
      <c r="C271" s="13">
        <v>5.5232834968098115E-3</v>
      </c>
      <c r="D271" s="82">
        <v>-9.0514120202705422E-5</v>
      </c>
    </row>
    <row r="272" spans="1:4" ht="13" x14ac:dyDescent="0.3">
      <c r="A272" s="3">
        <v>45859</v>
      </c>
      <c r="B272" s="13">
        <v>-4.0581368950442873E-3</v>
      </c>
      <c r="C272" s="13">
        <v>6.155885974050492E-3</v>
      </c>
      <c r="D272" s="82">
        <v>1.3991255862114507E-3</v>
      </c>
    </row>
    <row r="273" spans="1:4" ht="13" x14ac:dyDescent="0.3">
      <c r="A273" s="3">
        <v>45860</v>
      </c>
      <c r="B273" s="13">
        <v>-9.658951213515508E-3</v>
      </c>
      <c r="C273" s="13">
        <v>9.0361445783133289E-3</v>
      </c>
      <c r="D273" s="82">
        <v>6.3752854605422587E-4</v>
      </c>
    </row>
    <row r="274" spans="1:4" ht="13" x14ac:dyDescent="0.3">
      <c r="A274" s="3">
        <v>45861</v>
      </c>
      <c r="B274" s="13">
        <v>1.7733011774723851E-4</v>
      </c>
      <c r="C274" s="13">
        <v>-1.1660447761194029E-3</v>
      </c>
      <c r="D274" s="82">
        <v>7.811880905664678E-3</v>
      </c>
    </row>
    <row r="275" spans="1:4" ht="13" x14ac:dyDescent="0.3">
      <c r="A275" s="3">
        <v>45862</v>
      </c>
      <c r="B275" s="13">
        <v>-7.6238431261302794E-2</v>
      </c>
      <c r="C275" s="13">
        <v>-1.8211533971515983E-3</v>
      </c>
      <c r="D275" s="82">
        <v>6.982328732440795E-4</v>
      </c>
    </row>
    <row r="276" spans="1:4" ht="13" x14ac:dyDescent="0.3">
      <c r="A276" s="3">
        <v>45863</v>
      </c>
      <c r="B276" s="13">
        <v>-3.0325131472878726E-3</v>
      </c>
      <c r="C276" s="13">
        <v>5.6137724550900337E-4</v>
      </c>
      <c r="D276" s="82">
        <v>3.9743217016194243E-3</v>
      </c>
    </row>
    <row r="277" spans="1:4" ht="13" x14ac:dyDescent="0.3">
      <c r="A277" s="3">
        <v>45866</v>
      </c>
      <c r="B277" s="13">
        <v>1.3437548128753857E-2</v>
      </c>
      <c r="C277" s="13">
        <v>7.9483822704327618E-4</v>
      </c>
      <c r="D277" s="82">
        <v>1.7687645570890035E-4</v>
      </c>
    </row>
    <row r="278" spans="1:4" ht="13" x14ac:dyDescent="0.3">
      <c r="A278" s="3">
        <v>45867</v>
      </c>
      <c r="B278" s="13">
        <v>-3.0397781239314098E-3</v>
      </c>
      <c r="C278" s="13">
        <v>-1.298761971501986E-2</v>
      </c>
      <c r="D278" s="82">
        <v>-2.9594179446209741E-3</v>
      </c>
    </row>
    <row r="279" spans="1:4" ht="13" x14ac:dyDescent="0.3">
      <c r="A279" s="3">
        <v>45868</v>
      </c>
      <c r="B279" s="13">
        <v>-8.1929073560105866E-3</v>
      </c>
      <c r="C279" s="13">
        <v>-1.0507880910683007E-2</v>
      </c>
      <c r="D279" s="82">
        <v>-1.249438851269693E-3</v>
      </c>
    </row>
    <row r="280" spans="1:4" ht="13" x14ac:dyDescent="0.3">
      <c r="A280" s="3">
        <v>45869</v>
      </c>
      <c r="B280" s="13">
        <v>-2.7318835011142649E-2</v>
      </c>
      <c r="C280" s="13">
        <v>-7.0796460176992017E-3</v>
      </c>
      <c r="D280" s="82">
        <v>-3.6948561190650979E-3</v>
      </c>
    </row>
    <row r="281" spans="1:4" ht="13" x14ac:dyDescent="0.3">
      <c r="A281" s="3">
        <v>45870</v>
      </c>
      <c r="B281" s="13">
        <v>-1.2245704127987337E-2</v>
      </c>
      <c r="C281" s="13">
        <v>-2.5003613238907346E-2</v>
      </c>
      <c r="D281" s="82">
        <v>-1.5992074947274122E-2</v>
      </c>
    </row>
    <row r="282" spans="1:4" ht="13" x14ac:dyDescent="0.3">
      <c r="A282" s="3">
        <v>45873</v>
      </c>
      <c r="B282" s="13">
        <v>7.7184563087381655E-3</v>
      </c>
      <c r="C282" s="13">
        <v>4.7929637315940257E-3</v>
      </c>
      <c r="D282" s="82">
        <v>1.4737071598153798E-2</v>
      </c>
    </row>
    <row r="283" spans="1:4" ht="13" x14ac:dyDescent="0.3">
      <c r="A283" s="3">
        <v>45874</v>
      </c>
      <c r="B283" s="13">
        <v>-5.1988253035955331E-3</v>
      </c>
      <c r="C283" s="13">
        <v>-2.114580772067897E-3</v>
      </c>
      <c r="D283" s="82">
        <v>-4.8578659513360319E-3</v>
      </c>
    </row>
    <row r="284" spans="1:4" ht="13" x14ac:dyDescent="0.3">
      <c r="A284" s="3">
        <v>45875</v>
      </c>
      <c r="B284" s="13">
        <v>6.422786931024908E-3</v>
      </c>
      <c r="C284" s="13">
        <v>5.0906761285235629E-2</v>
      </c>
      <c r="D284" s="82">
        <v>7.2818886237755653E-3</v>
      </c>
    </row>
    <row r="285" spans="1:4" ht="13" x14ac:dyDescent="0.3">
      <c r="A285" s="3">
        <v>45876</v>
      </c>
      <c r="B285" s="13">
        <v>-8.4033613445378338E-3</v>
      </c>
      <c r="C285" s="13">
        <v>3.1793669402110203E-2</v>
      </c>
      <c r="D285" s="82">
        <v>-7.9747078829836126E-4</v>
      </c>
    </row>
    <row r="286" spans="1:4" ht="13" x14ac:dyDescent="0.3">
      <c r="A286" s="3">
        <v>45877</v>
      </c>
      <c r="B286" s="13">
        <v>-3.1539814518707972E-2</v>
      </c>
      <c r="C286" s="13">
        <v>4.2357860291778363E-2</v>
      </c>
      <c r="D286" s="82">
        <v>7.7996845425867224E-3</v>
      </c>
    </row>
    <row r="287" spans="1:4" ht="13" x14ac:dyDescent="0.3">
      <c r="A287" s="3">
        <v>45880</v>
      </c>
      <c r="B287" s="13">
        <v>-2.4641928426961647E-2</v>
      </c>
      <c r="C287" s="13">
        <v>-9.4615216917374647E-3</v>
      </c>
      <c r="D287" s="82">
        <v>-2.5041278983324072E-3</v>
      </c>
    </row>
    <row r="288" spans="1:4" ht="13" x14ac:dyDescent="0.3">
      <c r="A288" s="3">
        <v>45881</v>
      </c>
      <c r="B288" s="13">
        <v>-6.4748201438848962E-3</v>
      </c>
      <c r="C288" s="13">
        <v>1.0872435953869173E-2</v>
      </c>
      <c r="D288" s="82">
        <v>1.1345503612643137E-2</v>
      </c>
    </row>
    <row r="289" spans="1:4" ht="13" x14ac:dyDescent="0.3">
      <c r="A289" s="3">
        <v>45882</v>
      </c>
      <c r="B289" s="13">
        <v>2.2575286450568569E-2</v>
      </c>
      <c r="C289" s="13">
        <v>1.6024384933594631E-2</v>
      </c>
      <c r="D289" s="82">
        <v>3.2300302834731218E-3</v>
      </c>
    </row>
    <row r="290" spans="1:4" ht="13" x14ac:dyDescent="0.3">
      <c r="A290" s="3">
        <v>45883</v>
      </c>
      <c r="B290" s="13">
        <v>-1.2329737159994917E-2</v>
      </c>
      <c r="C290" s="13">
        <v>-2.3571765310933497E-3</v>
      </c>
      <c r="D290" s="82">
        <v>3.0309684562783364E-4</v>
      </c>
    </row>
    <row r="291" spans="1:4" ht="13" x14ac:dyDescent="0.3">
      <c r="A291" s="3">
        <v>45884</v>
      </c>
      <c r="B291" s="13">
        <v>1.1007549238749885E-2</v>
      </c>
      <c r="C291" s="13">
        <v>-5.1121230346249579E-3</v>
      </c>
      <c r="D291" s="82">
        <v>-2.8970988816641439E-3</v>
      </c>
    </row>
    <row r="292" spans="1:4" ht="13" x14ac:dyDescent="0.3">
      <c r="A292" s="3">
        <v>45887</v>
      </c>
      <c r="B292" s="13">
        <v>-1.1263140330385877E-3</v>
      </c>
      <c r="C292" s="13">
        <v>-3.02258301308354E-3</v>
      </c>
      <c r="D292" s="82">
        <v>-1.0077831870764143E-4</v>
      </c>
    </row>
    <row r="293" spans="1:4" ht="13" x14ac:dyDescent="0.3">
      <c r="A293" s="3">
        <v>45888</v>
      </c>
      <c r="B293" s="13">
        <v>7.6425140948006374E-3</v>
      </c>
      <c r="C293" s="13">
        <v>-1.429252024773633E-3</v>
      </c>
      <c r="D293" s="82">
        <v>-5.8581363435491109E-3</v>
      </c>
    </row>
    <row r="294" spans="1:4" ht="13" x14ac:dyDescent="0.3">
      <c r="A294" s="3">
        <v>45889</v>
      </c>
      <c r="B294" s="13">
        <v>5.2635941644562758E-3</v>
      </c>
      <c r="C294" s="13">
        <v>-1.9734559333796024E-2</v>
      </c>
      <c r="D294" s="82">
        <v>-2.4316175793941304E-3</v>
      </c>
    </row>
    <row r="295" spans="1:4" ht="13" x14ac:dyDescent="0.3">
      <c r="A295" s="3">
        <v>45890</v>
      </c>
      <c r="B295" s="13">
        <v>-1.298701298701301E-2</v>
      </c>
      <c r="C295" s="13">
        <v>-4.9112871111897053E-3</v>
      </c>
      <c r="D295" s="82">
        <v>-4.0042027712022107E-3</v>
      </c>
    </row>
    <row r="296" spans="1:4" ht="13" x14ac:dyDescent="0.3">
      <c r="A296" s="3">
        <v>45891</v>
      </c>
      <c r="B296" s="13">
        <v>1.1236424394319121E-2</v>
      </c>
      <c r="C296" s="13">
        <v>1.2716763005780281E-2</v>
      </c>
      <c r="D296" s="82">
        <v>1.518640789806234E-2</v>
      </c>
    </row>
    <row r="297" spans="1:4" ht="13" x14ac:dyDescent="0.3">
      <c r="A297" s="3">
        <v>45894</v>
      </c>
      <c r="B297" s="13">
        <v>-1.0987649221363941E-2</v>
      </c>
      <c r="C297" s="13">
        <v>-2.6343519494204178E-3</v>
      </c>
      <c r="D297" s="82">
        <v>-4.2663343080389469E-3</v>
      </c>
    </row>
    <row r="298" spans="1:4" ht="13" x14ac:dyDescent="0.3">
      <c r="A298" s="3">
        <v>45895</v>
      </c>
      <c r="B298" s="13">
        <v>1.3365075387378309E-2</v>
      </c>
      <c r="C298" s="13">
        <v>9.4646944884663048E-3</v>
      </c>
      <c r="D298" s="82">
        <v>4.133976879546271E-3</v>
      </c>
    </row>
    <row r="299" spans="1:4" ht="13" x14ac:dyDescent="0.3">
      <c r="A299" s="3">
        <v>45896</v>
      </c>
      <c r="B299" s="13">
        <v>9.1085191443762443E-3</v>
      </c>
      <c r="C299" s="13">
        <v>5.1458723998081494E-3</v>
      </c>
      <c r="D299" s="82">
        <v>2.3909903277791068E-3</v>
      </c>
    </row>
    <row r="300" spans="1:4" ht="13" x14ac:dyDescent="0.3">
      <c r="A300" s="3">
        <v>45897</v>
      </c>
      <c r="B300" s="13">
        <v>3.6350269563796209E-3</v>
      </c>
      <c r="C300" s="13">
        <v>8.9808668488871243E-3</v>
      </c>
      <c r="D300" s="82">
        <v>3.1567253988335911E-3</v>
      </c>
    </row>
    <row r="301" spans="1:4" ht="13" x14ac:dyDescent="0.3">
      <c r="A301" s="3">
        <v>45898</v>
      </c>
      <c r="B301" s="13">
        <v>-9.1156960892035191E-3</v>
      </c>
      <c r="C301" s="13">
        <v>-1.8059855521156516E-3</v>
      </c>
      <c r="D301" s="82">
        <v>-6.3981691392923654E-3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2928-0BFF-4B53-8255-2DEE40FCCDBA}">
  <dimension ref="A1:L301"/>
  <sheetViews>
    <sheetView zoomScale="160" zoomScaleNormal="160" workbookViewId="0"/>
  </sheetViews>
  <sheetFormatPr defaultColWidth="9.1796875" defaultRowHeight="12.5" x14ac:dyDescent="0.25"/>
  <cols>
    <col min="1" max="1" width="11.1796875" style="100" customWidth="1"/>
    <col min="2" max="2" width="9.453125" style="100" bestFit="1" customWidth="1"/>
    <col min="3" max="3" width="7.81640625" style="100" customWidth="1"/>
    <col min="4" max="4" width="3.7265625" style="104" customWidth="1"/>
    <col min="5" max="5" width="25.54296875" style="89" customWidth="1"/>
    <col min="6" max="6" width="16.7265625" style="89" customWidth="1"/>
    <col min="7" max="7" width="13.54296875" style="89" bestFit="1" customWidth="1"/>
    <col min="8" max="8" width="1" style="89" customWidth="1"/>
    <col min="9" max="9" width="1.1796875" style="89" customWidth="1"/>
    <col min="10" max="10" width="11.1796875" style="89" customWidth="1"/>
    <col min="11" max="11" width="12.453125" style="89" bestFit="1" customWidth="1"/>
    <col min="12" max="12" width="13.54296875" style="89" bestFit="1" customWidth="1"/>
    <col min="13" max="16384" width="9.1796875" style="89"/>
  </cols>
  <sheetData>
    <row r="1" spans="1:12" ht="13" x14ac:dyDescent="0.3">
      <c r="A1" s="86" t="s">
        <v>0</v>
      </c>
      <c r="B1" s="86" t="s">
        <v>362</v>
      </c>
      <c r="C1" s="86" t="s">
        <v>363</v>
      </c>
      <c r="D1" s="87"/>
      <c r="E1" s="88" t="s">
        <v>364</v>
      </c>
      <c r="F1" s="116">
        <f>'Capital Allocation'!C13</f>
        <v>18605.210188381268</v>
      </c>
    </row>
    <row r="2" spans="1:12" ht="13" x14ac:dyDescent="0.3">
      <c r="A2" s="90" t="s">
        <v>61</v>
      </c>
      <c r="B2" s="81">
        <v>9.5231616896814355E-4</v>
      </c>
      <c r="C2" s="81">
        <v>5.6911786730569069E-3</v>
      </c>
      <c r="D2" s="91"/>
      <c r="E2" s="92" t="s">
        <v>462</v>
      </c>
      <c r="F2" s="92">
        <v>1.17</v>
      </c>
    </row>
    <row r="3" spans="1:12" ht="13" x14ac:dyDescent="0.3">
      <c r="A3" s="90" t="s">
        <v>62</v>
      </c>
      <c r="B3" s="81">
        <v>4.4411041268105703E-3</v>
      </c>
      <c r="C3" s="81">
        <v>3.6828260052610344E-3</v>
      </c>
      <c r="D3" s="91"/>
      <c r="E3" s="92" t="s">
        <v>463</v>
      </c>
      <c r="F3" s="92">
        <v>124</v>
      </c>
    </row>
    <row r="4" spans="1:12" ht="13" x14ac:dyDescent="0.3">
      <c r="A4" s="90" t="s">
        <v>63</v>
      </c>
      <c r="B4" s="81">
        <v>8.8901046296934892E-4</v>
      </c>
      <c r="C4" s="81">
        <v>1.3547076089411214E-3</v>
      </c>
      <c r="D4" s="91"/>
      <c r="G4" s="93" t="s">
        <v>366</v>
      </c>
    </row>
    <row r="5" spans="1:12" ht="13" x14ac:dyDescent="0.3">
      <c r="A5" s="90" t="s">
        <v>64</v>
      </c>
      <c r="B5" s="81">
        <v>3.2244785949505535E-3</v>
      </c>
      <c r="C5" s="81">
        <v>7.5832259042996888E-3</v>
      </c>
      <c r="D5" s="91"/>
      <c r="E5" s="88" t="s">
        <v>367</v>
      </c>
      <c r="F5" s="94">
        <v>1000000</v>
      </c>
      <c r="G5" s="95"/>
    </row>
    <row r="6" spans="1:12" ht="13" x14ac:dyDescent="0.3">
      <c r="A6" s="90" t="s">
        <v>65</v>
      </c>
      <c r="B6" s="81">
        <v>-1.0280309780001759E-3</v>
      </c>
      <c r="C6" s="81">
        <v>-1.574861919689495E-2</v>
      </c>
      <c r="D6" s="91"/>
      <c r="E6" s="88" t="s">
        <v>368</v>
      </c>
      <c r="F6" s="96">
        <v>60000000</v>
      </c>
      <c r="G6" s="95"/>
    </row>
    <row r="7" spans="1:12" ht="13" x14ac:dyDescent="0.3">
      <c r="A7" s="90" t="s">
        <v>66</v>
      </c>
      <c r="B7" s="81">
        <v>1.2351609140190927E-3</v>
      </c>
      <c r="C7" s="81">
        <v>0</v>
      </c>
      <c r="D7" s="91"/>
      <c r="E7" s="97" t="s">
        <v>369</v>
      </c>
      <c r="F7" s="98" t="s">
        <v>370</v>
      </c>
      <c r="G7" s="99"/>
    </row>
    <row r="8" spans="1:12" ht="13" x14ac:dyDescent="0.3">
      <c r="A8" s="90" t="s">
        <v>68</v>
      </c>
      <c r="B8" s="81">
        <v>3.7192644121496463E-3</v>
      </c>
      <c r="C8" s="81">
        <v>1.1956359288596368E-3</v>
      </c>
      <c r="D8" s="91"/>
      <c r="E8" s="100"/>
      <c r="F8" s="100"/>
    </row>
    <row r="9" spans="1:12" ht="13" x14ac:dyDescent="0.3">
      <c r="A9" s="90" t="s">
        <v>69</v>
      </c>
      <c r="B9" s="81">
        <v>1.2765066964285702E-2</v>
      </c>
      <c r="C9" s="81">
        <v>4.7300848412042606E-3</v>
      </c>
      <c r="D9" s="91"/>
      <c r="E9" s="88" t="s">
        <v>371</v>
      </c>
      <c r="F9" s="101">
        <v>0.99</v>
      </c>
    </row>
    <row r="10" spans="1:12" ht="13" x14ac:dyDescent="0.3">
      <c r="A10" s="90" t="s">
        <v>70</v>
      </c>
      <c r="B10" s="81">
        <v>2.0269798000977861E-3</v>
      </c>
      <c r="C10" s="81">
        <v>1.5791848398255977E-3</v>
      </c>
      <c r="D10" s="91"/>
      <c r="E10" s="102"/>
      <c r="F10" s="103"/>
      <c r="G10" s="104"/>
    </row>
    <row r="11" spans="1:12" ht="13" x14ac:dyDescent="0.3">
      <c r="A11" s="90" t="s">
        <v>71</v>
      </c>
      <c r="B11" s="81">
        <v>3.3662949715969827E-3</v>
      </c>
      <c r="C11" s="81">
        <v>7.7296150348589096E-3</v>
      </c>
      <c r="D11" s="91"/>
      <c r="E11" s="105" t="s">
        <v>372</v>
      </c>
      <c r="F11" s="86" t="s">
        <v>460</v>
      </c>
      <c r="G11" s="86" t="s">
        <v>461</v>
      </c>
    </row>
    <row r="12" spans="1:12" ht="13" x14ac:dyDescent="0.3">
      <c r="A12" s="90" t="s">
        <v>72</v>
      </c>
      <c r="B12" s="81">
        <v>-1.9598236158746662E-3</v>
      </c>
      <c r="C12" s="81">
        <v>2.3547284466388322E-3</v>
      </c>
      <c r="D12" s="91"/>
      <c r="E12" s="106" t="s">
        <v>374</v>
      </c>
      <c r="F12" s="166"/>
      <c r="G12" s="166"/>
      <c r="J12" s="93" t="s">
        <v>373</v>
      </c>
      <c r="K12" s="86" t="s">
        <v>460</v>
      </c>
      <c r="L12" s="86" t="s">
        <v>461</v>
      </c>
    </row>
    <row r="13" spans="1:12" ht="13" x14ac:dyDescent="0.3">
      <c r="A13" s="90" t="s">
        <v>73</v>
      </c>
      <c r="B13" s="81">
        <v>3.8645306351883504E-3</v>
      </c>
      <c r="C13" s="81">
        <v>-6.190080773005157E-3</v>
      </c>
      <c r="D13" s="91"/>
      <c r="E13" s="106" t="s">
        <v>375</v>
      </c>
      <c r="F13" s="110">
        <f>NORMSINV($F$9)</f>
        <v>2.3263478740408408</v>
      </c>
      <c r="G13" s="110">
        <f>NORMSINV($F$9)</f>
        <v>2.3263478740408408</v>
      </c>
      <c r="J13" s="86" t="s">
        <v>460</v>
      </c>
      <c r="K13" s="108"/>
      <c r="L13" s="109"/>
    </row>
    <row r="14" spans="1:12" ht="13" x14ac:dyDescent="0.3">
      <c r="A14" s="90" t="s">
        <v>74</v>
      </c>
      <c r="B14" s="81">
        <v>-7.6697810626132337E-3</v>
      </c>
      <c r="C14" s="81">
        <v>-4.9575602794260992E-3</v>
      </c>
      <c r="D14" s="91"/>
      <c r="E14" s="111" t="s">
        <v>376</v>
      </c>
      <c r="F14" s="112"/>
      <c r="G14" s="112"/>
      <c r="J14" s="86" t="s">
        <v>461</v>
      </c>
      <c r="K14" s="109"/>
      <c r="L14" s="108"/>
    </row>
    <row r="15" spans="1:12" ht="13" x14ac:dyDescent="0.3">
      <c r="A15" s="90" t="s">
        <v>75</v>
      </c>
      <c r="B15" s="81">
        <v>9.7710776102725126E-4</v>
      </c>
      <c r="C15" s="81">
        <v>-6.9371923019543999E-3</v>
      </c>
      <c r="D15" s="91"/>
    </row>
    <row r="16" spans="1:12" ht="13" x14ac:dyDescent="0.3">
      <c r="A16" s="90" t="s">
        <v>76</v>
      </c>
      <c r="B16" s="81">
        <v>4.2756010373589358E-3</v>
      </c>
      <c r="C16" s="81">
        <v>3.743635819107517E-3</v>
      </c>
      <c r="D16" s="91"/>
      <c r="E16" s="114" t="s">
        <v>377</v>
      </c>
      <c r="F16" s="120">
        <f>SQRT(F14^2+(G14)^2+2*F14*(G14)*K14)</f>
        <v>0</v>
      </c>
      <c r="G16" s="115" t="str">
        <f>IF($F$1&lt;ABS(F16),"No rispetto limite",IF($F$1*95%&lt;ABS(F16),"Si è vicini al limite","ok"))</f>
        <v>ok</v>
      </c>
      <c r="K16" s="113"/>
      <c r="L16" s="113"/>
    </row>
    <row r="17" spans="1:12" ht="13" x14ac:dyDescent="0.3">
      <c r="A17" s="90" t="s">
        <v>77</v>
      </c>
      <c r="B17" s="81">
        <v>1.8960674157304403E-3</v>
      </c>
      <c r="C17" s="81">
        <v>-5.1396648044692572E-3</v>
      </c>
      <c r="D17" s="91"/>
      <c r="K17" s="113"/>
      <c r="L17" s="113"/>
    </row>
    <row r="18" spans="1:12" ht="13" x14ac:dyDescent="0.3">
      <c r="A18" s="90" t="s">
        <v>78</v>
      </c>
      <c r="B18" s="81">
        <v>-5.6560296068710264E-3</v>
      </c>
      <c r="C18" s="81">
        <v>-5.3345187819515364E-3</v>
      </c>
      <c r="D18" s="91"/>
    </row>
    <row r="19" spans="1:12" ht="13" x14ac:dyDescent="0.3">
      <c r="A19" s="90" t="s">
        <v>79</v>
      </c>
      <c r="B19" s="81">
        <v>-4.1878969777354362E-4</v>
      </c>
      <c r="C19" s="81">
        <v>-3.2493907392363765E-3</v>
      </c>
      <c r="D19" s="91"/>
    </row>
    <row r="20" spans="1:12" ht="13" x14ac:dyDescent="0.3">
      <c r="A20" s="90" t="s">
        <v>80</v>
      </c>
      <c r="B20" s="81">
        <v>4.1896515606462957E-4</v>
      </c>
      <c r="C20" s="81">
        <v>1.4772139744449541E-4</v>
      </c>
      <c r="D20" s="91"/>
    </row>
    <row r="21" spans="1:12" ht="13" x14ac:dyDescent="0.3">
      <c r="A21" s="90" t="s">
        <v>81</v>
      </c>
      <c r="B21" s="81">
        <v>5.9707783085135935E-3</v>
      </c>
      <c r="C21" s="81">
        <v>1.0297738974703347E-2</v>
      </c>
      <c r="D21" s="91"/>
    </row>
    <row r="22" spans="1:12" ht="13" x14ac:dyDescent="0.3">
      <c r="A22" s="90" t="s">
        <v>82</v>
      </c>
      <c r="B22" s="81">
        <v>-1.2628034236004096E-3</v>
      </c>
      <c r="C22" s="81">
        <v>1.5695067264572459E-3</v>
      </c>
      <c r="D22" s="91"/>
    </row>
    <row r="23" spans="1:12" ht="13" x14ac:dyDescent="0.3">
      <c r="A23" s="90" t="s">
        <v>83</v>
      </c>
      <c r="B23" s="81">
        <v>9.275649649507816E-3</v>
      </c>
      <c r="C23" s="81">
        <v>-2.2416498542928443E-4</v>
      </c>
      <c r="D23" s="91"/>
    </row>
    <row r="24" spans="1:12" ht="13" x14ac:dyDescent="0.3">
      <c r="A24" s="90" t="s">
        <v>84</v>
      </c>
      <c r="B24" s="81">
        <v>2.840303912518642E-3</v>
      </c>
      <c r="C24" s="81">
        <v>6.9219772778573163E-3</v>
      </c>
      <c r="D24" s="91"/>
    </row>
    <row r="25" spans="1:12" ht="13" x14ac:dyDescent="0.3">
      <c r="A25" s="90" t="s">
        <v>85</v>
      </c>
      <c r="B25" s="81">
        <v>-1.026073511842009E-2</v>
      </c>
      <c r="C25" s="81">
        <v>-1.4386355209492012E-2</v>
      </c>
      <c r="D25" s="91"/>
    </row>
    <row r="26" spans="1:12" ht="13" x14ac:dyDescent="0.3">
      <c r="A26" s="90" t="s">
        <v>86</v>
      </c>
      <c r="B26" s="81">
        <v>-3.3620508510190626E-3</v>
      </c>
      <c r="C26" s="81">
        <v>-9.6937651465079915E-3</v>
      </c>
      <c r="D26" s="91"/>
    </row>
    <row r="27" spans="1:12" ht="13" x14ac:dyDescent="0.3">
      <c r="A27" s="90" t="s">
        <v>87</v>
      </c>
      <c r="B27" s="81">
        <v>4.0084388185654277E-3</v>
      </c>
      <c r="C27" s="81">
        <v>-3.949967083607786E-3</v>
      </c>
      <c r="D27" s="91"/>
    </row>
    <row r="28" spans="1:12" ht="13" x14ac:dyDescent="0.3">
      <c r="A28" s="90" t="s">
        <v>88</v>
      </c>
      <c r="B28" s="81">
        <v>4.3082138569107949E-3</v>
      </c>
      <c r="C28" s="81">
        <v>7.2944297082228786E-3</v>
      </c>
      <c r="D28" s="91"/>
    </row>
    <row r="29" spans="1:12" ht="13" x14ac:dyDescent="0.3">
      <c r="A29" s="90" t="s">
        <v>89</v>
      </c>
      <c r="B29" s="81">
        <v>1.3437057991513529E-3</v>
      </c>
      <c r="C29" s="81">
        <v>-1.0065645514223162E-2</v>
      </c>
      <c r="D29" s="91"/>
    </row>
    <row r="30" spans="1:12" ht="13" x14ac:dyDescent="0.3">
      <c r="A30" s="90" t="s">
        <v>90</v>
      </c>
      <c r="B30" s="81">
        <v>-2.8911924405895162E-3</v>
      </c>
      <c r="C30" s="81">
        <v>-9.1066782307026532E-3</v>
      </c>
      <c r="D30" s="91"/>
    </row>
    <row r="31" spans="1:12" ht="13" x14ac:dyDescent="0.3">
      <c r="A31" s="90" t="s">
        <v>91</v>
      </c>
      <c r="B31" s="81">
        <v>-1.1225770464370384E-2</v>
      </c>
      <c r="C31" s="81">
        <v>9.5585552717986303E-3</v>
      </c>
      <c r="D31" s="91"/>
    </row>
    <row r="32" spans="1:12" ht="13" x14ac:dyDescent="0.3">
      <c r="A32" s="90" t="s">
        <v>92</v>
      </c>
      <c r="B32" s="81">
        <v>-5.2021918568357231E-3</v>
      </c>
      <c r="C32" s="81">
        <v>1.3151165339373625E-3</v>
      </c>
      <c r="D32" s="91"/>
    </row>
    <row r="33" spans="1:4" ht="13" x14ac:dyDescent="0.3">
      <c r="A33" s="90" t="s">
        <v>93</v>
      </c>
      <c r="B33" s="81">
        <v>-8.3165846559019323E-4</v>
      </c>
      <c r="C33" s="81">
        <v>-5.8109973124136193E-3</v>
      </c>
      <c r="D33" s="91"/>
    </row>
    <row r="34" spans="1:4" ht="13" x14ac:dyDescent="0.3">
      <c r="A34" s="90" t="s">
        <v>94</v>
      </c>
      <c r="B34" s="81">
        <v>1.7356289919467987E-3</v>
      </c>
      <c r="C34" s="81">
        <v>3.3525253261422602E-3</v>
      </c>
      <c r="D34" s="91"/>
    </row>
    <row r="35" spans="1:4" ht="13" x14ac:dyDescent="0.3">
      <c r="A35" s="90" t="s">
        <v>95</v>
      </c>
      <c r="B35" s="81">
        <v>1.1303798357087537E-2</v>
      </c>
      <c r="C35" s="81">
        <v>1.8029381213829996E-2</v>
      </c>
      <c r="D35" s="91"/>
    </row>
    <row r="36" spans="1:4" ht="13" x14ac:dyDescent="0.3">
      <c r="A36" s="90" t="s">
        <v>96</v>
      </c>
      <c r="B36" s="81">
        <v>1.2223722549925452E-2</v>
      </c>
      <c r="C36" s="81">
        <v>0</v>
      </c>
      <c r="D36" s="91"/>
    </row>
    <row r="37" spans="1:4" ht="13" x14ac:dyDescent="0.3">
      <c r="A37" s="90" t="s">
        <v>97</v>
      </c>
      <c r="B37" s="81">
        <v>2.7079028005415986E-3</v>
      </c>
      <c r="C37" s="81">
        <v>9.5880149812734173E-3</v>
      </c>
      <c r="D37" s="91"/>
    </row>
    <row r="38" spans="1:4" ht="13" x14ac:dyDescent="0.3">
      <c r="A38" s="90" t="s">
        <v>98</v>
      </c>
      <c r="B38" s="81">
        <v>-9.1788462896279892E-3</v>
      </c>
      <c r="C38" s="81">
        <v>1.500375093773358E-3</v>
      </c>
      <c r="D38" s="91"/>
    </row>
    <row r="39" spans="1:4" ht="13" x14ac:dyDescent="0.3">
      <c r="A39" s="90" t="s">
        <v>99</v>
      </c>
      <c r="B39" s="81">
        <v>-4.288526434195721E-3</v>
      </c>
      <c r="C39" s="81">
        <v>-1.6236162361623532E-2</v>
      </c>
      <c r="D39" s="91"/>
    </row>
    <row r="40" spans="1:4" ht="13" x14ac:dyDescent="0.3">
      <c r="A40" s="90" t="s">
        <v>100</v>
      </c>
      <c r="B40" s="81">
        <v>2.1095562899950006E-4</v>
      </c>
      <c r="C40" s="81">
        <v>4.5966785290629045E-3</v>
      </c>
      <c r="D40" s="91"/>
    </row>
    <row r="41" spans="1:4" ht="13" x14ac:dyDescent="0.3">
      <c r="A41" s="90" t="s">
        <v>101</v>
      </c>
      <c r="B41" s="81">
        <v>-1.7548785624034444E-3</v>
      </c>
      <c r="C41" s="81">
        <v>-2.8094041106017705E-3</v>
      </c>
      <c r="D41" s="91"/>
    </row>
    <row r="42" spans="1:4" ht="13" x14ac:dyDescent="0.3">
      <c r="A42" s="90" t="s">
        <v>102</v>
      </c>
      <c r="B42" s="81">
        <v>7.7274323849657806E-4</v>
      </c>
      <c r="C42" s="81">
        <v>1.4323209598800126E-2</v>
      </c>
      <c r="D42" s="91"/>
    </row>
    <row r="43" spans="1:4" ht="13" x14ac:dyDescent="0.3">
      <c r="A43" s="90" t="s">
        <v>103</v>
      </c>
      <c r="B43" s="81">
        <v>3.8079119949228344E-3</v>
      </c>
      <c r="C43" s="81">
        <v>6.1872783520711778E-3</v>
      </c>
      <c r="D43" s="91"/>
    </row>
    <row r="44" spans="1:4" ht="13" x14ac:dyDescent="0.3">
      <c r="A44" s="90" t="s">
        <v>104</v>
      </c>
      <c r="B44" s="81">
        <v>-3.4434293745608758E-3</v>
      </c>
      <c r="C44" s="81">
        <v>-1.2885446149262549E-2</v>
      </c>
      <c r="D44" s="91"/>
    </row>
    <row r="45" spans="1:4" ht="13" x14ac:dyDescent="0.3">
      <c r="A45" s="90" t="s">
        <v>105</v>
      </c>
      <c r="B45" s="81">
        <v>6.7921324465827458E-3</v>
      </c>
      <c r="C45" s="81">
        <v>1.0005265929436425E-2</v>
      </c>
      <c r="D45" s="91"/>
    </row>
    <row r="46" spans="1:4" ht="13" x14ac:dyDescent="0.3">
      <c r="A46" s="90" t="s">
        <v>106</v>
      </c>
      <c r="B46" s="81">
        <v>1.2751487673562083E-3</v>
      </c>
      <c r="C46" s="81">
        <v>5.9785076434086615E-3</v>
      </c>
      <c r="D46" s="91"/>
    </row>
    <row r="47" spans="1:4" ht="13" x14ac:dyDescent="0.3">
      <c r="A47" s="90" t="s">
        <v>107</v>
      </c>
      <c r="B47" s="81">
        <v>1.6320158944156452E-3</v>
      </c>
      <c r="C47" s="81">
        <v>-5.9429775069587036E-3</v>
      </c>
      <c r="D47" s="91"/>
    </row>
    <row r="48" spans="1:4" ht="13" x14ac:dyDescent="0.3">
      <c r="A48" s="90" t="s">
        <v>108</v>
      </c>
      <c r="B48" s="81">
        <v>9.8165663513901154E-3</v>
      </c>
      <c r="C48" s="81">
        <v>2.2695799353746864E-2</v>
      </c>
      <c r="D48" s="91"/>
    </row>
    <row r="49" spans="1:4" ht="13" x14ac:dyDescent="0.3">
      <c r="A49" s="90" t="s">
        <v>109</v>
      </c>
      <c r="B49" s="81">
        <v>-6.4446831364133397E-4</v>
      </c>
      <c r="C49" s="81">
        <v>5.4146039603959516E-3</v>
      </c>
      <c r="D49" s="91"/>
    </row>
    <row r="50" spans="1:4" ht="13" x14ac:dyDescent="0.3">
      <c r="A50" s="90" t="s">
        <v>110</v>
      </c>
      <c r="B50" s="81">
        <v>7.165890361878265E-4</v>
      </c>
      <c r="C50" s="81">
        <v>3.1036623215394609E-3</v>
      </c>
      <c r="D50" s="91"/>
    </row>
    <row r="51" spans="1:4" ht="13" x14ac:dyDescent="0.3">
      <c r="A51" s="90" t="s">
        <v>111</v>
      </c>
      <c r="B51" s="81">
        <v>-6.7615658362989777E-3</v>
      </c>
      <c r="C51" s="81">
        <v>-1.4377485469562523E-2</v>
      </c>
      <c r="D51" s="91"/>
    </row>
    <row r="52" spans="1:4" ht="13" x14ac:dyDescent="0.3">
      <c r="A52" s="90" t="s">
        <v>112</v>
      </c>
      <c r="B52" s="81">
        <v>1.4367193704425693E-2</v>
      </c>
      <c r="C52" s="81">
        <v>2.3001095290251902E-2</v>
      </c>
      <c r="D52" s="91"/>
    </row>
    <row r="53" spans="1:4" ht="13" x14ac:dyDescent="0.3">
      <c r="A53" s="90" t="s">
        <v>113</v>
      </c>
      <c r="B53" s="81">
        <v>-6.6695352839931769E-3</v>
      </c>
      <c r="C53" s="81">
        <v>-3.3497164461247689E-2</v>
      </c>
      <c r="D53" s="91"/>
    </row>
    <row r="54" spans="1:4" ht="13" x14ac:dyDescent="0.3">
      <c r="A54" s="90" t="s">
        <v>114</v>
      </c>
      <c r="B54" s="81">
        <v>8.6132644272185607E-4</v>
      </c>
      <c r="C54" s="81">
        <v>-2.0374283127075929E-3</v>
      </c>
      <c r="D54" s="91"/>
    </row>
    <row r="55" spans="1:4" ht="13" x14ac:dyDescent="0.3">
      <c r="A55" s="90" t="s">
        <v>115</v>
      </c>
      <c r="B55" s="81">
        <v>-3.8610038610039118E-3</v>
      </c>
      <c r="C55" s="81">
        <v>-1.2592206243946037E-2</v>
      </c>
      <c r="D55" s="91"/>
    </row>
    <row r="56" spans="1:4" ht="13" x14ac:dyDescent="0.3">
      <c r="A56" s="90" t="s">
        <v>116</v>
      </c>
      <c r="B56" s="81">
        <v>-1.8555523836710931E-3</v>
      </c>
      <c r="C56" s="81">
        <v>-2.6751876346881565E-3</v>
      </c>
      <c r="D56" s="91"/>
    </row>
    <row r="57" spans="1:4" ht="13" x14ac:dyDescent="0.3">
      <c r="A57" s="90" t="s">
        <v>117</v>
      </c>
      <c r="B57" s="81">
        <v>-1.0521855801144082E-2</v>
      </c>
      <c r="C57" s="81">
        <v>-1.4933021008711076E-2</v>
      </c>
      <c r="D57" s="91"/>
    </row>
    <row r="58" spans="1:4" ht="13" x14ac:dyDescent="0.3">
      <c r="A58" s="90" t="s">
        <v>118</v>
      </c>
      <c r="B58" s="81">
        <v>7.9003558718861982E-3</v>
      </c>
      <c r="C58" s="81">
        <v>9.6075678072574926E-3</v>
      </c>
      <c r="D58" s="91"/>
    </row>
    <row r="59" spans="1:4" ht="13" x14ac:dyDescent="0.3">
      <c r="A59" s="90" t="s">
        <v>119</v>
      </c>
      <c r="B59" s="81">
        <v>-1.6343352519007808E-3</v>
      </c>
      <c r="C59" s="81">
        <v>2.2220576253611686E-3</v>
      </c>
      <c r="D59" s="91"/>
    </row>
    <row r="60" spans="1:4" ht="13" x14ac:dyDescent="0.3">
      <c r="A60" s="90" t="s">
        <v>120</v>
      </c>
      <c r="B60" s="81">
        <v>-1.2774111134767042E-3</v>
      </c>
      <c r="C60" s="81">
        <v>7.3117958665969542E-3</v>
      </c>
      <c r="D60" s="91"/>
    </row>
    <row r="61" spans="1:4" ht="13" x14ac:dyDescent="0.3">
      <c r="A61" s="90" t="s">
        <v>121</v>
      </c>
      <c r="B61" s="81">
        <v>1.0687132405680614E-2</v>
      </c>
      <c r="C61" s="81">
        <v>7.4615728995604418E-5</v>
      </c>
      <c r="D61" s="91"/>
    </row>
    <row r="62" spans="1:4" ht="13" x14ac:dyDescent="0.3">
      <c r="A62" s="90" t="s">
        <v>122</v>
      </c>
      <c r="B62" s="81">
        <v>-3.1460031460031168E-3</v>
      </c>
      <c r="C62" s="81">
        <v>2.6183885688637895E-3</v>
      </c>
      <c r="D62" s="91"/>
    </row>
    <row r="63" spans="1:4" ht="13" x14ac:dyDescent="0.3">
      <c r="A63" s="90" t="s">
        <v>123</v>
      </c>
      <c r="B63" s="81">
        <v>-7.5924217696728387E-3</v>
      </c>
      <c r="C63" s="81">
        <v>-1.5685688676427246E-3</v>
      </c>
      <c r="D63" s="91"/>
    </row>
    <row r="64" spans="1:4" ht="13" x14ac:dyDescent="0.3">
      <c r="A64" s="90" t="s">
        <v>124</v>
      </c>
      <c r="B64" s="81">
        <v>1.5784921435779177E-2</v>
      </c>
      <c r="C64" s="81">
        <v>6.0870218681896918E-3</v>
      </c>
      <c r="D64" s="91"/>
    </row>
    <row r="65" spans="1:4" ht="13" x14ac:dyDescent="0.3">
      <c r="A65" s="90" t="s">
        <v>125</v>
      </c>
      <c r="B65" s="81">
        <v>-6.3739883979088514E-3</v>
      </c>
      <c r="C65" s="81">
        <v>-9.0848164420284372E-3</v>
      </c>
      <c r="D65" s="91"/>
    </row>
    <row r="66" spans="1:4" ht="13" x14ac:dyDescent="0.3">
      <c r="A66" s="90" t="s">
        <v>126</v>
      </c>
      <c r="B66" s="81">
        <v>-5.7261470188240782E-4</v>
      </c>
      <c r="C66" s="81">
        <v>-2.4513445253306529E-3</v>
      </c>
      <c r="D66" s="91"/>
    </row>
    <row r="67" spans="1:4" ht="13" x14ac:dyDescent="0.3">
      <c r="A67" s="90" t="s">
        <v>127</v>
      </c>
      <c r="B67" s="81">
        <v>7.3545316893791814E-3</v>
      </c>
      <c r="C67" s="81">
        <v>1.4163025463311702E-2</v>
      </c>
      <c r="D67" s="91"/>
    </row>
    <row r="68" spans="1:4" ht="13" x14ac:dyDescent="0.3">
      <c r="A68" s="90" t="s">
        <v>128</v>
      </c>
      <c r="B68" s="81">
        <v>1.8782055912735212E-3</v>
      </c>
      <c r="C68" s="81">
        <v>-5.618398381901266E-3</v>
      </c>
      <c r="D68" s="91"/>
    </row>
    <row r="69" spans="1:4" ht="13" x14ac:dyDescent="0.3">
      <c r="A69" s="90" t="s">
        <v>129</v>
      </c>
      <c r="B69" s="81">
        <v>4.2074718897352394E-3</v>
      </c>
      <c r="C69" s="81">
        <v>-1.2063351095322642E-2</v>
      </c>
      <c r="D69" s="91"/>
    </row>
    <row r="70" spans="1:4" ht="13" x14ac:dyDescent="0.3">
      <c r="A70" s="90" t="s">
        <v>130</v>
      </c>
      <c r="B70" s="81">
        <v>-1.7042213348545374E-2</v>
      </c>
      <c r="C70" s="81">
        <v>-1.9377313302852077E-2</v>
      </c>
      <c r="D70" s="91"/>
    </row>
    <row r="71" spans="1:4" ht="13" x14ac:dyDescent="0.3">
      <c r="A71" s="90" t="s">
        <v>131</v>
      </c>
      <c r="B71" s="81">
        <v>-5.0372472507980732E-3</v>
      </c>
      <c r="C71" s="81">
        <v>-1.0150076125572012E-3</v>
      </c>
      <c r="D71" s="91"/>
    </row>
    <row r="72" spans="1:4" ht="13" x14ac:dyDescent="0.3">
      <c r="A72" s="90" t="s">
        <v>132</v>
      </c>
      <c r="B72" s="81">
        <v>7.4333500107211523E-3</v>
      </c>
      <c r="C72" s="81">
        <v>3.7842951750237264E-3</v>
      </c>
      <c r="D72" s="91"/>
    </row>
    <row r="73" spans="1:4" ht="13" x14ac:dyDescent="0.3">
      <c r="A73" s="90" t="s">
        <v>133</v>
      </c>
      <c r="B73" s="81">
        <v>-2.6375819788993704E-3</v>
      </c>
      <c r="C73" s="81">
        <v>3.9453496018118797E-3</v>
      </c>
      <c r="D73" s="91"/>
    </row>
    <row r="74" spans="1:4" ht="13" x14ac:dyDescent="0.3">
      <c r="A74" s="90" t="s">
        <v>134</v>
      </c>
      <c r="B74" s="81">
        <v>9.2086330935252838E-3</v>
      </c>
      <c r="C74" s="81">
        <v>6.5799093434715174E-4</v>
      </c>
      <c r="D74" s="91"/>
    </row>
    <row r="75" spans="1:4" ht="13" x14ac:dyDescent="0.3">
      <c r="A75" s="90" t="s">
        <v>135</v>
      </c>
      <c r="B75" s="81">
        <v>-8.488479920108441E-3</v>
      </c>
      <c r="C75" s="81">
        <v>-6.6090493136756233E-3</v>
      </c>
      <c r="D75" s="91"/>
    </row>
    <row r="76" spans="1:4" ht="13" x14ac:dyDescent="0.3">
      <c r="A76" s="90" t="s">
        <v>136</v>
      </c>
      <c r="B76" s="81">
        <v>-1.0586491636671694E-2</v>
      </c>
      <c r="C76" s="81">
        <v>6.5058479532162736E-3</v>
      </c>
      <c r="D76" s="91"/>
    </row>
    <row r="77" spans="1:4" ht="13" x14ac:dyDescent="0.3">
      <c r="A77" s="90" t="s">
        <v>137</v>
      </c>
      <c r="B77" s="81">
        <v>2.9730303673815963E-3</v>
      </c>
      <c r="C77" s="81">
        <v>8.7751640734458937E-3</v>
      </c>
      <c r="D77" s="91"/>
    </row>
    <row r="78" spans="1:4" ht="13" x14ac:dyDescent="0.3">
      <c r="A78" s="90" t="s">
        <v>138</v>
      </c>
      <c r="B78" s="81">
        <v>-1.1475753971030697E-2</v>
      </c>
      <c r="C78" s="81">
        <v>-8.7712886484905238E-3</v>
      </c>
      <c r="D78" s="91"/>
    </row>
    <row r="79" spans="1:4" ht="13" x14ac:dyDescent="0.3">
      <c r="A79" s="90" t="s">
        <v>139</v>
      </c>
      <c r="B79" s="81">
        <v>7.4726824109976496E-3</v>
      </c>
      <c r="C79" s="81">
        <v>-1.1681390085419917E-3</v>
      </c>
      <c r="D79" s="91"/>
    </row>
    <row r="80" spans="1:4" ht="13" x14ac:dyDescent="0.3">
      <c r="A80" s="90" t="s">
        <v>140</v>
      </c>
      <c r="B80" s="81">
        <v>4.6745520220978394E-3</v>
      </c>
      <c r="C80" s="81">
        <v>1.4893301719027792E-2</v>
      </c>
      <c r="D80" s="91"/>
    </row>
    <row r="81" spans="1:4" ht="13" x14ac:dyDescent="0.3">
      <c r="A81" s="90" t="s">
        <v>141</v>
      </c>
      <c r="B81" s="81">
        <v>1.4368848336805656E-2</v>
      </c>
      <c r="C81" s="81">
        <v>-7.4090538638148519E-5</v>
      </c>
      <c r="D81" s="91"/>
    </row>
    <row r="82" spans="1:4" ht="13" x14ac:dyDescent="0.3">
      <c r="A82" s="90" t="s">
        <v>142</v>
      </c>
      <c r="B82" s="81">
        <v>-2.1548628070661179E-4</v>
      </c>
      <c r="C82" s="81">
        <v>2.0489944049599335E-2</v>
      </c>
      <c r="D82" s="91"/>
    </row>
    <row r="83" spans="1:4" ht="13" x14ac:dyDescent="0.3">
      <c r="A83" s="90" t="s">
        <v>143</v>
      </c>
      <c r="B83" s="81">
        <v>-4.3624401058428054E-3</v>
      </c>
      <c r="C83" s="81">
        <v>-3.3157498116051076E-3</v>
      </c>
      <c r="D83" s="91"/>
    </row>
    <row r="84" spans="1:4" ht="13" x14ac:dyDescent="0.3">
      <c r="A84" s="90" t="s">
        <v>144</v>
      </c>
      <c r="B84" s="81">
        <v>-1.998429805153191E-3</v>
      </c>
      <c r="C84" s="81">
        <v>0</v>
      </c>
      <c r="D84" s="91"/>
    </row>
    <row r="85" spans="1:4" ht="13" x14ac:dyDescent="0.3">
      <c r="A85" s="90" t="s">
        <v>145</v>
      </c>
      <c r="B85" s="81">
        <v>-5.7065411227613379E-4</v>
      </c>
      <c r="C85" s="81">
        <v>2.3415665835788374E-3</v>
      </c>
      <c r="D85" s="91"/>
    </row>
    <row r="86" spans="1:4" ht="13" x14ac:dyDescent="0.3">
      <c r="A86" s="90" t="s">
        <v>146</v>
      </c>
      <c r="B86" s="81">
        <v>8.9966892183676091E-3</v>
      </c>
      <c r="C86" s="81">
        <v>9.3009072196386291E-3</v>
      </c>
      <c r="D86" s="91"/>
    </row>
    <row r="87" spans="1:4" ht="13" x14ac:dyDescent="0.3">
      <c r="A87" s="90" t="s">
        <v>147</v>
      </c>
      <c r="B87" s="81">
        <v>9.8117595755504352E-3</v>
      </c>
      <c r="C87" s="81">
        <v>3.6728135281964172E-3</v>
      </c>
      <c r="D87" s="91"/>
    </row>
    <row r="88" spans="1:4" ht="13" x14ac:dyDescent="0.3">
      <c r="A88" s="90" t="s">
        <v>148</v>
      </c>
      <c r="B88" s="81">
        <v>1.1468058516503754E-2</v>
      </c>
      <c r="C88" s="81">
        <v>-3.8243842741327342E-4</v>
      </c>
      <c r="D88" s="91"/>
    </row>
    <row r="89" spans="1:4" ht="13" x14ac:dyDescent="0.3">
      <c r="A89" s="90" t="s">
        <v>149</v>
      </c>
      <c r="B89" s="81">
        <v>4.2820228866740691E-3</v>
      </c>
      <c r="C89" s="81">
        <v>2.5304807913504525E-3</v>
      </c>
      <c r="D89" s="91"/>
    </row>
    <row r="90" spans="1:4" ht="13" x14ac:dyDescent="0.3">
      <c r="A90" s="90" t="s">
        <v>150</v>
      </c>
      <c r="B90" s="81">
        <v>5.1706308169590992E-4</v>
      </c>
      <c r="C90" s="81">
        <v>1.5654205607476563E-2</v>
      </c>
      <c r="D90" s="91"/>
    </row>
    <row r="91" spans="1:4" ht="13" x14ac:dyDescent="0.3">
      <c r="A91" s="90" t="s">
        <v>151</v>
      </c>
      <c r="B91" s="81">
        <v>-5.8745777647231656E-3</v>
      </c>
      <c r="C91" s="81">
        <v>-1.3294397909782447E-2</v>
      </c>
      <c r="D91" s="91"/>
    </row>
    <row r="92" spans="1:4" ht="13" x14ac:dyDescent="0.3">
      <c r="A92" s="90" t="s">
        <v>152</v>
      </c>
      <c r="B92" s="81">
        <v>5.8780308596629975E-4</v>
      </c>
      <c r="C92" s="81">
        <v>-1.6877637130801601E-3</v>
      </c>
      <c r="D92" s="91"/>
    </row>
    <row r="93" spans="1:4" ht="13" x14ac:dyDescent="0.3">
      <c r="A93" s="90" t="s">
        <v>153</v>
      </c>
      <c r="B93" s="81">
        <v>3.6751194413814402E-4</v>
      </c>
      <c r="C93" s="81">
        <v>-3.7450321002752145E-3</v>
      </c>
      <c r="D93" s="91"/>
    </row>
    <row r="94" spans="1:4" ht="13" x14ac:dyDescent="0.3">
      <c r="A94" s="90" t="s">
        <v>154</v>
      </c>
      <c r="B94" s="81">
        <v>4.4120891241998224E-4</v>
      </c>
      <c r="C94" s="81">
        <v>-1.2453770095856333E-2</v>
      </c>
      <c r="D94" s="91"/>
    </row>
    <row r="95" spans="1:4" ht="13" x14ac:dyDescent="0.3">
      <c r="A95" s="90" t="s">
        <v>155</v>
      </c>
      <c r="B95" s="81">
        <v>3.5421740092983081E-3</v>
      </c>
      <c r="C95" s="81">
        <v>-9.9387236586458236E-3</v>
      </c>
      <c r="D95" s="91"/>
    </row>
    <row r="96" spans="1:4" ht="13" x14ac:dyDescent="0.3">
      <c r="A96" s="90" t="s">
        <v>156</v>
      </c>
      <c r="B96" s="81">
        <v>1.157061809495377E-2</v>
      </c>
      <c r="C96" s="81">
        <v>8.2881253767329282E-3</v>
      </c>
      <c r="D96" s="91"/>
    </row>
    <row r="97" spans="1:4" ht="13" x14ac:dyDescent="0.3">
      <c r="A97" s="90" t="s">
        <v>157</v>
      </c>
      <c r="B97" s="81">
        <v>6.9909043072990031E-3</v>
      </c>
      <c r="C97" s="81">
        <v>1.2202562538132964E-2</v>
      </c>
      <c r="D97" s="91"/>
    </row>
    <row r="98" spans="1:4" ht="13" x14ac:dyDescent="0.3">
      <c r="A98" s="90" t="s">
        <v>158</v>
      </c>
      <c r="B98" s="81">
        <v>-4.0428239874223783E-3</v>
      </c>
      <c r="C98" s="81">
        <v>-5.9889318474717007E-3</v>
      </c>
      <c r="D98" s="91"/>
    </row>
    <row r="99" spans="1:4" ht="13" x14ac:dyDescent="0.3">
      <c r="A99" s="90" t="s">
        <v>159</v>
      </c>
      <c r="B99" s="81">
        <v>-1.2711230746222618E-3</v>
      </c>
      <c r="C99" s="81">
        <v>-3.3245183226293749E-3</v>
      </c>
      <c r="D99" s="91"/>
    </row>
    <row r="100" spans="1:4" ht="13" x14ac:dyDescent="0.3">
      <c r="A100" s="90" t="s">
        <v>160</v>
      </c>
      <c r="B100" s="81">
        <v>8.8255261371351316E-3</v>
      </c>
      <c r="C100" s="81">
        <v>4.1729893778450905E-3</v>
      </c>
      <c r="D100" s="91"/>
    </row>
    <row r="101" spans="1:4" ht="13" x14ac:dyDescent="0.3">
      <c r="A101" s="90" t="s">
        <v>161</v>
      </c>
      <c r="B101" s="81">
        <v>3.6338859868270995E-3</v>
      </c>
      <c r="C101" s="81">
        <v>9.0338386158322365E-3</v>
      </c>
      <c r="D101" s="91"/>
    </row>
    <row r="102" spans="1:4" ht="13" x14ac:dyDescent="0.3">
      <c r="A102" s="90" t="s">
        <v>162</v>
      </c>
      <c r="B102" s="81">
        <v>-8.6310417292104966E-3</v>
      </c>
      <c r="C102" s="81">
        <v>1.1303809228863487E-2</v>
      </c>
      <c r="D102" s="91"/>
    </row>
    <row r="103" spans="1:4" ht="13" x14ac:dyDescent="0.3">
      <c r="A103" s="90" t="s">
        <v>163</v>
      </c>
      <c r="B103" s="81">
        <v>1.6245900388986424E-2</v>
      </c>
      <c r="C103" s="81">
        <v>2.1269866371471477E-2</v>
      </c>
      <c r="D103" s="91"/>
    </row>
    <row r="104" spans="1:4" ht="13" x14ac:dyDescent="0.3">
      <c r="A104" s="90" t="s">
        <v>164</v>
      </c>
      <c r="B104" s="81">
        <v>-1.1427700746610215E-3</v>
      </c>
      <c r="C104" s="81">
        <v>-2.3664904945964911E-3</v>
      </c>
      <c r="D104" s="91"/>
    </row>
    <row r="105" spans="1:4" ht="13" x14ac:dyDescent="0.3">
      <c r="A105" s="90" t="s">
        <v>165</v>
      </c>
      <c r="B105" s="81">
        <v>-1.114961579026663E-2</v>
      </c>
      <c r="C105" s="81">
        <v>-1.5302159391020762E-2</v>
      </c>
      <c r="D105" s="91"/>
    </row>
    <row r="106" spans="1:4" ht="13" x14ac:dyDescent="0.3">
      <c r="A106" s="90" t="s">
        <v>166</v>
      </c>
      <c r="B106" s="81">
        <v>1.5375200795532611E-2</v>
      </c>
      <c r="C106" s="81">
        <v>6.4102564102564681E-3</v>
      </c>
      <c r="D106" s="91"/>
    </row>
    <row r="107" spans="1:4" ht="13" x14ac:dyDescent="0.3">
      <c r="A107" s="90" t="s">
        <v>167</v>
      </c>
      <c r="B107" s="81">
        <v>5.6927455958151185E-3</v>
      </c>
      <c r="C107" s="81">
        <v>5.1862329090051592E-3</v>
      </c>
      <c r="D107" s="91"/>
    </row>
    <row r="108" spans="1:4" ht="13" x14ac:dyDescent="0.3">
      <c r="A108" s="90" t="s">
        <v>168</v>
      </c>
      <c r="B108" s="81">
        <v>2.6224450443502272E-3</v>
      </c>
      <c r="C108" s="81">
        <v>-4.7704700086024822E-3</v>
      </c>
      <c r="D108" s="91"/>
    </row>
    <row r="109" spans="1:4" ht="13" x14ac:dyDescent="0.3">
      <c r="A109" s="90" t="s">
        <v>169</v>
      </c>
      <c r="B109" s="81">
        <v>2.7068832173240982E-3</v>
      </c>
      <c r="C109" s="81">
        <v>9.5531343754935109E-3</v>
      </c>
      <c r="D109" s="91"/>
    </row>
    <row r="110" spans="1:4" ht="13" x14ac:dyDescent="0.3">
      <c r="A110" s="90" t="s">
        <v>170</v>
      </c>
      <c r="B110" s="81">
        <v>-8.5116172072694646E-3</v>
      </c>
      <c r="C110" s="81">
        <v>-2.0796289137997664E-2</v>
      </c>
      <c r="D110" s="91"/>
    </row>
    <row r="111" spans="1:4" ht="13" x14ac:dyDescent="0.3">
      <c r="A111" s="90" t="s">
        <v>171</v>
      </c>
      <c r="B111" s="81">
        <v>-1.1820868379177129E-2</v>
      </c>
      <c r="C111" s="81">
        <v>-1.2444648037868343E-2</v>
      </c>
      <c r="D111" s="91"/>
    </row>
    <row r="112" spans="1:4" ht="13" x14ac:dyDescent="0.3">
      <c r="A112" s="90" t="s">
        <v>172</v>
      </c>
      <c r="B112" s="81">
        <v>-2.4943310657595304E-3</v>
      </c>
      <c r="C112" s="81">
        <v>-3.3480444376807013E-3</v>
      </c>
      <c r="D112" s="91"/>
    </row>
    <row r="113" spans="1:4" ht="13" x14ac:dyDescent="0.3">
      <c r="A113" s="90" t="s">
        <v>173</v>
      </c>
      <c r="B113" s="81">
        <v>-3.7650602409639421E-3</v>
      </c>
      <c r="C113" s="81">
        <v>-7.6086129498739453E-5</v>
      </c>
      <c r="D113" s="91"/>
    </row>
    <row r="114" spans="1:4" ht="13" x14ac:dyDescent="0.3">
      <c r="A114" s="90" t="s">
        <v>174</v>
      </c>
      <c r="B114" s="81">
        <v>-5.9880239520958131E-3</v>
      </c>
      <c r="C114" s="81">
        <v>-1.6978309648466583E-2</v>
      </c>
      <c r="D114" s="91"/>
    </row>
    <row r="115" spans="1:4" ht="13" x14ac:dyDescent="0.3">
      <c r="A115" s="90" t="s">
        <v>175</v>
      </c>
      <c r="B115" s="81">
        <v>1.6510690101194592E-2</v>
      </c>
      <c r="C115" s="81">
        <v>1.3646702047005178E-2</v>
      </c>
      <c r="D115" s="91"/>
    </row>
    <row r="116" spans="1:4" ht="13" x14ac:dyDescent="0.3">
      <c r="A116" s="90" t="s">
        <v>176</v>
      </c>
      <c r="B116" s="81">
        <v>-1.5214910612398476E-4</v>
      </c>
      <c r="C116" s="81">
        <v>-1.2115704982583416E-3</v>
      </c>
      <c r="D116" s="91"/>
    </row>
    <row r="117" spans="1:4" ht="13" x14ac:dyDescent="0.3">
      <c r="A117" s="90" t="s">
        <v>177</v>
      </c>
      <c r="B117" s="81">
        <v>-1.1431149883432265E-2</v>
      </c>
      <c r="C117" s="81">
        <v>-4.4477949491142357E-3</v>
      </c>
      <c r="D117" s="91"/>
    </row>
    <row r="118" spans="1:4" ht="13" x14ac:dyDescent="0.3">
      <c r="A118" s="90" t="s">
        <v>178</v>
      </c>
      <c r="B118" s="81">
        <v>2.0346646571212696E-3</v>
      </c>
      <c r="C118" s="81">
        <v>-5.1747412629368356E-3</v>
      </c>
      <c r="D118" s="91"/>
    </row>
    <row r="119" spans="1:4" ht="13" x14ac:dyDescent="0.3">
      <c r="A119" s="90" t="s">
        <v>179</v>
      </c>
      <c r="B119" s="81">
        <v>-8.8878930465307506E-3</v>
      </c>
      <c r="C119" s="81">
        <v>-1.1270947649414283E-2</v>
      </c>
      <c r="D119" s="91"/>
    </row>
    <row r="120" spans="1:4" ht="13" x14ac:dyDescent="0.3">
      <c r="A120" s="90" t="s">
        <v>180</v>
      </c>
      <c r="B120" s="81">
        <v>-3.9428656449933654E-3</v>
      </c>
      <c r="C120" s="81">
        <v>4.0202501488983064E-3</v>
      </c>
      <c r="D120" s="91"/>
    </row>
    <row r="121" spans="1:4" ht="13" x14ac:dyDescent="0.3">
      <c r="A121" s="90" t="s">
        <v>181</v>
      </c>
      <c r="B121" s="81">
        <v>-3.1148027291604727E-3</v>
      </c>
      <c r="C121" s="81">
        <v>2.9119689389978821E-3</v>
      </c>
      <c r="D121" s="91"/>
    </row>
    <row r="122" spans="1:4" ht="13" x14ac:dyDescent="0.3">
      <c r="A122" s="90" t="s">
        <v>182</v>
      </c>
      <c r="B122" s="81">
        <v>2.0819138466197352E-2</v>
      </c>
      <c r="C122" s="81">
        <v>2.9122483479330111E-2</v>
      </c>
      <c r="D122" s="91"/>
    </row>
    <row r="123" spans="1:4" ht="13" x14ac:dyDescent="0.3">
      <c r="A123" s="90" t="s">
        <v>183</v>
      </c>
      <c r="B123" s="81">
        <v>-1.5118300703000998E-3</v>
      </c>
      <c r="C123" s="81">
        <v>-9.8151107053185763E-3</v>
      </c>
      <c r="D123" s="91"/>
    </row>
    <row r="124" spans="1:4" ht="13" x14ac:dyDescent="0.3">
      <c r="A124" s="90" t="s">
        <v>184</v>
      </c>
      <c r="B124" s="81">
        <v>4.8613748575768792E-3</v>
      </c>
      <c r="C124" s="81">
        <v>2.4715421799469953E-2</v>
      </c>
      <c r="D124" s="91"/>
    </row>
    <row r="125" spans="1:4" ht="13" x14ac:dyDescent="0.3">
      <c r="A125" s="90" t="s">
        <v>185</v>
      </c>
      <c r="B125" s="81">
        <v>-1.0150375939849673E-2</v>
      </c>
      <c r="C125" s="81">
        <v>-1.5731716675619765E-2</v>
      </c>
      <c r="D125" s="91"/>
    </row>
    <row r="126" spans="1:4" ht="13" x14ac:dyDescent="0.3">
      <c r="A126" s="90" t="s">
        <v>186</v>
      </c>
      <c r="B126" s="81">
        <v>-1.7652706994608032E-2</v>
      </c>
      <c r="C126" s="81">
        <v>-2.2137175446495488E-2</v>
      </c>
      <c r="D126" s="91"/>
    </row>
    <row r="127" spans="1:4" ht="13" x14ac:dyDescent="0.3">
      <c r="A127" s="90" t="s">
        <v>187</v>
      </c>
      <c r="B127" s="81">
        <v>-2.0638313554950508E-3</v>
      </c>
      <c r="C127" s="81">
        <v>6.4194547239634038E-3</v>
      </c>
      <c r="D127" s="91"/>
    </row>
    <row r="128" spans="1:4" ht="13" x14ac:dyDescent="0.3">
      <c r="A128" s="90" t="s">
        <v>188</v>
      </c>
      <c r="B128" s="81">
        <v>5.3353093738422348E-3</v>
      </c>
      <c r="C128" s="81">
        <v>3.0218327415571536E-4</v>
      </c>
      <c r="D128" s="91"/>
    </row>
    <row r="129" spans="1:4" ht="13" x14ac:dyDescent="0.3">
      <c r="A129" s="90" t="s">
        <v>189</v>
      </c>
      <c r="B129" s="81">
        <v>-9.0321633132620059E-3</v>
      </c>
      <c r="C129" s="81">
        <v>5.3926781102841253E-3</v>
      </c>
      <c r="D129" s="91"/>
    </row>
    <row r="130" spans="1:4" ht="13" x14ac:dyDescent="0.3">
      <c r="A130" s="90" t="s">
        <v>190</v>
      </c>
      <c r="B130" s="81">
        <v>2.7982326951399303E-3</v>
      </c>
      <c r="C130" s="81">
        <v>1.2379853902345138E-2</v>
      </c>
      <c r="D130" s="91"/>
    </row>
    <row r="131" spans="1:4" ht="13" x14ac:dyDescent="0.3">
      <c r="A131" s="90" t="s">
        <v>191</v>
      </c>
      <c r="B131" s="81">
        <v>-4.1798049424360472E-3</v>
      </c>
      <c r="C131" s="81">
        <v>8.6868843558520481E-3</v>
      </c>
      <c r="D131" s="91"/>
    </row>
    <row r="132" spans="1:4" ht="13" x14ac:dyDescent="0.3">
      <c r="A132" s="90" t="s">
        <v>192</v>
      </c>
      <c r="B132" s="81">
        <v>3.9405487804878105E-2</v>
      </c>
      <c r="C132" s="81">
        <v>2.8000311114569003E-3</v>
      </c>
      <c r="D132" s="91"/>
    </row>
    <row r="133" spans="1:4" ht="13" x14ac:dyDescent="0.3">
      <c r="A133" s="90" t="s">
        <v>193</v>
      </c>
      <c r="B133" s="81">
        <v>1.0241010241010311E-2</v>
      </c>
      <c r="C133" s="81">
        <v>3.5123321885731237E-3</v>
      </c>
      <c r="D133" s="91"/>
    </row>
    <row r="134" spans="1:4" ht="13" x14ac:dyDescent="0.3">
      <c r="A134" s="90" t="s">
        <v>194</v>
      </c>
      <c r="B134" s="81">
        <v>-8.4628404369910823E-4</v>
      </c>
      <c r="C134" s="81">
        <v>3.5247121485078941E-3</v>
      </c>
      <c r="D134" s="91"/>
    </row>
    <row r="135" spans="1:4" ht="13" x14ac:dyDescent="0.3">
      <c r="A135" s="90" t="s">
        <v>195</v>
      </c>
      <c r="B135" s="81">
        <v>7.5187969924812355E-3</v>
      </c>
      <c r="C135" s="81">
        <v>9.5682429226633565E-3</v>
      </c>
      <c r="D135" s="91"/>
    </row>
    <row r="136" spans="1:4" ht="13" x14ac:dyDescent="0.3">
      <c r="A136" s="90" t="s">
        <v>196</v>
      </c>
      <c r="B136" s="81">
        <v>4.8290365293247005E-3</v>
      </c>
      <c r="C136" s="81">
        <v>7.0074852683547975E-3</v>
      </c>
      <c r="D136" s="91"/>
    </row>
    <row r="137" spans="1:4" ht="13" x14ac:dyDescent="0.3">
      <c r="A137" s="90" t="s">
        <v>197</v>
      </c>
      <c r="B137" s="81">
        <v>4.3022528160200722E-3</v>
      </c>
      <c r="C137" s="81">
        <v>7.8651685393258744E-3</v>
      </c>
      <c r="D137" s="91"/>
    </row>
    <row r="138" spans="1:4" ht="13" x14ac:dyDescent="0.3">
      <c r="A138" s="90" t="s">
        <v>198</v>
      </c>
      <c r="B138" s="81">
        <v>7.4074074074072906E-3</v>
      </c>
      <c r="C138" s="81">
        <v>-4.7923322683706754E-3</v>
      </c>
      <c r="D138" s="91"/>
    </row>
    <row r="139" spans="1:4" ht="13" x14ac:dyDescent="0.3">
      <c r="A139" s="90" t="s">
        <v>199</v>
      </c>
      <c r="B139" s="81">
        <v>3.9556962025317369E-3</v>
      </c>
      <c r="C139" s="81">
        <v>2.6427484583967189E-3</v>
      </c>
      <c r="D139" s="91"/>
    </row>
    <row r="140" spans="1:4" ht="13" x14ac:dyDescent="0.3">
      <c r="A140" s="90" t="s">
        <v>200</v>
      </c>
      <c r="B140" s="81">
        <v>-2.8400126222783584E-3</v>
      </c>
      <c r="C140" s="81">
        <v>7.1785771898693384E-3</v>
      </c>
      <c r="D140" s="91"/>
    </row>
    <row r="141" spans="1:4" ht="13" x14ac:dyDescent="0.3">
      <c r="A141" s="90" t="s">
        <v>201</v>
      </c>
      <c r="B141" s="81">
        <v>1.0603523877860233E-2</v>
      </c>
      <c r="C141" s="81">
        <v>4.4559669448270044E-3</v>
      </c>
      <c r="D141" s="91"/>
    </row>
    <row r="142" spans="1:4" ht="13" x14ac:dyDescent="0.3">
      <c r="A142" s="90" t="s">
        <v>202</v>
      </c>
      <c r="B142" s="81">
        <v>-5.5498295409497312E-3</v>
      </c>
      <c r="C142" s="81">
        <v>-1.3901094511464367E-2</v>
      </c>
      <c r="D142" s="91"/>
    </row>
    <row r="143" spans="1:4" ht="13" x14ac:dyDescent="0.3">
      <c r="A143" s="90" t="s">
        <v>203</v>
      </c>
      <c r="B143" s="81">
        <v>3.3410229894200796E-3</v>
      </c>
      <c r="C143" s="81">
        <v>1.2456523497533012E-2</v>
      </c>
      <c r="D143" s="91"/>
    </row>
    <row r="144" spans="1:4" ht="13" x14ac:dyDescent="0.3">
      <c r="A144" s="90" t="s">
        <v>204</v>
      </c>
      <c r="B144" s="81">
        <v>-7.9484937604332878E-4</v>
      </c>
      <c r="C144" s="81">
        <v>9.2244897959183302E-3</v>
      </c>
      <c r="D144" s="91"/>
    </row>
    <row r="145" spans="1:4" ht="13" x14ac:dyDescent="0.3">
      <c r="A145" s="90" t="s">
        <v>205</v>
      </c>
      <c r="B145" s="81">
        <v>-1.0616546083674164E-2</v>
      </c>
      <c r="C145" s="81">
        <v>-1.6696098892278039E-2</v>
      </c>
      <c r="D145" s="91"/>
    </row>
    <row r="146" spans="1:4" ht="13" x14ac:dyDescent="0.3">
      <c r="A146" s="90" t="s">
        <v>206</v>
      </c>
      <c r="B146" s="81">
        <v>-2.9794574251213769E-3</v>
      </c>
      <c r="C146" s="81">
        <v>-9.0677696468342388E-3</v>
      </c>
      <c r="D146" s="91"/>
    </row>
    <row r="147" spans="1:4" ht="13" x14ac:dyDescent="0.3">
      <c r="A147" s="90" t="s">
        <v>207</v>
      </c>
      <c r="B147" s="81">
        <v>6.2764788953390232E-4</v>
      </c>
      <c r="C147" s="81">
        <v>1.5016954626190857E-2</v>
      </c>
      <c r="D147" s="91"/>
    </row>
    <row r="148" spans="1:4" ht="13" x14ac:dyDescent="0.3">
      <c r="A148" s="90" t="s">
        <v>208</v>
      </c>
      <c r="B148" s="81">
        <v>-2.5823616871430322E-3</v>
      </c>
      <c r="C148" s="81">
        <v>3.2399157621902292E-3</v>
      </c>
      <c r="D148" s="91"/>
    </row>
    <row r="149" spans="1:4" ht="13" x14ac:dyDescent="0.3">
      <c r="A149" s="90" t="s">
        <v>209</v>
      </c>
      <c r="B149" s="81">
        <v>3.1399638904152627E-3</v>
      </c>
      <c r="C149" s="81">
        <v>2.3799651712413883E-2</v>
      </c>
      <c r="D149" s="91"/>
    </row>
    <row r="150" spans="1:4" ht="13" x14ac:dyDescent="0.3">
      <c r="A150" s="90" t="s">
        <v>210</v>
      </c>
      <c r="B150" s="81">
        <v>-1.880435634255236E-3</v>
      </c>
      <c r="C150" s="81">
        <v>8.5305678681944497E-3</v>
      </c>
      <c r="D150" s="91"/>
    </row>
    <row r="151" spans="1:4" ht="13" x14ac:dyDescent="0.3">
      <c r="A151" s="90" t="s">
        <v>211</v>
      </c>
      <c r="B151" s="81">
        <v>6.6251281646817275E-3</v>
      </c>
      <c r="C151" s="81">
        <v>6.6951209306216673E-4</v>
      </c>
      <c r="D151" s="91"/>
    </row>
    <row r="152" spans="1:4" ht="13" x14ac:dyDescent="0.3">
      <c r="A152" s="90" t="s">
        <v>212</v>
      </c>
      <c r="B152" s="81">
        <v>9.0728213290887996E-3</v>
      </c>
      <c r="C152" s="81">
        <v>1.434634974533105E-2</v>
      </c>
      <c r="D152" s="91"/>
    </row>
    <row r="153" spans="1:4" ht="13" x14ac:dyDescent="0.3">
      <c r="A153" s="90" t="s">
        <v>213</v>
      </c>
      <c r="B153" s="81">
        <v>-1.6685205784204599E-3</v>
      </c>
      <c r="C153" s="81">
        <v>1.2636465228230026E-2</v>
      </c>
      <c r="D153" s="91"/>
    </row>
    <row r="154" spans="1:4" ht="13" x14ac:dyDescent="0.3">
      <c r="A154" s="90" t="s">
        <v>214</v>
      </c>
      <c r="B154" s="81">
        <v>-1.4640256791669881E-2</v>
      </c>
      <c r="C154" s="81">
        <v>-7.931093296947014E-3</v>
      </c>
      <c r="D154" s="91"/>
    </row>
    <row r="155" spans="1:4" ht="13" x14ac:dyDescent="0.3">
      <c r="A155" s="90" t="s">
        <v>215</v>
      </c>
      <c r="B155" s="81">
        <v>-8.3074534161491874E-3</v>
      </c>
      <c r="C155" s="81">
        <v>-8.1204533919809994E-3</v>
      </c>
      <c r="D155" s="91"/>
    </row>
    <row r="156" spans="1:4" ht="13" x14ac:dyDescent="0.3">
      <c r="A156" s="90" t="s">
        <v>216</v>
      </c>
      <c r="B156" s="81">
        <v>4.3668122270742746E-3</v>
      </c>
      <c r="C156" s="81">
        <v>1.7208742040956806E-2</v>
      </c>
      <c r="D156" s="91"/>
    </row>
    <row r="157" spans="1:4" ht="13" x14ac:dyDescent="0.3">
      <c r="A157" s="90" t="s">
        <v>217</v>
      </c>
      <c r="B157" s="81">
        <v>-2.5666951855021236E-3</v>
      </c>
      <c r="C157" s="81">
        <v>-1.0314595152140669E-3</v>
      </c>
      <c r="D157" s="91"/>
    </row>
    <row r="158" spans="1:4" ht="13" x14ac:dyDescent="0.3">
      <c r="A158" s="90" t="s">
        <v>218</v>
      </c>
      <c r="B158" s="81">
        <v>-7.9475308641975117E-3</v>
      </c>
      <c r="C158" s="81">
        <v>-1.0546011226399005E-2</v>
      </c>
      <c r="D158" s="91"/>
    </row>
    <row r="159" spans="1:4" ht="13" x14ac:dyDescent="0.3">
      <c r="A159" s="90" t="s">
        <v>219</v>
      </c>
      <c r="B159" s="81">
        <v>-7.5049777913922732E-3</v>
      </c>
      <c r="C159" s="81">
        <v>-1.7300459674049373E-2</v>
      </c>
      <c r="D159" s="91"/>
    </row>
    <row r="160" spans="1:4" ht="13" x14ac:dyDescent="0.3">
      <c r="A160" s="90" t="s">
        <v>220</v>
      </c>
      <c r="B160" s="81">
        <v>1.2405024034734077E-2</v>
      </c>
      <c r="C160" s="81">
        <v>7.9184567433241686E-3</v>
      </c>
      <c r="D160" s="91"/>
    </row>
    <row r="161" spans="1:4" ht="13" x14ac:dyDescent="0.3">
      <c r="A161" s="90" t="s">
        <v>221</v>
      </c>
      <c r="B161" s="81">
        <v>2.0977391034107096E-3</v>
      </c>
      <c r="C161" s="81">
        <v>6.4434082238235772E-3</v>
      </c>
      <c r="D161" s="91"/>
    </row>
    <row r="162" spans="1:4" ht="13" x14ac:dyDescent="0.3">
      <c r="A162" s="90" t="s">
        <v>222</v>
      </c>
      <c r="B162" s="81">
        <v>1.4783691254279588E-3</v>
      </c>
      <c r="C162" s="81">
        <v>2.3516140229087192E-2</v>
      </c>
      <c r="D162" s="91"/>
    </row>
    <row r="163" spans="1:4" ht="13" x14ac:dyDescent="0.3">
      <c r="A163" s="90" t="s">
        <v>223</v>
      </c>
      <c r="B163" s="81">
        <v>-6.7238581034082465E-3</v>
      </c>
      <c r="C163" s="81">
        <v>-1.2999393361643615E-3</v>
      </c>
      <c r="D163" s="91"/>
    </row>
    <row r="164" spans="1:4" ht="13" x14ac:dyDescent="0.3">
      <c r="A164" s="90" t="s">
        <v>224</v>
      </c>
      <c r="B164" s="81">
        <v>5.6738691123893086E-3</v>
      </c>
      <c r="C164" s="81">
        <v>-1.7302534821351573E-3</v>
      </c>
      <c r="D164" s="91"/>
    </row>
    <row r="165" spans="1:4" ht="13" x14ac:dyDescent="0.3">
      <c r="A165" s="90" t="s">
        <v>225</v>
      </c>
      <c r="B165" s="81">
        <v>3.118665211289571E-3</v>
      </c>
      <c r="C165" s="81">
        <v>2.2544004161970444E-3</v>
      </c>
      <c r="D165" s="91"/>
    </row>
    <row r="166" spans="1:4" ht="13" x14ac:dyDescent="0.3">
      <c r="A166" s="90" t="s">
        <v>226</v>
      </c>
      <c r="B166" s="81">
        <v>-1.0797470306956665E-2</v>
      </c>
      <c r="C166" s="81">
        <v>-7.145316804407699E-3</v>
      </c>
      <c r="D166" s="91"/>
    </row>
    <row r="167" spans="1:4" ht="13" x14ac:dyDescent="0.3">
      <c r="A167" s="90" t="s">
        <v>227</v>
      </c>
      <c r="B167" s="81">
        <v>-2.2908816880180847E-2</v>
      </c>
      <c r="C167" s="81">
        <v>-2.435746682345041E-2</v>
      </c>
      <c r="D167" s="91"/>
    </row>
    <row r="168" spans="1:4" ht="13" x14ac:dyDescent="0.3">
      <c r="A168" s="90" t="s">
        <v>228</v>
      </c>
      <c r="B168" s="81">
        <v>6.9813325239033806E-3</v>
      </c>
      <c r="C168" s="81">
        <v>1.6564207650273204E-2</v>
      </c>
      <c r="D168" s="91"/>
    </row>
    <row r="169" spans="1:4" ht="13" x14ac:dyDescent="0.3">
      <c r="A169" s="90" t="s">
        <v>229</v>
      </c>
      <c r="B169" s="81">
        <v>2.5104602510460866E-3</v>
      </c>
      <c r="C169" s="81">
        <v>8.5389804457391481E-5</v>
      </c>
      <c r="D169" s="91"/>
    </row>
    <row r="170" spans="1:4" ht="13" x14ac:dyDescent="0.3">
      <c r="A170" s="90" t="s">
        <v>230</v>
      </c>
      <c r="B170" s="81">
        <v>1.7493614056815505E-2</v>
      </c>
      <c r="C170" s="81">
        <v>2.0566448801742913E-2</v>
      </c>
      <c r="D170" s="91"/>
    </row>
    <row r="171" spans="1:4" ht="13" x14ac:dyDescent="0.3">
      <c r="A171" s="90" t="s">
        <v>231</v>
      </c>
      <c r="B171" s="81">
        <v>-3.8553473667976663E-3</v>
      </c>
      <c r="C171" s="81">
        <v>-6.4074811672005794E-3</v>
      </c>
      <c r="D171" s="91"/>
    </row>
    <row r="172" spans="1:4" ht="13" x14ac:dyDescent="0.3">
      <c r="A172" s="90" t="s">
        <v>232</v>
      </c>
      <c r="B172" s="81">
        <v>7.8489275722723028E-3</v>
      </c>
      <c r="C172" s="81">
        <v>1.9509180790960395E-2</v>
      </c>
      <c r="D172" s="91"/>
    </row>
    <row r="173" spans="1:4" ht="13" x14ac:dyDescent="0.3">
      <c r="A173" s="90" t="s">
        <v>233</v>
      </c>
      <c r="B173" s="81">
        <v>-5.2566481137910782E-3</v>
      </c>
      <c r="C173" s="81">
        <v>-2.8306742151312379E-2</v>
      </c>
      <c r="D173" s="91"/>
    </row>
    <row r="174" spans="1:4" ht="13" x14ac:dyDescent="0.3">
      <c r="A174" s="90" t="s">
        <v>234</v>
      </c>
      <c r="B174" s="81">
        <v>-1.5674935321868779E-2</v>
      </c>
      <c r="C174" s="81">
        <v>-1.9759522408139312E-2</v>
      </c>
      <c r="D174" s="91"/>
    </row>
    <row r="175" spans="1:4" ht="13" x14ac:dyDescent="0.3">
      <c r="A175" s="90" t="s">
        <v>235</v>
      </c>
      <c r="B175" s="81">
        <v>-7.101843457237726E-3</v>
      </c>
      <c r="C175" s="81">
        <v>-6.1006184188533326E-3</v>
      </c>
      <c r="D175" s="91"/>
    </row>
    <row r="176" spans="1:4" ht="13" x14ac:dyDescent="0.3">
      <c r="A176" s="90" t="s">
        <v>236</v>
      </c>
      <c r="B176" s="81">
        <v>1.3398667789602518E-2</v>
      </c>
      <c r="C176" s="81">
        <v>2.4837273038711815E-2</v>
      </c>
      <c r="D176" s="91"/>
    </row>
    <row r="177" spans="1:4" ht="13" x14ac:dyDescent="0.3">
      <c r="A177" s="90" t="s">
        <v>237</v>
      </c>
      <c r="B177" s="81">
        <v>-8.4269662921347462E-3</v>
      </c>
      <c r="C177" s="81">
        <v>-6.6360387953037355E-3</v>
      </c>
      <c r="D177" s="91"/>
    </row>
    <row r="178" spans="1:4" ht="13" x14ac:dyDescent="0.3">
      <c r="A178" s="90" t="s">
        <v>238</v>
      </c>
      <c r="B178" s="81">
        <v>-2.272382972277014E-3</v>
      </c>
      <c r="C178" s="81">
        <v>-5.4996192571282803E-3</v>
      </c>
      <c r="D178" s="91"/>
    </row>
    <row r="179" spans="1:4" ht="13" x14ac:dyDescent="0.3">
      <c r="A179" s="90" t="s">
        <v>239</v>
      </c>
      <c r="B179" s="81">
        <v>-1.5657620041753584E-2</v>
      </c>
      <c r="C179" s="81">
        <v>-1.0796786072982978E-2</v>
      </c>
      <c r="D179" s="91"/>
    </row>
    <row r="180" spans="1:4" ht="13" x14ac:dyDescent="0.3">
      <c r="A180" s="90" t="s">
        <v>240</v>
      </c>
      <c r="B180" s="81">
        <v>-4.6753246753246554E-3</v>
      </c>
      <c r="C180" s="81">
        <v>-1.6949152542372899E-2</v>
      </c>
      <c r="D180" s="91"/>
    </row>
    <row r="181" spans="1:4" ht="13" x14ac:dyDescent="0.3">
      <c r="A181" s="90" t="s">
        <v>241</v>
      </c>
      <c r="B181" s="81">
        <v>-1.6566924536564123E-2</v>
      </c>
      <c r="C181" s="81">
        <v>-2.6277840089729106E-2</v>
      </c>
      <c r="D181" s="91"/>
    </row>
    <row r="182" spans="1:4" ht="13" x14ac:dyDescent="0.3">
      <c r="A182" s="90" t="s">
        <v>242</v>
      </c>
      <c r="B182" s="81">
        <v>2.634274842675287E-3</v>
      </c>
      <c r="C182" s="81">
        <v>-1.3670485973923382E-2</v>
      </c>
      <c r="D182" s="91"/>
    </row>
    <row r="183" spans="1:4" ht="13" x14ac:dyDescent="0.3">
      <c r="A183" s="90" t="s">
        <v>243</v>
      </c>
      <c r="B183" s="81">
        <v>1.252130102985859E-2</v>
      </c>
      <c r="C183" s="81">
        <v>-3.0723176303765606E-3</v>
      </c>
      <c r="D183" s="91"/>
    </row>
    <row r="184" spans="1:4" ht="13" x14ac:dyDescent="0.3">
      <c r="A184" s="90" t="s">
        <v>244</v>
      </c>
      <c r="B184" s="81">
        <v>-6.1119293078057404E-3</v>
      </c>
      <c r="C184" s="81">
        <v>2.0524155352067484E-3</v>
      </c>
      <c r="D184" s="91"/>
    </row>
    <row r="185" spans="1:4" ht="13" x14ac:dyDescent="0.3">
      <c r="A185" s="90" t="s">
        <v>245</v>
      </c>
      <c r="B185" s="81">
        <v>-2.2177419354838666E-2</v>
      </c>
      <c r="C185" s="81">
        <v>-1.7336485421591715E-3</v>
      </c>
      <c r="D185" s="91"/>
    </row>
    <row r="186" spans="1:4" ht="13" x14ac:dyDescent="0.3">
      <c r="A186" s="90" t="s">
        <v>246</v>
      </c>
      <c r="B186" s="81">
        <v>-5.0150451354061439E-3</v>
      </c>
      <c r="C186" s="81">
        <v>1.9739439399921043E-3</v>
      </c>
      <c r="D186" s="91"/>
    </row>
    <row r="187" spans="1:4" ht="13" x14ac:dyDescent="0.3">
      <c r="A187" s="90" t="s">
        <v>247</v>
      </c>
      <c r="B187" s="81">
        <v>3.5834587543893422E-4</v>
      </c>
      <c r="C187" s="81">
        <v>-1.5789058182676263E-4</v>
      </c>
      <c r="D187" s="91"/>
    </row>
    <row r="188" spans="1:4" ht="13" x14ac:dyDescent="0.3">
      <c r="A188" s="90" t="s">
        <v>248</v>
      </c>
      <c r="B188" s="81">
        <v>-1.1407113504321952E-2</v>
      </c>
      <c r="C188" s="81">
        <v>-6.3539378726074859E-3</v>
      </c>
      <c r="D188" s="91"/>
    </row>
    <row r="189" spans="1:4" ht="13" x14ac:dyDescent="0.3">
      <c r="A189" s="90" t="s">
        <v>249</v>
      </c>
      <c r="B189" s="81">
        <v>-3.9520112914608677E-3</v>
      </c>
      <c r="C189" s="81">
        <v>-1.6446080350849225E-3</v>
      </c>
      <c r="D189" s="91"/>
    </row>
    <row r="190" spans="1:4" ht="13" x14ac:dyDescent="0.3">
      <c r="A190" s="90" t="s">
        <v>250</v>
      </c>
      <c r="B190" s="81">
        <v>7.4653394952009788E-3</v>
      </c>
      <c r="C190" s="81">
        <v>7.053291536050424E-4</v>
      </c>
      <c r="D190" s="91"/>
    </row>
    <row r="191" spans="1:4" ht="13" x14ac:dyDescent="0.3">
      <c r="A191" s="90" t="s">
        <v>251</v>
      </c>
      <c r="B191" s="81">
        <v>1.0676156583628717E-3</v>
      </c>
      <c r="C191" s="81">
        <v>-5.0682261208577443E-3</v>
      </c>
      <c r="D191" s="91"/>
    </row>
    <row r="192" spans="1:4" ht="13" x14ac:dyDescent="0.3">
      <c r="A192" s="90" t="s">
        <v>252</v>
      </c>
      <c r="B192" s="81">
        <v>5.7985539408690646E-3</v>
      </c>
      <c r="C192" s="81">
        <v>1.2153736879488645E-2</v>
      </c>
      <c r="D192" s="91"/>
    </row>
    <row r="193" spans="1:4" ht="13" x14ac:dyDescent="0.3">
      <c r="A193" s="90" t="s">
        <v>253</v>
      </c>
      <c r="B193" s="81">
        <v>7.8807852127819238E-4</v>
      </c>
      <c r="C193" s="81">
        <v>1.5786565632643478E-4</v>
      </c>
      <c r="D193" s="91"/>
    </row>
    <row r="194" spans="1:4" ht="13" x14ac:dyDescent="0.3">
      <c r="A194" s="90" t="s">
        <v>254</v>
      </c>
      <c r="B194" s="81">
        <v>1.2912482065995708E-3</v>
      </c>
      <c r="C194" s="81">
        <v>9.3212237093690392E-3</v>
      </c>
      <c r="D194" s="91"/>
    </row>
    <row r="195" spans="1:4" ht="13" x14ac:dyDescent="0.3">
      <c r="A195" s="90" t="s">
        <v>255</v>
      </c>
      <c r="B195" s="81">
        <v>4.6846846846848094E-3</v>
      </c>
      <c r="C195" s="81">
        <v>9.0032154340835228E-3</v>
      </c>
      <c r="D195" s="91"/>
    </row>
    <row r="196" spans="1:4" ht="13" x14ac:dyDescent="0.3">
      <c r="A196" s="90" t="s">
        <v>256</v>
      </c>
      <c r="B196" s="81">
        <v>-2.8701435071753687E-2</v>
      </c>
      <c r="C196" s="81">
        <v>-2.8580352959550182E-2</v>
      </c>
      <c r="D196" s="91"/>
    </row>
    <row r="197" spans="1:4" ht="13" x14ac:dyDescent="0.3">
      <c r="A197" s="90" t="s">
        <v>257</v>
      </c>
      <c r="B197" s="81">
        <v>-4.945667316801257E-3</v>
      </c>
      <c r="C197" s="81">
        <v>1.6026658203744812E-2</v>
      </c>
      <c r="D197" s="91"/>
    </row>
    <row r="198" spans="1:4" ht="13" x14ac:dyDescent="0.3">
      <c r="A198" s="90" t="s">
        <v>258</v>
      </c>
      <c r="B198" s="81">
        <v>4.0139110273873436E-2</v>
      </c>
      <c r="C198" s="81">
        <v>1.4079974253761365E-2</v>
      </c>
      <c r="D198" s="91"/>
    </row>
    <row r="199" spans="1:4" ht="13" x14ac:dyDescent="0.3">
      <c r="A199" s="90" t="s">
        <v>259</v>
      </c>
      <c r="B199" s="81">
        <v>1.0543271342802566E-2</v>
      </c>
      <c r="C199" s="81">
        <v>3.7147702495357181E-3</v>
      </c>
      <c r="D199" s="91"/>
    </row>
    <row r="200" spans="1:4" ht="13" x14ac:dyDescent="0.3">
      <c r="A200" s="90" t="s">
        <v>260</v>
      </c>
      <c r="B200" s="81">
        <v>2.3377791098456554E-2</v>
      </c>
      <c r="C200" s="81">
        <v>1.6082711085582947E-2</v>
      </c>
      <c r="D200" s="91"/>
    </row>
    <row r="201" spans="1:4" ht="13" x14ac:dyDescent="0.3">
      <c r="A201" s="90" t="s">
        <v>261</v>
      </c>
      <c r="B201" s="81">
        <v>-2.7647014869610974E-3</v>
      </c>
      <c r="C201" s="81">
        <v>-5.7110222729867726E-3</v>
      </c>
      <c r="D201" s="91"/>
    </row>
    <row r="202" spans="1:4" ht="13" x14ac:dyDescent="0.3">
      <c r="A202" s="90" t="s">
        <v>262</v>
      </c>
      <c r="B202" s="81">
        <v>2.8591192068250039E-2</v>
      </c>
      <c r="C202" s="81">
        <v>1.4400397252337953E-2</v>
      </c>
      <c r="D202" s="91"/>
    </row>
    <row r="203" spans="1:4" ht="13" x14ac:dyDescent="0.3">
      <c r="A203" s="90" t="s">
        <v>263</v>
      </c>
      <c r="B203" s="81">
        <v>2.9291605642488444E-3</v>
      </c>
      <c r="C203" s="81">
        <v>9.2716338122285288E-3</v>
      </c>
      <c r="D203" s="91"/>
    </row>
    <row r="204" spans="1:4" ht="13" x14ac:dyDescent="0.3">
      <c r="A204" s="90" t="s">
        <v>264</v>
      </c>
      <c r="B204" s="81">
        <v>4.3353719904001137E-3</v>
      </c>
      <c r="C204" s="81">
        <v>-6.677796327211878E-4</v>
      </c>
      <c r="D204" s="91"/>
    </row>
    <row r="205" spans="1:4" ht="13" x14ac:dyDescent="0.3">
      <c r="A205" s="90" t="s">
        <v>265</v>
      </c>
      <c r="B205" s="81">
        <v>2.0945305090104303E-2</v>
      </c>
      <c r="C205" s="81">
        <v>2.8502747252747193E-2</v>
      </c>
      <c r="D205" s="91"/>
    </row>
    <row r="206" spans="1:4" ht="13" x14ac:dyDescent="0.3">
      <c r="A206" s="90" t="s">
        <v>266</v>
      </c>
      <c r="B206" s="81">
        <v>-1.0867015870533986E-2</v>
      </c>
      <c r="C206" s="81">
        <v>-1.820633850303436E-2</v>
      </c>
      <c r="D206" s="91"/>
    </row>
    <row r="207" spans="1:4" ht="13" x14ac:dyDescent="0.3">
      <c r="A207" s="90" t="s">
        <v>267</v>
      </c>
      <c r="B207" s="81">
        <v>9.9486774575603364E-3</v>
      </c>
      <c r="C207" s="81">
        <v>6.9597691393651967E-3</v>
      </c>
      <c r="D207" s="91"/>
    </row>
    <row r="208" spans="1:4" ht="13" x14ac:dyDescent="0.3">
      <c r="A208" s="90" t="s">
        <v>268</v>
      </c>
      <c r="B208" s="81">
        <v>-4.167321905960121E-3</v>
      </c>
      <c r="C208" s="81">
        <v>-9.9159663865546789E-3</v>
      </c>
      <c r="D208" s="91"/>
    </row>
    <row r="209" spans="1:4" ht="13" x14ac:dyDescent="0.3">
      <c r="A209" s="90" t="s">
        <v>269</v>
      </c>
      <c r="B209" s="81">
        <v>7.3663366336634345E-3</v>
      </c>
      <c r="C209" s="81">
        <v>1.1732698520659713E-2</v>
      </c>
      <c r="D209" s="91"/>
    </row>
    <row r="210" spans="1:4" ht="13" x14ac:dyDescent="0.3">
      <c r="A210" s="90" t="s">
        <v>270</v>
      </c>
      <c r="B210" s="81">
        <v>-6.2967335694608479E-3</v>
      </c>
      <c r="C210" s="81">
        <v>-3.1296326799538768E-2</v>
      </c>
      <c r="D210" s="91"/>
    </row>
    <row r="211" spans="1:4" ht="13" x14ac:dyDescent="0.3">
      <c r="A211" s="90" t="s">
        <v>271</v>
      </c>
      <c r="B211" s="81">
        <v>-1.4810794044665102E-2</v>
      </c>
      <c r="C211" s="81">
        <v>-1.3567308473474708E-2</v>
      </c>
      <c r="D211" s="91"/>
    </row>
    <row r="212" spans="1:4" ht="13" x14ac:dyDescent="0.3">
      <c r="A212" s="90" t="s">
        <v>272</v>
      </c>
      <c r="B212" s="81">
        <v>1.2422360248447561E-3</v>
      </c>
      <c r="C212" s="81">
        <v>9.7584776774826824E-4</v>
      </c>
      <c r="D212" s="91"/>
    </row>
    <row r="213" spans="1:4" ht="13" x14ac:dyDescent="0.3">
      <c r="A213" s="90" t="s">
        <v>273</v>
      </c>
      <c r="B213" s="81">
        <v>-8.0862533692722012E-3</v>
      </c>
      <c r="C213" s="81">
        <v>-4.5333117461345603E-3</v>
      </c>
      <c r="D213" s="91"/>
    </row>
    <row r="214" spans="1:4" ht="13" x14ac:dyDescent="0.3">
      <c r="A214" s="90" t="s">
        <v>274</v>
      </c>
      <c r="B214" s="81">
        <v>7.6045627376426098E-3</v>
      </c>
      <c r="C214" s="81">
        <v>-5.9547758912045943E-3</v>
      </c>
      <c r="D214" s="91"/>
    </row>
    <row r="215" spans="1:4" ht="13" x14ac:dyDescent="0.3">
      <c r="A215" s="90" t="s">
        <v>275</v>
      </c>
      <c r="B215" s="81">
        <v>2.7671451355661843E-2</v>
      </c>
      <c r="C215" s="81">
        <v>3.9394446303111355E-2</v>
      </c>
      <c r="D215" s="91"/>
    </row>
    <row r="216" spans="1:4" ht="13" x14ac:dyDescent="0.3">
      <c r="A216" s="90" t="s">
        <v>276</v>
      </c>
      <c r="B216" s="81">
        <v>-2.227880330999295E-3</v>
      </c>
      <c r="C216" s="81">
        <v>-8.7057457922228437E-3</v>
      </c>
      <c r="D216" s="91"/>
    </row>
    <row r="217" spans="1:4" ht="13" x14ac:dyDescent="0.3">
      <c r="A217" s="90" t="s">
        <v>277</v>
      </c>
      <c r="B217" s="81">
        <v>-1.7474185861794916E-3</v>
      </c>
      <c r="C217" s="81">
        <v>-8.2230079763177377E-3</v>
      </c>
      <c r="D217" s="91"/>
    </row>
    <row r="218" spans="1:4" ht="13" x14ac:dyDescent="0.3">
      <c r="A218" s="90" t="s">
        <v>278</v>
      </c>
      <c r="B218" s="81">
        <v>-6.627741833675386E-3</v>
      </c>
      <c r="C218" s="81">
        <v>-1.04963384865745E-2</v>
      </c>
      <c r="D218" s="91"/>
    </row>
    <row r="219" spans="1:4" ht="13" x14ac:dyDescent="0.3">
      <c r="A219" s="90" t="s">
        <v>279</v>
      </c>
      <c r="B219" s="81">
        <v>-3.9295818924865557E-3</v>
      </c>
      <c r="C219" s="81">
        <v>-4.293931783196963E-3</v>
      </c>
      <c r="D219" s="91"/>
    </row>
    <row r="220" spans="1:4" ht="13" x14ac:dyDescent="0.3">
      <c r="A220" s="90" t="s">
        <v>280</v>
      </c>
      <c r="B220" s="81">
        <v>-1.5715857300013986E-4</v>
      </c>
      <c r="C220" s="81">
        <v>3.2512395350727924E-3</v>
      </c>
      <c r="D220" s="91"/>
    </row>
    <row r="221" spans="1:4" ht="13" x14ac:dyDescent="0.3">
      <c r="A221" s="90" t="s">
        <v>281</v>
      </c>
      <c r="B221" s="81">
        <v>2.2004497269514832E-2</v>
      </c>
      <c r="C221" s="81">
        <v>3.6565843794759488E-2</v>
      </c>
      <c r="D221" s="91"/>
    </row>
    <row r="222" spans="1:4" ht="13" x14ac:dyDescent="0.3">
      <c r="A222" s="90" t="s">
        <v>282</v>
      </c>
      <c r="B222" s="81">
        <v>-8.2828926409684329E-3</v>
      </c>
      <c r="C222" s="81">
        <v>-1.4611872146118764E-2</v>
      </c>
      <c r="D222" s="91"/>
    </row>
    <row r="223" spans="1:4" ht="13" x14ac:dyDescent="0.3">
      <c r="A223" s="90" t="s">
        <v>283</v>
      </c>
      <c r="B223" s="81">
        <v>0</v>
      </c>
      <c r="C223" s="81">
        <v>-1.8177372024779946E-2</v>
      </c>
      <c r="D223" s="91"/>
    </row>
    <row r="224" spans="1:4" ht="13" x14ac:dyDescent="0.3">
      <c r="A224" s="90" t="s">
        <v>284</v>
      </c>
      <c r="B224" s="81">
        <v>-1.6372894633764137E-2</v>
      </c>
      <c r="C224" s="81">
        <v>-1.6750821511581224E-2</v>
      </c>
      <c r="D224" s="91"/>
    </row>
    <row r="225" spans="1:4" ht="13" x14ac:dyDescent="0.3">
      <c r="A225" s="90" t="s">
        <v>285</v>
      </c>
      <c r="B225" s="81">
        <v>3.1345505838097012E-4</v>
      </c>
      <c r="C225" s="81">
        <v>-2.7176085045160533E-3</v>
      </c>
      <c r="D225" s="91"/>
    </row>
    <row r="226" spans="1:4" ht="13" x14ac:dyDescent="0.3">
      <c r="A226" s="90" t="s">
        <v>286</v>
      </c>
      <c r="B226" s="81">
        <v>1.4911316904724634E-3</v>
      </c>
      <c r="C226" s="81">
        <v>1.6813450760607986E-3</v>
      </c>
      <c r="D226" s="91"/>
    </row>
    <row r="227" spans="1:4" ht="13" x14ac:dyDescent="0.3">
      <c r="A227" s="90" t="s">
        <v>287</v>
      </c>
      <c r="B227" s="81">
        <v>-1.9921544496577213E-2</v>
      </c>
      <c r="C227" s="81">
        <v>-2.929975907359899E-2</v>
      </c>
      <c r="D227" s="91"/>
    </row>
    <row r="228" spans="1:4" ht="13" x14ac:dyDescent="0.3">
      <c r="A228" s="90" t="s">
        <v>288</v>
      </c>
      <c r="B228" s="81">
        <v>1.3093037584719924E-3</v>
      </c>
      <c r="C228" s="81">
        <v>-1.1143559790962319E-2</v>
      </c>
      <c r="D228" s="91"/>
    </row>
    <row r="229" spans="1:4" ht="13" x14ac:dyDescent="0.3">
      <c r="A229" s="90" t="s">
        <v>289</v>
      </c>
      <c r="B229" s="81">
        <v>2.6322029879061033E-2</v>
      </c>
      <c r="C229" s="81">
        <v>3.813626934737515E-2</v>
      </c>
      <c r="D229" s="91"/>
    </row>
    <row r="230" spans="1:4" ht="13" x14ac:dyDescent="0.3">
      <c r="A230" s="90" t="s">
        <v>290</v>
      </c>
      <c r="B230" s="81">
        <v>-5.8153241650295276E-3</v>
      </c>
      <c r="C230" s="81">
        <v>2.6397888168946345E-3</v>
      </c>
      <c r="D230" s="91"/>
    </row>
    <row r="231" spans="1:4" ht="13" x14ac:dyDescent="0.3">
      <c r="A231" s="90" t="s">
        <v>291</v>
      </c>
      <c r="B231" s="81">
        <v>-1.5397709687403303E-2</v>
      </c>
      <c r="C231" s="81">
        <v>-1.504884966908286E-2</v>
      </c>
      <c r="D231" s="91"/>
    </row>
    <row r="232" spans="1:4" ht="13" x14ac:dyDescent="0.3">
      <c r="A232" s="90" t="s">
        <v>292</v>
      </c>
      <c r="B232" s="81">
        <v>2.0935101186321816E-3</v>
      </c>
      <c r="C232" s="81">
        <v>1.3738019169329064E-2</v>
      </c>
      <c r="D232" s="91"/>
    </row>
    <row r="233" spans="1:4" ht="13" x14ac:dyDescent="0.3">
      <c r="A233" s="90" t="s">
        <v>293</v>
      </c>
      <c r="B233" s="81">
        <v>3.415924945874426E-2</v>
      </c>
      <c r="C233" s="81">
        <v>4.0991103350794103E-2</v>
      </c>
      <c r="D233" s="91"/>
    </row>
    <row r="234" spans="1:4" ht="13" x14ac:dyDescent="0.3">
      <c r="A234" s="90" t="s">
        <v>294</v>
      </c>
      <c r="B234" s="81">
        <v>-7.8758949880668415E-3</v>
      </c>
      <c r="C234" s="81">
        <v>1.984227931823954E-2</v>
      </c>
      <c r="D234" s="91"/>
    </row>
    <row r="235" spans="1:4" ht="13" x14ac:dyDescent="0.3">
      <c r="A235" s="90" t="s">
        <v>295</v>
      </c>
      <c r="B235" s="81">
        <v>-8.7532528980363445E-3</v>
      </c>
      <c r="C235" s="81">
        <v>-1.3550815558343709E-2</v>
      </c>
      <c r="D235" s="91"/>
    </row>
    <row r="236" spans="1:4" ht="13" x14ac:dyDescent="0.3">
      <c r="A236" s="90" t="s">
        <v>296</v>
      </c>
      <c r="B236" s="81">
        <v>-1.0610907388624526E-2</v>
      </c>
      <c r="C236" s="81">
        <v>-3.9218837900827849E-2</v>
      </c>
      <c r="D236" s="91"/>
    </row>
    <row r="237" spans="1:4" ht="13" x14ac:dyDescent="0.3">
      <c r="A237" s="90" t="s">
        <v>297</v>
      </c>
      <c r="B237" s="81">
        <v>-4.5821683752718364E-3</v>
      </c>
      <c r="C237" s="81">
        <v>-2.0004725525714674E-2</v>
      </c>
      <c r="D237" s="91"/>
    </row>
    <row r="238" spans="1:4" ht="13" x14ac:dyDescent="0.3">
      <c r="A238" s="90" t="s">
        <v>298</v>
      </c>
      <c r="B238" s="81">
        <v>-1.7249274919859527E-2</v>
      </c>
      <c r="C238" s="81">
        <v>-3.5035719714242387E-2</v>
      </c>
      <c r="D238" s="91"/>
    </row>
    <row r="239" spans="1:4" ht="13" x14ac:dyDescent="0.3">
      <c r="A239" s="90" t="s">
        <v>299</v>
      </c>
      <c r="B239" s="81">
        <v>-1.510937382545291E-2</v>
      </c>
      <c r="C239" s="81">
        <v>-2.7206860860564681E-2</v>
      </c>
      <c r="D239" s="91"/>
    </row>
    <row r="240" spans="1:4" ht="13" x14ac:dyDescent="0.3">
      <c r="A240" s="90" t="s">
        <v>300</v>
      </c>
      <c r="B240" s="81">
        <v>-1.0782272456870879E-2</v>
      </c>
      <c r="C240" s="81">
        <v>-9.6646653975693483E-3</v>
      </c>
      <c r="D240" s="91"/>
    </row>
    <row r="241" spans="1:4" ht="13" x14ac:dyDescent="0.3">
      <c r="A241" s="90" t="s">
        <v>301</v>
      </c>
      <c r="B241" s="81">
        <v>3.7319002836245082E-3</v>
      </c>
      <c r="C241" s="81">
        <v>1.320474777448072E-2</v>
      </c>
      <c r="D241" s="91"/>
    </row>
    <row r="242" spans="1:4" ht="13" x14ac:dyDescent="0.3">
      <c r="A242" s="90" t="s">
        <v>302</v>
      </c>
      <c r="B242" s="81">
        <v>-9.9756151629350979E-3</v>
      </c>
      <c r="C242" s="81">
        <v>-1.8351296242353494E-2</v>
      </c>
      <c r="D242" s="91"/>
    </row>
    <row r="243" spans="1:4" ht="13" x14ac:dyDescent="0.3">
      <c r="A243" s="90" t="s">
        <v>303</v>
      </c>
      <c r="B243" s="81">
        <v>-8.644055380558225E-3</v>
      </c>
      <c r="C243" s="81">
        <v>-1.5415501541550195E-2</v>
      </c>
      <c r="D243" s="91"/>
    </row>
    <row r="244" spans="1:4" ht="13" x14ac:dyDescent="0.3">
      <c r="A244" s="90" t="s">
        <v>304</v>
      </c>
      <c r="B244" s="81">
        <v>1.0735969198874543E-2</v>
      </c>
      <c r="C244" s="81">
        <v>1.9741171309497613E-2</v>
      </c>
      <c r="D244" s="91"/>
    </row>
    <row r="245" spans="1:4" ht="13" x14ac:dyDescent="0.3">
      <c r="A245" s="90" t="s">
        <v>305</v>
      </c>
      <c r="B245" s="81">
        <v>3.3429908624916039E-3</v>
      </c>
      <c r="C245" s="81">
        <v>1.9682397673898566E-2</v>
      </c>
      <c r="D245" s="91"/>
    </row>
    <row r="246" spans="1:4" ht="13" x14ac:dyDescent="0.3">
      <c r="A246" s="90" t="s">
        <v>306</v>
      </c>
      <c r="B246" s="81">
        <v>-1.2254182565306675E-2</v>
      </c>
      <c r="C246" s="81">
        <v>-2.0305310057702149E-2</v>
      </c>
      <c r="D246" s="91"/>
    </row>
    <row r="247" spans="1:4" ht="13" x14ac:dyDescent="0.3">
      <c r="A247" s="90" t="s">
        <v>307</v>
      </c>
      <c r="B247" s="81">
        <v>-2.5616628851643551E-3</v>
      </c>
      <c r="C247" s="81">
        <v>7.5060710869086049E-3</v>
      </c>
      <c r="D247" s="91"/>
    </row>
    <row r="248" spans="1:4" ht="13" x14ac:dyDescent="0.3">
      <c r="A248" s="90" t="s">
        <v>308</v>
      </c>
      <c r="B248" s="81">
        <v>2.2740610328639251E-3</v>
      </c>
      <c r="C248" s="81">
        <v>-2.20926885434659E-2</v>
      </c>
      <c r="D248" s="91"/>
    </row>
    <row r="249" spans="1:4" ht="13" x14ac:dyDescent="0.3">
      <c r="A249" s="90" t="s">
        <v>309</v>
      </c>
      <c r="B249" s="81">
        <v>7.4643411425615236E-3</v>
      </c>
      <c r="C249" s="81">
        <v>1.7872839144447681E-2</v>
      </c>
      <c r="D249" s="91"/>
    </row>
    <row r="250" spans="1:4" ht="13" x14ac:dyDescent="0.3">
      <c r="A250" s="90" t="s">
        <v>310</v>
      </c>
      <c r="B250" s="81">
        <v>-1.9563799724657729E-2</v>
      </c>
      <c r="C250" s="81">
        <v>-6.7231484012025167E-2</v>
      </c>
      <c r="D250" s="91"/>
    </row>
    <row r="251" spans="1:4" ht="13" x14ac:dyDescent="0.3">
      <c r="A251" s="90" t="s">
        <v>311</v>
      </c>
      <c r="B251" s="81">
        <v>-2.0247306385132069E-3</v>
      </c>
      <c r="C251" s="81">
        <v>3.084092934000528E-3</v>
      </c>
      <c r="D251" s="91"/>
    </row>
    <row r="252" spans="1:4" ht="13" x14ac:dyDescent="0.3">
      <c r="A252" s="90" t="s">
        <v>312</v>
      </c>
      <c r="B252" s="81">
        <v>-1.5238909065014659E-2</v>
      </c>
      <c r="C252" s="81">
        <v>-1.9487937638599594E-2</v>
      </c>
      <c r="D252" s="91"/>
    </row>
    <row r="253" spans="1:4" ht="13" x14ac:dyDescent="0.3">
      <c r="A253" s="90" t="s">
        <v>313</v>
      </c>
      <c r="B253" s="81">
        <v>-1.5641663704228637E-3</v>
      </c>
      <c r="C253" s="81">
        <v>-3.5489487076469876E-3</v>
      </c>
      <c r="D253" s="91"/>
    </row>
    <row r="254" spans="1:4" ht="13" x14ac:dyDescent="0.3">
      <c r="A254" s="90" t="s">
        <v>314</v>
      </c>
      <c r="B254" s="81">
        <v>-2.306035979718005E-2</v>
      </c>
      <c r="C254" s="81">
        <v>-1.3671488012680756E-2</v>
      </c>
      <c r="D254" s="91"/>
    </row>
    <row r="255" spans="1:4" ht="13" x14ac:dyDescent="0.3">
      <c r="A255" s="90" t="s">
        <v>315</v>
      </c>
      <c r="B255" s="81">
        <v>-1.4376668720476571E-2</v>
      </c>
      <c r="C255" s="81">
        <v>-2.3224308109154213E-2</v>
      </c>
      <c r="D255" s="91"/>
    </row>
    <row r="256" spans="1:4" ht="13" x14ac:dyDescent="0.3">
      <c r="A256" s="90" t="s">
        <v>316</v>
      </c>
      <c r="B256" s="81">
        <v>2.1267837541164261E-3</v>
      </c>
      <c r="C256" s="81">
        <v>-3.9838077491486509E-3</v>
      </c>
      <c r="D256" s="91"/>
    </row>
    <row r="257" spans="1:4" ht="13" x14ac:dyDescent="0.3">
      <c r="A257" s="90" t="s">
        <v>317</v>
      </c>
      <c r="B257" s="81">
        <v>-5.4585152838427997E-3</v>
      </c>
      <c r="C257" s="81">
        <v>1.544500933136039E-3</v>
      </c>
      <c r="D257" s="91"/>
    </row>
    <row r="258" spans="1:4" ht="13" x14ac:dyDescent="0.3">
      <c r="A258" s="90" t="s">
        <v>318</v>
      </c>
      <c r="B258" s="81">
        <v>-1.3627691469065152E-3</v>
      </c>
      <c r="C258" s="81">
        <v>-2.5735057582204504E-4</v>
      </c>
      <c r="D258" s="91"/>
    </row>
    <row r="259" spans="1:4" ht="13" x14ac:dyDescent="0.3">
      <c r="A259" s="90" t="s">
        <v>319</v>
      </c>
      <c r="B259" s="81">
        <v>-3.9364734627392612E-3</v>
      </c>
      <c r="C259" s="81">
        <v>-7.5346401890045763E-3</v>
      </c>
      <c r="D259" s="91"/>
    </row>
    <row r="260" spans="1:4" ht="13" x14ac:dyDescent="0.3">
      <c r="A260" s="90" t="s">
        <v>320</v>
      </c>
      <c r="B260" s="81">
        <v>2.276829098986545E-2</v>
      </c>
      <c r="C260" s="81">
        <v>1.6354078785125643E-2</v>
      </c>
      <c r="D260" s="91"/>
    </row>
    <row r="261" spans="1:4" ht="13" x14ac:dyDescent="0.3">
      <c r="A261" s="90" t="s">
        <v>321</v>
      </c>
      <c r="B261" s="81">
        <v>-1.9398642095054285E-3</v>
      </c>
      <c r="C261" s="81">
        <v>2.6377139812162845E-2</v>
      </c>
      <c r="D261" s="91"/>
    </row>
    <row r="262" spans="1:4" ht="13" x14ac:dyDescent="0.3">
      <c r="A262" s="90" t="s">
        <v>322</v>
      </c>
      <c r="B262" s="81">
        <v>1.8630910374029624E-2</v>
      </c>
      <c r="C262" s="81">
        <v>1.3022941970310438E-2</v>
      </c>
      <c r="D262" s="91"/>
    </row>
    <row r="263" spans="1:4" ht="13" x14ac:dyDescent="0.3">
      <c r="A263" s="90" t="s">
        <v>323</v>
      </c>
      <c r="B263" s="81">
        <v>1.2719050310910287E-3</v>
      </c>
      <c r="C263" s="81">
        <v>-2.9601722282023529E-3</v>
      </c>
      <c r="D263" s="91"/>
    </row>
    <row r="264" spans="1:4" ht="13" x14ac:dyDescent="0.3">
      <c r="A264" s="90" t="s">
        <v>324</v>
      </c>
      <c r="B264" s="81">
        <v>-3.4504612351242197E-3</v>
      </c>
      <c r="C264" s="81">
        <v>-1.0912962470055994E-2</v>
      </c>
      <c r="D264" s="91"/>
    </row>
    <row r="265" spans="1:4" ht="13" x14ac:dyDescent="0.3">
      <c r="A265" s="90" t="s">
        <v>325</v>
      </c>
      <c r="B265" s="81">
        <v>8.457255620550199E-4</v>
      </c>
      <c r="C265" s="81">
        <v>-1.3910761154855672E-2</v>
      </c>
      <c r="D265" s="91"/>
    </row>
    <row r="266" spans="1:4" ht="13" x14ac:dyDescent="0.3">
      <c r="A266" s="90" t="s">
        <v>326</v>
      </c>
      <c r="B266" s="81">
        <v>1.7570281124497968E-2</v>
      </c>
      <c r="C266" s="81">
        <v>2.426238322467917E-2</v>
      </c>
      <c r="D266" s="91"/>
    </row>
    <row r="267" spans="1:4" ht="13" x14ac:dyDescent="0.3">
      <c r="A267" s="90" t="s">
        <v>327</v>
      </c>
      <c r="B267" s="81">
        <v>-8.1798136425064692E-3</v>
      </c>
      <c r="C267" s="81">
        <v>-1.8665083762036752E-2</v>
      </c>
      <c r="D267" s="91"/>
    </row>
    <row r="268" spans="1:4" ht="13" x14ac:dyDescent="0.3">
      <c r="A268" s="90" t="s">
        <v>328</v>
      </c>
      <c r="B268" s="81">
        <v>-9.7203634570684188E-3</v>
      </c>
      <c r="C268" s="81">
        <v>-6.6173098342396054E-3</v>
      </c>
      <c r="D268" s="91"/>
    </row>
    <row r="269" spans="1:4" ht="13" x14ac:dyDescent="0.3">
      <c r="A269" s="90" t="s">
        <v>329</v>
      </c>
      <c r="B269" s="81">
        <v>5.168507504956163E-3</v>
      </c>
      <c r="C269" s="81">
        <v>1.3105301094280721E-4</v>
      </c>
      <c r="D269" s="91"/>
    </row>
    <row r="270" spans="1:4" ht="13" x14ac:dyDescent="0.3">
      <c r="A270" s="90" t="s">
        <v>330</v>
      </c>
      <c r="B270" s="81">
        <v>-9.5371669004207967E-3</v>
      </c>
      <c r="C270" s="81">
        <v>-6.5483596359108321E-4</v>
      </c>
      <c r="D270" s="91"/>
    </row>
    <row r="271" spans="1:4" ht="13" x14ac:dyDescent="0.3">
      <c r="A271" s="90" t="s">
        <v>331</v>
      </c>
      <c r="B271" s="81">
        <v>-7.4476230249879262E-3</v>
      </c>
      <c r="C271" s="81">
        <v>-1.0561098872618864E-2</v>
      </c>
      <c r="D271" s="91"/>
    </row>
    <row r="272" spans="1:4" ht="13" x14ac:dyDescent="0.3">
      <c r="A272" s="90" t="s">
        <v>332</v>
      </c>
      <c r="B272" s="81">
        <v>-7.803867403314825E-3</v>
      </c>
      <c r="C272" s="81">
        <v>-1.6378815881715591E-2</v>
      </c>
      <c r="D272" s="91"/>
    </row>
    <row r="273" spans="1:4" ht="13" x14ac:dyDescent="0.3">
      <c r="A273" s="90" t="s">
        <v>333</v>
      </c>
      <c r="B273" s="81">
        <v>-3.3039647577091931E-3</v>
      </c>
      <c r="C273" s="81">
        <v>-7.0872619122951622E-3</v>
      </c>
      <c r="D273" s="91"/>
    </row>
    <row r="274" spans="1:4" ht="13" x14ac:dyDescent="0.3">
      <c r="A274" s="90" t="s">
        <v>334</v>
      </c>
      <c r="B274" s="81">
        <v>-4.4541903652437279E-3</v>
      </c>
      <c r="C274" s="81">
        <v>1.2671862130139303E-3</v>
      </c>
      <c r="D274" s="91"/>
    </row>
    <row r="275" spans="1:4" ht="13" x14ac:dyDescent="0.3">
      <c r="A275" s="90" t="s">
        <v>335</v>
      </c>
      <c r="B275" s="81">
        <v>-3.2784645857522818E-3</v>
      </c>
      <c r="C275" s="81">
        <v>-8.9790280045207744E-3</v>
      </c>
      <c r="D275" s="91"/>
    </row>
    <row r="276" spans="1:4" ht="13" x14ac:dyDescent="0.3">
      <c r="A276" s="90" t="s">
        <v>336</v>
      </c>
      <c r="B276" s="81">
        <v>-4.2845484221980231E-3</v>
      </c>
      <c r="C276" s="81">
        <v>-1.1114560695436326E-2</v>
      </c>
      <c r="D276" s="91"/>
    </row>
    <row r="277" spans="1:4" ht="13" x14ac:dyDescent="0.3">
      <c r="A277" s="90" t="s">
        <v>337</v>
      </c>
      <c r="B277" s="81">
        <v>1.6348773841961565E-3</v>
      </c>
      <c r="C277" s="81">
        <v>-1.1783676507070063E-3</v>
      </c>
      <c r="D277" s="91"/>
    </row>
    <row r="278" spans="1:4" ht="13" x14ac:dyDescent="0.3">
      <c r="A278" s="90" t="s">
        <v>338</v>
      </c>
      <c r="B278" s="81">
        <v>3.280481137233403E-3</v>
      </c>
      <c r="C278" s="81">
        <v>3.6101083032491752E-3</v>
      </c>
      <c r="D278" s="91"/>
    </row>
    <row r="279" spans="1:4" ht="13" x14ac:dyDescent="0.3">
      <c r="A279" s="90" t="s">
        <v>339</v>
      </c>
      <c r="B279" s="81">
        <v>-9.9465457744095914E-3</v>
      </c>
      <c r="C279" s="81">
        <v>-3.9060078120155962E-3</v>
      </c>
      <c r="D279" s="91"/>
    </row>
    <row r="280" spans="1:4" ht="13" x14ac:dyDescent="0.3">
      <c r="A280" s="90" t="s">
        <v>340</v>
      </c>
      <c r="B280" s="81">
        <v>-2.0257951245864769E-3</v>
      </c>
      <c r="C280" s="81">
        <v>-8.5443816080650031E-3</v>
      </c>
      <c r="D280" s="91"/>
    </row>
    <row r="281" spans="1:4" ht="13" x14ac:dyDescent="0.3">
      <c r="A281" s="90" t="s">
        <v>341</v>
      </c>
      <c r="B281" s="81">
        <v>-3.9682539682539793E-3</v>
      </c>
      <c r="C281" s="81">
        <v>8.9307864053584565E-3</v>
      </c>
      <c r="D281" s="91"/>
    </row>
    <row r="282" spans="1:4" ht="13" x14ac:dyDescent="0.3">
      <c r="A282" s="90" t="s">
        <v>342</v>
      </c>
      <c r="B282" s="81">
        <v>1.2117086453369817E-2</v>
      </c>
      <c r="C282" s="81">
        <v>-1.9806882891804478E-3</v>
      </c>
      <c r="D282" s="91"/>
    </row>
    <row r="283" spans="1:4" ht="13" x14ac:dyDescent="0.3">
      <c r="A283" s="90" t="s">
        <v>343</v>
      </c>
      <c r="B283" s="81">
        <v>-6.2910099438544861E-3</v>
      </c>
      <c r="C283" s="81">
        <v>-4.4367759428148804E-3</v>
      </c>
      <c r="D283" s="91"/>
    </row>
    <row r="284" spans="1:4" ht="13" x14ac:dyDescent="0.3">
      <c r="A284" s="90" t="s">
        <v>344</v>
      </c>
      <c r="B284" s="81">
        <v>3.2575500508991622E-3</v>
      </c>
      <c r="C284" s="81">
        <v>9.8692326671599175E-4</v>
      </c>
      <c r="D284" s="91"/>
    </row>
    <row r="285" spans="1:4" ht="13" x14ac:dyDescent="0.3">
      <c r="A285" s="90" t="s">
        <v>345</v>
      </c>
      <c r="B285" s="81">
        <v>3.8833628559749546E-3</v>
      </c>
      <c r="C285" s="81">
        <v>6.1686509160390504E-5</v>
      </c>
      <c r="D285" s="91"/>
    </row>
    <row r="286" spans="1:4" ht="13" x14ac:dyDescent="0.3">
      <c r="A286" s="90" t="s">
        <v>346</v>
      </c>
      <c r="B286" s="81">
        <v>-8.4442342768357471E-3</v>
      </c>
      <c r="C286" s="81">
        <v>-3.6875422530882815E-3</v>
      </c>
      <c r="D286" s="91"/>
    </row>
    <row r="287" spans="1:4" ht="13" x14ac:dyDescent="0.3">
      <c r="A287" s="90" t="s">
        <v>347</v>
      </c>
      <c r="B287" s="81">
        <v>-7.7753200616663678E-3</v>
      </c>
      <c r="C287" s="81">
        <v>9.2273622047247595E-4</v>
      </c>
      <c r="D287" s="91"/>
    </row>
    <row r="288" spans="1:4" ht="13" x14ac:dyDescent="0.3">
      <c r="A288" s="90" t="s">
        <v>348</v>
      </c>
      <c r="B288" s="81">
        <v>2.082213863514309E-3</v>
      </c>
      <c r="C288" s="81">
        <v>-5.3842388644150477E-3</v>
      </c>
      <c r="D288" s="91"/>
    </row>
    <row r="289" spans="1:4" ht="13" x14ac:dyDescent="0.3">
      <c r="A289" s="90" t="s">
        <v>349</v>
      </c>
      <c r="B289" s="81">
        <v>-3.4805890227577602E-3</v>
      </c>
      <c r="C289" s="81">
        <v>-7.1077091306725945E-3</v>
      </c>
      <c r="D289" s="91"/>
    </row>
    <row r="290" spans="1:4" ht="13" x14ac:dyDescent="0.3">
      <c r="A290" s="90" t="s">
        <v>350</v>
      </c>
      <c r="B290" s="81">
        <v>-6.9790628115652736E-3</v>
      </c>
      <c r="C290" s="81">
        <v>-7.416787264833513E-3</v>
      </c>
      <c r="D290" s="91"/>
    </row>
    <row r="291" spans="1:4" ht="13" x14ac:dyDescent="0.3">
      <c r="A291" s="90" t="s">
        <v>351</v>
      </c>
      <c r="B291" s="81">
        <v>-1.8142661358741791E-2</v>
      </c>
      <c r="C291" s="81">
        <v>-1.2328032874754292E-2</v>
      </c>
      <c r="D291" s="91"/>
    </row>
    <row r="292" spans="1:4" ht="13" x14ac:dyDescent="0.3">
      <c r="A292" s="90" t="s">
        <v>352</v>
      </c>
      <c r="B292" s="81">
        <v>-6.9345430978614078E-3</v>
      </c>
      <c r="C292" s="81">
        <v>-5.6259623356627797E-3</v>
      </c>
      <c r="D292" s="91"/>
    </row>
    <row r="293" spans="1:4" ht="13" x14ac:dyDescent="0.3">
      <c r="A293" s="90" t="s">
        <v>353</v>
      </c>
      <c r="B293" s="81">
        <v>-2.3921898234950632E-3</v>
      </c>
      <c r="C293" s="81">
        <v>8.5408827569731036E-3</v>
      </c>
      <c r="D293" s="91"/>
    </row>
    <row r="294" spans="1:4" ht="13" x14ac:dyDescent="0.3">
      <c r="A294" s="90" t="s">
        <v>354</v>
      </c>
      <c r="B294" s="81">
        <v>-7.3803106148120044E-3</v>
      </c>
      <c r="C294" s="81">
        <v>-6.2321937321936317E-3</v>
      </c>
      <c r="D294" s="91"/>
    </row>
    <row r="295" spans="1:4" ht="13" x14ac:dyDescent="0.3">
      <c r="A295" s="90" t="s">
        <v>355</v>
      </c>
      <c r="B295" s="81">
        <v>1.2851818532322334E-3</v>
      </c>
      <c r="C295" s="81">
        <v>6.1510898775754032E-3</v>
      </c>
      <c r="D295" s="91"/>
    </row>
    <row r="296" spans="1:4" ht="13" x14ac:dyDescent="0.3">
      <c r="A296" s="90" t="s">
        <v>356</v>
      </c>
      <c r="B296" s="81">
        <v>-1.8600474632800351E-3</v>
      </c>
      <c r="C296" s="81">
        <v>-5.3460053460053798E-3</v>
      </c>
      <c r="D296" s="91"/>
    </row>
    <row r="297" spans="1:4" ht="13" x14ac:dyDescent="0.3">
      <c r="A297" s="90" t="s">
        <v>357</v>
      </c>
      <c r="B297" s="81">
        <v>9.6302003081667753E-4</v>
      </c>
      <c r="C297" s="81">
        <v>-4.7497476696557918E-4</v>
      </c>
      <c r="D297" s="91"/>
    </row>
    <row r="298" spans="1:4" ht="13" x14ac:dyDescent="0.3">
      <c r="A298" s="90" t="s">
        <v>358</v>
      </c>
      <c r="B298" s="81">
        <v>-4.492074696785888E-4</v>
      </c>
      <c r="C298" s="81">
        <v>-4.7474927304008122E-4</v>
      </c>
      <c r="D298" s="91"/>
    </row>
    <row r="299" spans="1:4" ht="13" x14ac:dyDescent="0.3">
      <c r="A299" s="90" t="s">
        <v>359</v>
      </c>
      <c r="B299" s="81">
        <v>-1.0917169152649878E-2</v>
      </c>
      <c r="C299" s="81">
        <v>-4.1368713433013243E-3</v>
      </c>
      <c r="D299" s="91"/>
    </row>
    <row r="300" spans="1:4" ht="13" x14ac:dyDescent="0.3">
      <c r="A300" s="90" t="s">
        <v>360</v>
      </c>
      <c r="B300" s="81">
        <v>3.3114691460229711E-3</v>
      </c>
      <c r="C300" s="81">
        <v>-1.2984713450982638E-3</v>
      </c>
      <c r="D300" s="91"/>
    </row>
    <row r="301" spans="1:4" ht="13" x14ac:dyDescent="0.3">
      <c r="A301" s="90" t="s">
        <v>361</v>
      </c>
      <c r="B301" s="81">
        <v>3.5148261758691595E-3</v>
      </c>
      <c r="C301" s="81">
        <v>6.2358949994061729E-3</v>
      </c>
      <c r="D301" s="91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65DB-10C3-4996-BBD4-A4ACBD21B0D1}">
  <dimension ref="A1:D9"/>
  <sheetViews>
    <sheetView zoomScale="200" zoomScaleNormal="200" workbookViewId="0"/>
  </sheetViews>
  <sheetFormatPr defaultRowHeight="12.5" x14ac:dyDescent="0.25"/>
  <cols>
    <col min="1" max="1" width="19.7265625" bestFit="1" customWidth="1"/>
    <col min="2" max="2" width="9" bestFit="1" customWidth="1"/>
    <col min="3" max="3" width="8.453125" customWidth="1"/>
    <col min="4" max="4" width="8.7265625" customWidth="1"/>
  </cols>
  <sheetData>
    <row r="1" spans="1:4" x14ac:dyDescent="0.25">
      <c r="A1" s="152" t="s">
        <v>456</v>
      </c>
      <c r="B1" s="176">
        <f>'VaR Bond'!B17</f>
        <v>0</v>
      </c>
    </row>
    <row r="2" spans="1:4" x14ac:dyDescent="0.25">
      <c r="A2" s="152" t="s">
        <v>457</v>
      </c>
      <c r="B2" s="176">
        <f>'var-cov 3 titoli'!F13</f>
        <v>0</v>
      </c>
    </row>
    <row r="3" spans="1:4" x14ac:dyDescent="0.25">
      <c r="A3" s="152" t="s">
        <v>458</v>
      </c>
      <c r="B3" s="176">
        <f>'VaR Exchange'!F16</f>
        <v>0</v>
      </c>
    </row>
    <row r="4" spans="1:4" x14ac:dyDescent="0.25">
      <c r="A4" s="174" t="s">
        <v>459</v>
      </c>
      <c r="B4" s="177">
        <f>SQRT(B1^2+B2^2+B3^2+2*B1*B2*B8+2*B1*B3*B9+2*B2*B3*C9)</f>
        <v>0</v>
      </c>
    </row>
    <row r="6" spans="1:4" ht="37.5" x14ac:dyDescent="0.25">
      <c r="B6" s="175" t="s">
        <v>456</v>
      </c>
      <c r="C6" s="175" t="s">
        <v>457</v>
      </c>
      <c r="D6" s="175" t="s">
        <v>458</v>
      </c>
    </row>
    <row r="7" spans="1:4" x14ac:dyDescent="0.25">
      <c r="A7" s="152" t="s">
        <v>456</v>
      </c>
      <c r="B7" s="25">
        <v>1</v>
      </c>
      <c r="C7" s="25">
        <f>B8</f>
        <v>0.08</v>
      </c>
      <c r="D7" s="25">
        <f>B9</f>
        <v>-0.02</v>
      </c>
    </row>
    <row r="8" spans="1:4" x14ac:dyDescent="0.25">
      <c r="A8" s="152" t="s">
        <v>457</v>
      </c>
      <c r="B8" s="140">
        <v>0.08</v>
      </c>
      <c r="C8" s="25">
        <v>1</v>
      </c>
      <c r="D8" s="25">
        <f>C9</f>
        <v>0.15</v>
      </c>
    </row>
    <row r="9" spans="1:4" x14ac:dyDescent="0.25">
      <c r="A9" s="152" t="s">
        <v>458</v>
      </c>
      <c r="B9" s="140">
        <v>-0.02</v>
      </c>
      <c r="C9" s="140">
        <v>0.15</v>
      </c>
      <c r="D9" s="25">
        <v>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8083-D851-4DA9-A7A7-0721D6BAFC0D}">
  <dimension ref="A1:E301"/>
  <sheetViews>
    <sheetView zoomScale="140" zoomScaleNormal="140" workbookViewId="0"/>
  </sheetViews>
  <sheetFormatPr defaultRowHeight="12.5" x14ac:dyDescent="0.25"/>
  <cols>
    <col min="1" max="1" width="11.1796875" customWidth="1"/>
    <col min="2" max="2" width="9.54296875" bestFit="1" customWidth="1"/>
    <col min="4" max="4" width="16.7265625" customWidth="1"/>
    <col min="5" max="5" width="14" bestFit="1" customWidth="1"/>
  </cols>
  <sheetData>
    <row r="1" spans="1:5" ht="13" x14ac:dyDescent="0.3">
      <c r="A1" s="2" t="s">
        <v>0</v>
      </c>
      <c r="B1" s="2" t="s">
        <v>385</v>
      </c>
      <c r="D1" s="20" t="s">
        <v>17</v>
      </c>
      <c r="E1" s="21">
        <f>'Capital Allocation'!C11</f>
        <v>43412.157106222963</v>
      </c>
    </row>
    <row r="2" spans="1:5" ht="13" x14ac:dyDescent="0.3">
      <c r="A2" s="3">
        <v>45481</v>
      </c>
      <c r="B2" s="13">
        <v>4.648542048175725E-3</v>
      </c>
      <c r="D2" s="20" t="s">
        <v>18</v>
      </c>
      <c r="E2" s="21">
        <v>320000</v>
      </c>
    </row>
    <row r="3" spans="1:5" ht="13" x14ac:dyDescent="0.3">
      <c r="A3" s="3">
        <v>45482</v>
      </c>
      <c r="B3" s="13">
        <v>-3.6455412226584129E-3</v>
      </c>
      <c r="C3" s="62"/>
      <c r="D3" s="22" t="s">
        <v>19</v>
      </c>
      <c r="E3" s="23"/>
    </row>
    <row r="4" spans="1:5" ht="13" x14ac:dyDescent="0.3">
      <c r="A4" s="3">
        <v>45483</v>
      </c>
      <c r="B4" s="13">
        <v>6.0512243174782087E-3</v>
      </c>
    </row>
    <row r="5" spans="1:5" ht="13" x14ac:dyDescent="0.3">
      <c r="A5" s="3">
        <v>45484</v>
      </c>
      <c r="B5" s="13">
        <v>4.6160302140159969E-3</v>
      </c>
      <c r="C5" s="24"/>
      <c r="D5" s="22" t="s">
        <v>383</v>
      </c>
      <c r="E5" s="23"/>
    </row>
    <row r="6" spans="1:5" ht="13" x14ac:dyDescent="0.3">
      <c r="A6" s="3">
        <v>45485</v>
      </c>
      <c r="B6" s="13">
        <v>7.9365079365078667E-3</v>
      </c>
    </row>
    <row r="7" spans="1:5" ht="13" x14ac:dyDescent="0.3">
      <c r="A7" s="3">
        <v>45488</v>
      </c>
      <c r="B7" s="13">
        <v>-3.1772344246442448E-3</v>
      </c>
    </row>
    <row r="8" spans="1:5" ht="13" x14ac:dyDescent="0.3">
      <c r="A8" s="3">
        <v>45489</v>
      </c>
      <c r="B8" s="13">
        <v>4.1574279379157772E-3</v>
      </c>
      <c r="C8" s="24"/>
    </row>
    <row r="9" spans="1:5" ht="13" x14ac:dyDescent="0.3">
      <c r="A9" s="3">
        <v>45490</v>
      </c>
      <c r="B9" s="13">
        <v>6.9003588186585451E-3</v>
      </c>
    </row>
    <row r="10" spans="1:5" ht="13" x14ac:dyDescent="0.3">
      <c r="A10" s="3">
        <v>45491</v>
      </c>
      <c r="B10" s="13">
        <v>5.3453947368420638E-3</v>
      </c>
    </row>
    <row r="11" spans="1:5" ht="13" x14ac:dyDescent="0.3">
      <c r="A11" s="3">
        <v>45492</v>
      </c>
      <c r="B11" s="13">
        <v>-6.1349693251533648E-3</v>
      </c>
    </row>
    <row r="12" spans="1:5" ht="13" x14ac:dyDescent="0.3">
      <c r="A12" s="3">
        <v>45495</v>
      </c>
      <c r="B12" s="13">
        <v>1.9204389574759902E-2</v>
      </c>
    </row>
    <row r="13" spans="1:5" ht="13" x14ac:dyDescent="0.3">
      <c r="A13" s="3">
        <v>45496</v>
      </c>
      <c r="B13" s="13">
        <v>7.8061911170929634E-3</v>
      </c>
    </row>
    <row r="14" spans="1:5" ht="13" x14ac:dyDescent="0.3">
      <c r="A14" s="3">
        <v>45497</v>
      </c>
      <c r="B14" s="13">
        <v>-5.0747863247863588E-3</v>
      </c>
    </row>
    <row r="15" spans="1:5" ht="13" x14ac:dyDescent="0.3">
      <c r="A15" s="3">
        <v>45498</v>
      </c>
      <c r="B15" s="13">
        <v>-6.8456375838926381E-3</v>
      </c>
    </row>
    <row r="16" spans="1:5" ht="13" x14ac:dyDescent="0.3">
      <c r="A16" s="3">
        <v>45499</v>
      </c>
      <c r="B16" s="13">
        <v>1.3515339910798469E-3</v>
      </c>
    </row>
    <row r="17" spans="1:3" ht="13" x14ac:dyDescent="0.3">
      <c r="A17" s="3">
        <v>45502</v>
      </c>
      <c r="B17" s="13">
        <v>-9.9878526116884657E-3</v>
      </c>
      <c r="C17" s="24"/>
    </row>
    <row r="18" spans="1:3" ht="13" x14ac:dyDescent="0.3">
      <c r="A18" s="3">
        <v>45503</v>
      </c>
      <c r="B18" s="13">
        <v>3.5446489434219464E-2</v>
      </c>
    </row>
    <row r="19" spans="1:3" ht="13" x14ac:dyDescent="0.3">
      <c r="A19" s="3">
        <v>45504</v>
      </c>
      <c r="B19" s="13">
        <v>-1.2376563528637185E-2</v>
      </c>
    </row>
    <row r="20" spans="1:3" ht="13" x14ac:dyDescent="0.3">
      <c r="A20" s="3">
        <v>45505</v>
      </c>
      <c r="B20" s="13">
        <v>-3.919477403012938E-2</v>
      </c>
    </row>
    <row r="21" spans="1:3" ht="13" x14ac:dyDescent="0.3">
      <c r="A21" s="3">
        <v>45506</v>
      </c>
      <c r="B21" s="13">
        <v>-4.4123768558346002E-2</v>
      </c>
    </row>
    <row r="22" spans="1:3" ht="13" x14ac:dyDescent="0.3">
      <c r="A22" s="3">
        <v>45509</v>
      </c>
      <c r="B22" s="13">
        <v>-9.725649586297019E-3</v>
      </c>
    </row>
    <row r="23" spans="1:3" ht="13" x14ac:dyDescent="0.3">
      <c r="A23" s="3">
        <v>45510</v>
      </c>
      <c r="B23" s="13">
        <v>-1.4365288771621205E-2</v>
      </c>
    </row>
    <row r="24" spans="1:3" ht="13" x14ac:dyDescent="0.3">
      <c r="A24" s="3">
        <v>45511</v>
      </c>
      <c r="B24" s="13">
        <v>2.7662105889351567E-2</v>
      </c>
    </row>
    <row r="25" spans="1:3" ht="13" x14ac:dyDescent="0.3">
      <c r="A25" s="3">
        <v>45512</v>
      </c>
      <c r="B25" s="13">
        <v>-3.328509406657102E-3</v>
      </c>
    </row>
    <row r="26" spans="1:3" ht="13" x14ac:dyDescent="0.3">
      <c r="A26" s="3">
        <v>45513</v>
      </c>
      <c r="B26" s="13">
        <v>2.4684187599826267E-3</v>
      </c>
    </row>
    <row r="27" spans="1:3" ht="13" x14ac:dyDescent="0.3">
      <c r="A27" s="3">
        <v>45516</v>
      </c>
      <c r="B27" s="13">
        <v>5.359212050984925E-3</v>
      </c>
    </row>
    <row r="28" spans="1:3" ht="13" x14ac:dyDescent="0.3">
      <c r="A28" s="3">
        <v>45517</v>
      </c>
      <c r="B28" s="13">
        <v>-1.7288575133265476E-3</v>
      </c>
    </row>
    <row r="29" spans="1:3" ht="13" x14ac:dyDescent="0.3">
      <c r="A29" s="3">
        <v>45518</v>
      </c>
      <c r="B29" s="13">
        <v>7.0717275220088735E-3</v>
      </c>
    </row>
    <row r="30" spans="1:3" ht="13" x14ac:dyDescent="0.3">
      <c r="A30" s="3">
        <v>45519</v>
      </c>
      <c r="B30" s="13">
        <v>0</v>
      </c>
    </row>
    <row r="31" spans="1:3" ht="13" x14ac:dyDescent="0.3">
      <c r="A31" s="3">
        <v>45520</v>
      </c>
      <c r="B31" s="13">
        <v>3.0954428202923503E-2</v>
      </c>
    </row>
    <row r="32" spans="1:3" ht="13" x14ac:dyDescent="0.3">
      <c r="A32" s="3">
        <v>45523</v>
      </c>
      <c r="B32" s="13">
        <v>4.7261606894634153E-3</v>
      </c>
    </row>
    <row r="33" spans="1:2" ht="13" x14ac:dyDescent="0.3">
      <c r="A33" s="3">
        <v>45524</v>
      </c>
      <c r="B33" s="13">
        <v>-5.3956834532373687E-3</v>
      </c>
    </row>
    <row r="34" spans="1:2" ht="13" x14ac:dyDescent="0.3">
      <c r="A34" s="3">
        <v>45525</v>
      </c>
      <c r="B34" s="13">
        <v>5.9813604117401791E-3</v>
      </c>
    </row>
    <row r="35" spans="1:2" ht="13" x14ac:dyDescent="0.3">
      <c r="A35" s="3">
        <v>45526</v>
      </c>
      <c r="B35" s="13">
        <v>1.65929203539817E-3</v>
      </c>
    </row>
    <row r="36" spans="1:2" ht="13" x14ac:dyDescent="0.3">
      <c r="A36" s="3">
        <v>45527</v>
      </c>
      <c r="B36" s="13">
        <v>1.5323025952512516E-2</v>
      </c>
    </row>
    <row r="37" spans="1:2" ht="13" x14ac:dyDescent="0.3">
      <c r="A37" s="3">
        <v>45530</v>
      </c>
      <c r="B37" s="13">
        <v>-3.9428959891231541E-3</v>
      </c>
    </row>
    <row r="38" spans="1:2" ht="13" x14ac:dyDescent="0.3">
      <c r="A38" s="3">
        <v>45531</v>
      </c>
      <c r="B38" s="13">
        <v>1.0101010101010201E-2</v>
      </c>
    </row>
    <row r="39" spans="1:2" ht="13" x14ac:dyDescent="0.3">
      <c r="A39" s="3">
        <v>45532</v>
      </c>
      <c r="B39" s="13">
        <v>4.054054054053007E-4</v>
      </c>
    </row>
    <row r="40" spans="1:2" ht="13" x14ac:dyDescent="0.3">
      <c r="A40" s="3">
        <v>45533</v>
      </c>
      <c r="B40" s="13">
        <v>7.2943401323788022E-3</v>
      </c>
    </row>
    <row r="41" spans="1:2" ht="13" x14ac:dyDescent="0.3">
      <c r="A41" s="3">
        <v>45534</v>
      </c>
      <c r="B41" s="13">
        <v>9.6553573823253414E-3</v>
      </c>
    </row>
    <row r="42" spans="1:2" ht="13" x14ac:dyDescent="0.3">
      <c r="A42" s="3">
        <v>45537</v>
      </c>
      <c r="B42" s="13">
        <v>2.3907557444547475E-3</v>
      </c>
    </row>
    <row r="43" spans="1:2" ht="13" x14ac:dyDescent="0.3">
      <c r="A43" s="3">
        <v>45538</v>
      </c>
      <c r="B43" s="13">
        <v>-1.643036968331783E-2</v>
      </c>
    </row>
    <row r="44" spans="1:2" ht="13" x14ac:dyDescent="0.3">
      <c r="A44" s="3">
        <v>45539</v>
      </c>
      <c r="B44" s="13">
        <v>6.7358210965915311E-4</v>
      </c>
    </row>
    <row r="45" spans="1:2" ht="13" x14ac:dyDescent="0.3">
      <c r="A45" s="3">
        <v>45540</v>
      </c>
      <c r="B45" s="13">
        <v>9.9623047926763394E-3</v>
      </c>
    </row>
    <row r="46" spans="1:2" ht="13" x14ac:dyDescent="0.3">
      <c r="A46" s="3">
        <v>45541</v>
      </c>
      <c r="B46" s="13">
        <v>-2.2527326046387578E-2</v>
      </c>
    </row>
    <row r="47" spans="1:2" ht="13" x14ac:dyDescent="0.3">
      <c r="A47" s="3">
        <v>45544</v>
      </c>
      <c r="B47" s="13">
        <v>1.6364380199099974E-2</v>
      </c>
    </row>
    <row r="48" spans="1:2" ht="13" x14ac:dyDescent="0.3">
      <c r="A48" s="3">
        <v>45545</v>
      </c>
      <c r="B48" s="13">
        <v>-1.0063061854286888E-2</v>
      </c>
    </row>
    <row r="49" spans="1:2" ht="13" x14ac:dyDescent="0.3">
      <c r="A49" s="3">
        <v>45546</v>
      </c>
      <c r="B49" s="13">
        <v>1.7619951206288831E-3</v>
      </c>
    </row>
    <row r="50" spans="1:2" ht="13" x14ac:dyDescent="0.3">
      <c r="A50" s="3">
        <v>45547</v>
      </c>
      <c r="B50" s="13">
        <v>1.0418076038425105E-2</v>
      </c>
    </row>
    <row r="51" spans="1:2" ht="13" x14ac:dyDescent="0.3">
      <c r="A51" s="3">
        <v>45548</v>
      </c>
      <c r="B51" s="13">
        <v>5.6239957150508594E-3</v>
      </c>
    </row>
    <row r="52" spans="1:2" ht="13" x14ac:dyDescent="0.3">
      <c r="A52" s="3">
        <v>45551</v>
      </c>
      <c r="B52" s="13">
        <v>-4.2609853528628536E-3</v>
      </c>
    </row>
    <row r="53" spans="1:2" ht="13" x14ac:dyDescent="0.3">
      <c r="A53" s="3">
        <v>45552</v>
      </c>
      <c r="B53" s="13">
        <v>6.9537309441027673E-3</v>
      </c>
    </row>
    <row r="54" spans="1:2" ht="13" x14ac:dyDescent="0.3">
      <c r="A54" s="3">
        <v>45553</v>
      </c>
      <c r="B54" s="13">
        <v>7.9681274900389627E-4</v>
      </c>
    </row>
    <row r="55" spans="1:2" ht="13" x14ac:dyDescent="0.3">
      <c r="A55" s="3">
        <v>45554</v>
      </c>
      <c r="B55" s="13">
        <v>9.023354564755906E-3</v>
      </c>
    </row>
    <row r="56" spans="1:2" ht="13" x14ac:dyDescent="0.3">
      <c r="A56" s="3">
        <v>45555</v>
      </c>
      <c r="B56" s="13">
        <v>6.0494476591268099E-3</v>
      </c>
    </row>
    <row r="57" spans="1:2" ht="13" x14ac:dyDescent="0.3">
      <c r="A57" s="3">
        <v>45558</v>
      </c>
      <c r="B57" s="13">
        <v>-1.8823529411764722E-2</v>
      </c>
    </row>
    <row r="58" spans="1:2" ht="13" x14ac:dyDescent="0.3">
      <c r="A58" s="3">
        <v>45559</v>
      </c>
      <c r="B58" s="13">
        <v>6.5281108446575385E-3</v>
      </c>
    </row>
    <row r="59" spans="1:2" ht="13" x14ac:dyDescent="0.3">
      <c r="A59" s="3">
        <v>45560</v>
      </c>
      <c r="B59" s="13">
        <v>0</v>
      </c>
    </row>
    <row r="60" spans="1:2" ht="13" x14ac:dyDescent="0.3">
      <c r="A60" s="3">
        <v>45561</v>
      </c>
      <c r="B60" s="13">
        <v>2.6075446724023836E-2</v>
      </c>
    </row>
    <row r="61" spans="1:2" ht="13" x14ac:dyDescent="0.3">
      <c r="A61" s="3">
        <v>45562</v>
      </c>
      <c r="B61" s="13">
        <v>-1.4189886480908309E-3</v>
      </c>
    </row>
    <row r="62" spans="1:2" ht="13" x14ac:dyDescent="0.3">
      <c r="A62" s="3">
        <v>45565</v>
      </c>
      <c r="B62" s="13">
        <v>-8.5260302286526077E-3</v>
      </c>
    </row>
    <row r="63" spans="1:2" ht="13" x14ac:dyDescent="0.3">
      <c r="A63" s="3">
        <v>45566</v>
      </c>
      <c r="B63" s="13">
        <v>-2.6579804560260552E-2</v>
      </c>
    </row>
    <row r="64" spans="1:2" ht="13" x14ac:dyDescent="0.3">
      <c r="A64" s="3">
        <v>45567</v>
      </c>
      <c r="B64" s="13">
        <v>-5.2201847142283094E-3</v>
      </c>
    </row>
    <row r="65" spans="1:2" ht="13" x14ac:dyDescent="0.3">
      <c r="A65" s="3">
        <v>45568</v>
      </c>
      <c r="B65" s="13">
        <v>-8.0731969860065259E-3</v>
      </c>
    </row>
    <row r="66" spans="1:2" ht="13" x14ac:dyDescent="0.3">
      <c r="A66" s="3">
        <v>45569</v>
      </c>
      <c r="B66" s="13">
        <v>2.1025501899077623E-2</v>
      </c>
    </row>
    <row r="67" spans="1:2" ht="13" x14ac:dyDescent="0.3">
      <c r="A67" s="3">
        <v>45572</v>
      </c>
      <c r="B67" s="13">
        <v>1.0495549355652948E-2</v>
      </c>
    </row>
    <row r="68" spans="1:2" ht="13" x14ac:dyDescent="0.3">
      <c r="A68" s="3">
        <v>45573</v>
      </c>
      <c r="B68" s="13">
        <v>-4.4701551406783864E-3</v>
      </c>
    </row>
    <row r="69" spans="1:2" ht="13" x14ac:dyDescent="0.3">
      <c r="A69" s="3">
        <v>45574</v>
      </c>
      <c r="B69" s="13">
        <v>5.8108821975699412E-3</v>
      </c>
    </row>
    <row r="70" spans="1:2" ht="13" x14ac:dyDescent="0.3">
      <c r="A70" s="3">
        <v>45575</v>
      </c>
      <c r="B70" s="13">
        <v>1.1029411764705951E-2</v>
      </c>
    </row>
    <row r="71" spans="1:2" ht="13" x14ac:dyDescent="0.3">
      <c r="A71" s="3">
        <v>45576</v>
      </c>
      <c r="B71" s="13">
        <v>1.0649350649350629E-2</v>
      </c>
    </row>
    <row r="72" spans="1:2" ht="13" x14ac:dyDescent="0.3">
      <c r="A72" s="3">
        <v>45579</v>
      </c>
      <c r="B72" s="13">
        <v>8.095605242868122E-3</v>
      </c>
    </row>
    <row r="73" spans="1:2" ht="13" x14ac:dyDescent="0.3">
      <c r="A73" s="3">
        <v>45580</v>
      </c>
      <c r="B73" s="13">
        <v>2.0395156150414297E-3</v>
      </c>
    </row>
    <row r="74" spans="1:2" ht="13" x14ac:dyDescent="0.3">
      <c r="A74" s="3">
        <v>45581</v>
      </c>
      <c r="B74" s="13">
        <v>-2.6714158504007007E-3</v>
      </c>
    </row>
    <row r="75" spans="1:2" ht="13" x14ac:dyDescent="0.3">
      <c r="A75" s="3">
        <v>45582</v>
      </c>
      <c r="B75" s="13">
        <v>1.2882653061224488E-2</v>
      </c>
    </row>
    <row r="76" spans="1:2" ht="13" x14ac:dyDescent="0.3">
      <c r="A76" s="3">
        <v>45583</v>
      </c>
      <c r="B76" s="13">
        <v>7.4297947361793432E-3</v>
      </c>
    </row>
    <row r="77" spans="1:2" ht="13" x14ac:dyDescent="0.3">
      <c r="A77" s="3">
        <v>45586</v>
      </c>
      <c r="B77" s="13">
        <v>-8.8749999999999662E-3</v>
      </c>
    </row>
    <row r="78" spans="1:2" ht="13" x14ac:dyDescent="0.3">
      <c r="A78" s="3">
        <v>45587</v>
      </c>
      <c r="B78" s="13">
        <v>-8.4499936940345775E-3</v>
      </c>
    </row>
    <row r="79" spans="1:2" ht="13" x14ac:dyDescent="0.3">
      <c r="A79" s="3">
        <v>45588</v>
      </c>
      <c r="B79" s="13">
        <v>-1.1956245230221357E-2</v>
      </c>
    </row>
    <row r="80" spans="1:2" ht="13" x14ac:dyDescent="0.3">
      <c r="A80" s="3">
        <v>45589</v>
      </c>
      <c r="B80" s="13">
        <v>-1.1585993820802591E-3</v>
      </c>
    </row>
    <row r="81" spans="1:2" ht="13" x14ac:dyDescent="0.3">
      <c r="A81" s="3">
        <v>45590</v>
      </c>
      <c r="B81" s="13">
        <v>-9.0217811573663632E-4</v>
      </c>
    </row>
    <row r="82" spans="1:2" ht="13" x14ac:dyDescent="0.3">
      <c r="A82" s="3">
        <v>45593</v>
      </c>
      <c r="B82" s="13">
        <v>1.3028895768833848E-2</v>
      </c>
    </row>
    <row r="83" spans="1:2" ht="13" x14ac:dyDescent="0.3">
      <c r="A83" s="3">
        <v>45594</v>
      </c>
      <c r="B83" s="13">
        <v>1.1842607920539918E-2</v>
      </c>
    </row>
    <row r="84" spans="1:2" ht="13" x14ac:dyDescent="0.3">
      <c r="A84" s="3">
        <v>45595</v>
      </c>
      <c r="B84" s="13">
        <v>-7.1734205889755218E-3</v>
      </c>
    </row>
    <row r="85" spans="1:2" ht="13" x14ac:dyDescent="0.3">
      <c r="A85" s="3">
        <v>45596</v>
      </c>
      <c r="B85" s="13">
        <v>-1.9013816706807667E-3</v>
      </c>
    </row>
    <row r="86" spans="1:2" ht="13" x14ac:dyDescent="0.3">
      <c r="A86" s="3">
        <v>45597</v>
      </c>
      <c r="B86" s="13">
        <v>2.4511049022098108E-2</v>
      </c>
    </row>
    <row r="87" spans="1:2" ht="13" x14ac:dyDescent="0.3">
      <c r="A87" s="3">
        <v>45600</v>
      </c>
      <c r="B87" s="13">
        <v>8.6773273831660201E-3</v>
      </c>
    </row>
    <row r="88" spans="1:2" ht="13" x14ac:dyDescent="0.3">
      <c r="A88" s="3">
        <v>45601</v>
      </c>
      <c r="B88" s="13">
        <v>7.7424112080617955E-3</v>
      </c>
    </row>
    <row r="89" spans="1:2" ht="13" x14ac:dyDescent="0.3">
      <c r="A89" s="3">
        <v>45602</v>
      </c>
      <c r="B89" s="13">
        <v>-3.1219512195121875E-2</v>
      </c>
    </row>
    <row r="90" spans="1:2" ht="13" x14ac:dyDescent="0.3">
      <c r="A90" s="3">
        <v>45603</v>
      </c>
      <c r="B90" s="13">
        <v>-2.9456193353474318E-2</v>
      </c>
    </row>
    <row r="91" spans="1:2" ht="13" x14ac:dyDescent="0.3">
      <c r="A91" s="3">
        <v>45604</v>
      </c>
      <c r="B91" s="13">
        <v>-5.058365758754825E-3</v>
      </c>
    </row>
    <row r="92" spans="1:2" ht="13" x14ac:dyDescent="0.3">
      <c r="A92" s="3">
        <v>45607</v>
      </c>
      <c r="B92" s="13">
        <v>1.6555859731456103E-2</v>
      </c>
    </row>
    <row r="93" spans="1:2" ht="13" x14ac:dyDescent="0.3">
      <c r="A93" s="3">
        <v>45608</v>
      </c>
      <c r="B93" s="13">
        <v>-2.4493459861502927E-2</v>
      </c>
    </row>
    <row r="94" spans="1:2" ht="13" x14ac:dyDescent="0.3">
      <c r="A94" s="3">
        <v>45609</v>
      </c>
      <c r="B94" s="13">
        <v>5.1268568423819775E-3</v>
      </c>
    </row>
    <row r="95" spans="1:2" ht="13" x14ac:dyDescent="0.3">
      <c r="A95" s="3">
        <v>45610</v>
      </c>
      <c r="B95" s="13">
        <v>2.14491237248234E-2</v>
      </c>
    </row>
    <row r="96" spans="1:2" ht="13" x14ac:dyDescent="0.3">
      <c r="A96" s="3">
        <v>45611</v>
      </c>
      <c r="B96" s="13">
        <v>-1.2804097311139293E-3</v>
      </c>
    </row>
    <row r="97" spans="1:2" ht="13" x14ac:dyDescent="0.3">
      <c r="A97" s="3">
        <v>45614</v>
      </c>
      <c r="B97" s="13">
        <v>-3.6923076923076954E-2</v>
      </c>
    </row>
    <row r="98" spans="1:2" ht="13" x14ac:dyDescent="0.3">
      <c r="A98" s="3">
        <v>45615</v>
      </c>
      <c r="B98" s="13">
        <v>-1.1048988285409917E-2</v>
      </c>
    </row>
    <row r="99" spans="1:2" ht="13" x14ac:dyDescent="0.3">
      <c r="A99" s="3">
        <v>45616</v>
      </c>
      <c r="B99" s="13">
        <v>-4.8458742764841125E-3</v>
      </c>
    </row>
    <row r="100" spans="1:2" ht="13" x14ac:dyDescent="0.3">
      <c r="A100" s="3">
        <v>45617</v>
      </c>
      <c r="B100" s="13">
        <v>-7.8452590288110146E-3</v>
      </c>
    </row>
    <row r="101" spans="1:2" ht="13" x14ac:dyDescent="0.3">
      <c r="A101" s="3">
        <v>45618</v>
      </c>
      <c r="B101" s="13">
        <v>-9.2706203135650474E-3</v>
      </c>
    </row>
    <row r="102" spans="1:2" ht="13" x14ac:dyDescent="0.3">
      <c r="A102" s="3">
        <v>45621</v>
      </c>
      <c r="B102" s="13">
        <v>-6.7428099628457925E-3</v>
      </c>
    </row>
    <row r="103" spans="1:2" ht="13" x14ac:dyDescent="0.3">
      <c r="A103" s="3">
        <v>45622</v>
      </c>
      <c r="B103" s="13">
        <v>-7.3427542255472345E-3</v>
      </c>
    </row>
    <row r="104" spans="1:2" ht="13" x14ac:dyDescent="0.3">
      <c r="A104" s="3">
        <v>45623</v>
      </c>
      <c r="B104" s="13">
        <v>-1.3956734124214636E-3</v>
      </c>
    </row>
    <row r="105" spans="1:2" ht="13" x14ac:dyDescent="0.3">
      <c r="A105" s="3">
        <v>45624</v>
      </c>
      <c r="B105" s="13">
        <v>6.9881201956673404E-3</v>
      </c>
    </row>
    <row r="106" spans="1:2" ht="13" x14ac:dyDescent="0.3">
      <c r="A106" s="3">
        <v>45625</v>
      </c>
      <c r="B106" s="13">
        <v>6.8008327550311571E-3</v>
      </c>
    </row>
    <row r="107" spans="1:2" ht="13" x14ac:dyDescent="0.3">
      <c r="A107" s="3">
        <v>45628</v>
      </c>
      <c r="B107" s="13">
        <v>1.3785497656466331E-3</v>
      </c>
    </row>
    <row r="108" spans="1:2" ht="13" x14ac:dyDescent="0.3">
      <c r="A108" s="3">
        <v>45629</v>
      </c>
      <c r="B108" s="13">
        <v>1.3628854625550687E-2</v>
      </c>
    </row>
    <row r="109" spans="1:2" ht="13" x14ac:dyDescent="0.3">
      <c r="A109" s="3">
        <v>45630</v>
      </c>
      <c r="B109" s="13">
        <v>1.3581420616596448E-2</v>
      </c>
    </row>
    <row r="110" spans="1:2" ht="13" x14ac:dyDescent="0.3">
      <c r="A110" s="3">
        <v>45631</v>
      </c>
      <c r="B110" s="13">
        <v>2.2645048907945813E-2</v>
      </c>
    </row>
    <row r="111" spans="1:2" ht="13" x14ac:dyDescent="0.3">
      <c r="A111" s="3">
        <v>45632</v>
      </c>
      <c r="B111" s="13">
        <v>6.0272536687631375E-3</v>
      </c>
    </row>
    <row r="112" spans="1:2" ht="13" x14ac:dyDescent="0.3">
      <c r="A112" s="3">
        <v>45635</v>
      </c>
      <c r="B112" s="13">
        <v>0</v>
      </c>
    </row>
    <row r="113" spans="1:2" ht="13" x14ac:dyDescent="0.3">
      <c r="A113" s="3">
        <v>45636</v>
      </c>
      <c r="B113" s="13">
        <v>-5.0794477728574759E-3</v>
      </c>
    </row>
    <row r="114" spans="1:2" ht="13" x14ac:dyDescent="0.3">
      <c r="A114" s="3">
        <v>45637</v>
      </c>
      <c r="B114" s="13">
        <v>9.4253174499280088E-3</v>
      </c>
    </row>
    <row r="115" spans="1:2" ht="13" x14ac:dyDescent="0.3">
      <c r="A115" s="3">
        <v>45638</v>
      </c>
      <c r="B115" s="13">
        <v>1.2838801711840138E-2</v>
      </c>
    </row>
    <row r="116" spans="1:2" ht="13" x14ac:dyDescent="0.3">
      <c r="A116" s="3">
        <v>45639</v>
      </c>
      <c r="B116" s="13">
        <v>5.6338028169014703E-3</v>
      </c>
    </row>
    <row r="117" spans="1:2" ht="13" x14ac:dyDescent="0.3">
      <c r="A117" s="3">
        <v>45642</v>
      </c>
      <c r="B117" s="13">
        <v>4.2016806722688406E-3</v>
      </c>
    </row>
    <row r="118" spans="1:2" ht="13" x14ac:dyDescent="0.3">
      <c r="A118" s="3">
        <v>45643</v>
      </c>
      <c r="B118" s="13">
        <v>-1.9525801952580187E-2</v>
      </c>
    </row>
    <row r="119" spans="1:2" ht="13" x14ac:dyDescent="0.3">
      <c r="A119" s="3">
        <v>45644</v>
      </c>
      <c r="B119" s="13">
        <v>8.6641665589034227E-3</v>
      </c>
    </row>
    <row r="120" spans="1:2" ht="13" x14ac:dyDescent="0.3">
      <c r="A120" s="3">
        <v>45645</v>
      </c>
      <c r="B120" s="13">
        <v>-1.2051282051281977E-2</v>
      </c>
    </row>
    <row r="121" spans="1:2" ht="13" x14ac:dyDescent="0.3">
      <c r="A121" s="3">
        <v>45646</v>
      </c>
      <c r="B121" s="13">
        <v>-4.9312224240851618E-3</v>
      </c>
    </row>
    <row r="122" spans="1:2" ht="13" x14ac:dyDescent="0.3">
      <c r="A122" s="3">
        <v>45649</v>
      </c>
      <c r="B122" s="13">
        <v>-3.6515388628065295E-3</v>
      </c>
    </row>
    <row r="123" spans="1:2" ht="13" x14ac:dyDescent="0.3">
      <c r="A123" s="3">
        <v>45650</v>
      </c>
      <c r="B123" s="13">
        <v>0</v>
      </c>
    </row>
    <row r="124" spans="1:2" ht="13" x14ac:dyDescent="0.3">
      <c r="A124" s="3">
        <v>45651</v>
      </c>
      <c r="B124" s="13">
        <v>0</v>
      </c>
    </row>
    <row r="125" spans="1:2" ht="13" x14ac:dyDescent="0.3">
      <c r="A125" s="3">
        <v>45652</v>
      </c>
      <c r="B125" s="13">
        <v>0</v>
      </c>
    </row>
    <row r="126" spans="1:2" ht="13" x14ac:dyDescent="0.3">
      <c r="A126" s="3">
        <v>45653</v>
      </c>
      <c r="B126" s="13">
        <v>1.1780104712041982E-2</v>
      </c>
    </row>
    <row r="127" spans="1:2" ht="13" x14ac:dyDescent="0.3">
      <c r="A127" s="3">
        <v>45656</v>
      </c>
      <c r="B127" s="13">
        <v>-5.1746442432088586E-4</v>
      </c>
    </row>
    <row r="128" spans="1:2" ht="13" x14ac:dyDescent="0.3">
      <c r="A128" s="3">
        <v>45657</v>
      </c>
      <c r="B128" s="13">
        <v>0</v>
      </c>
    </row>
    <row r="129" spans="1:2" ht="13" x14ac:dyDescent="0.3">
      <c r="A129" s="3">
        <v>45658</v>
      </c>
      <c r="B129" s="13">
        <v>0</v>
      </c>
    </row>
    <row r="130" spans="1:2" ht="13" x14ac:dyDescent="0.3">
      <c r="A130" s="3">
        <v>45659</v>
      </c>
      <c r="B130" s="13">
        <v>-3.3652601604969973E-3</v>
      </c>
    </row>
    <row r="131" spans="1:2" ht="13" x14ac:dyDescent="0.3">
      <c r="A131" s="3">
        <v>45660</v>
      </c>
      <c r="B131" s="13">
        <v>-2.5974025974023112E-4</v>
      </c>
    </row>
    <row r="132" spans="1:2" ht="13" x14ac:dyDescent="0.3">
      <c r="A132" s="3">
        <v>45663</v>
      </c>
      <c r="B132" s="13">
        <v>2.0914523252792878E-2</v>
      </c>
    </row>
    <row r="133" spans="1:2" ht="13" x14ac:dyDescent="0.3">
      <c r="A133" s="3">
        <v>45664</v>
      </c>
      <c r="B133" s="13">
        <v>-4.7079781142638916E-3</v>
      </c>
    </row>
    <row r="134" spans="1:2" ht="13" x14ac:dyDescent="0.3">
      <c r="A134" s="3">
        <v>45665</v>
      </c>
      <c r="B134" s="13">
        <v>1.457427767834312E-2</v>
      </c>
    </row>
    <row r="135" spans="1:2" ht="13" x14ac:dyDescent="0.3">
      <c r="A135" s="3">
        <v>45666</v>
      </c>
      <c r="B135" s="13">
        <v>5.418346774193567E-3</v>
      </c>
    </row>
    <row r="136" spans="1:2" ht="13" x14ac:dyDescent="0.3">
      <c r="A136" s="3">
        <v>45667</v>
      </c>
      <c r="B136" s="13">
        <v>5.5144754981826787E-3</v>
      </c>
    </row>
    <row r="137" spans="1:2" ht="13" x14ac:dyDescent="0.3">
      <c r="A137" s="3">
        <v>45670</v>
      </c>
      <c r="B137" s="13">
        <v>-1.258880717935934E-2</v>
      </c>
    </row>
    <row r="138" spans="1:2" ht="13" x14ac:dyDescent="0.3">
      <c r="A138" s="3">
        <v>45671</v>
      </c>
      <c r="B138" s="13">
        <v>2.7770764958343821E-2</v>
      </c>
    </row>
    <row r="139" spans="1:2" ht="13" x14ac:dyDescent="0.3">
      <c r="A139" s="3">
        <v>45672</v>
      </c>
      <c r="B139" s="13">
        <v>1.1053795136330559E-3</v>
      </c>
    </row>
    <row r="140" spans="1:2" ht="13" x14ac:dyDescent="0.3">
      <c r="A140" s="3">
        <v>45673</v>
      </c>
      <c r="B140" s="13">
        <v>5.6434793276897771E-3</v>
      </c>
    </row>
    <row r="141" spans="1:2" ht="13" x14ac:dyDescent="0.3">
      <c r="A141" s="3">
        <v>45674</v>
      </c>
      <c r="B141" s="13">
        <v>1.1101622544833609E-2</v>
      </c>
    </row>
    <row r="142" spans="1:2" ht="13" x14ac:dyDescent="0.3">
      <c r="A142" s="3">
        <v>45677</v>
      </c>
      <c r="B142" s="13">
        <v>5.6708494208494928E-3</v>
      </c>
    </row>
    <row r="143" spans="1:2" ht="13" x14ac:dyDescent="0.3">
      <c r="A143" s="3">
        <v>45678</v>
      </c>
      <c r="B143" s="13">
        <v>-1.4397120575885367E-3</v>
      </c>
    </row>
    <row r="144" spans="1:2" ht="13" x14ac:dyDescent="0.3">
      <c r="A144" s="3">
        <v>45679</v>
      </c>
      <c r="B144" s="13">
        <v>-1.5379070046858116E-2</v>
      </c>
    </row>
    <row r="145" spans="1:2" ht="13" x14ac:dyDescent="0.3">
      <c r="A145" s="3">
        <v>45680</v>
      </c>
      <c r="B145" s="13">
        <v>1.9646125686394091E-2</v>
      </c>
    </row>
    <row r="146" spans="1:2" ht="13" x14ac:dyDescent="0.3">
      <c r="A146" s="3">
        <v>45681</v>
      </c>
      <c r="B146" s="13">
        <v>3.8295835327908125E-3</v>
      </c>
    </row>
    <row r="147" spans="1:2" ht="13" x14ac:dyDescent="0.3">
      <c r="A147" s="3">
        <v>45684</v>
      </c>
      <c r="B147" s="13">
        <v>-4.2918454935621823E-3</v>
      </c>
    </row>
    <row r="148" spans="1:2" ht="13" x14ac:dyDescent="0.3">
      <c r="A148" s="3">
        <v>45685</v>
      </c>
      <c r="B148" s="13">
        <v>4.3103448275861574E-3</v>
      </c>
    </row>
    <row r="149" spans="1:2" ht="13" x14ac:dyDescent="0.3">
      <c r="A149" s="3">
        <v>45686</v>
      </c>
      <c r="B149" s="13">
        <v>1.3352408202193623E-2</v>
      </c>
    </row>
    <row r="150" spans="1:2" ht="13" x14ac:dyDescent="0.3">
      <c r="A150" s="3">
        <v>45687</v>
      </c>
      <c r="B150" s="13">
        <v>-7.6470588235293532E-3</v>
      </c>
    </row>
    <row r="151" spans="1:2" ht="13" x14ac:dyDescent="0.3">
      <c r="A151" s="3">
        <v>45688</v>
      </c>
      <c r="B151" s="13">
        <v>-5.8091286307055436E-3</v>
      </c>
    </row>
    <row r="152" spans="1:2" ht="13" x14ac:dyDescent="0.3">
      <c r="A152" s="3">
        <v>45691</v>
      </c>
      <c r="B152" s="13">
        <v>-5.1275936083948559E-3</v>
      </c>
    </row>
    <row r="153" spans="1:2" ht="13" x14ac:dyDescent="0.3">
      <c r="A153" s="3">
        <v>45692</v>
      </c>
      <c r="B153" s="13">
        <v>1.9297614766870381E-2</v>
      </c>
    </row>
    <row r="154" spans="1:2" ht="13" x14ac:dyDescent="0.3">
      <c r="A154" s="3">
        <v>45693</v>
      </c>
      <c r="B154" s="13">
        <v>-6.8203198494825763E-3</v>
      </c>
    </row>
    <row r="155" spans="1:2" ht="13" x14ac:dyDescent="0.3">
      <c r="A155" s="3">
        <v>45694</v>
      </c>
      <c r="B155" s="13">
        <v>2.9836609045702189E-2</v>
      </c>
    </row>
    <row r="156" spans="1:2" ht="13" x14ac:dyDescent="0.3">
      <c r="A156" s="3">
        <v>45695</v>
      </c>
      <c r="B156" s="13">
        <v>3.4490687514372427E-4</v>
      </c>
    </row>
    <row r="157" spans="1:2" ht="13" x14ac:dyDescent="0.3">
      <c r="A157" s="3">
        <v>45698</v>
      </c>
      <c r="B157" s="13">
        <v>-2.0687277324446247E-3</v>
      </c>
    </row>
    <row r="158" spans="1:2" ht="13" x14ac:dyDescent="0.3">
      <c r="A158" s="3">
        <v>45699</v>
      </c>
      <c r="B158" s="13">
        <v>1.8541978578832153E-2</v>
      </c>
    </row>
    <row r="159" spans="1:2" ht="13" x14ac:dyDescent="0.3">
      <c r="A159" s="3">
        <v>45700</v>
      </c>
      <c r="B159" s="13">
        <v>-4.5228403437353685E-4</v>
      </c>
    </row>
    <row r="160" spans="1:2" ht="13" x14ac:dyDescent="0.3">
      <c r="A160" s="3">
        <v>45701</v>
      </c>
      <c r="B160" s="13">
        <v>-9.3891402714932331E-3</v>
      </c>
    </row>
    <row r="161" spans="1:2" ht="13" x14ac:dyDescent="0.3">
      <c r="A161" s="3">
        <v>45702</v>
      </c>
      <c r="B161" s="13">
        <v>4.3393856343496929E-3</v>
      </c>
    </row>
    <row r="162" spans="1:2" ht="13" x14ac:dyDescent="0.3">
      <c r="A162" s="3">
        <v>45705</v>
      </c>
      <c r="B162" s="13">
        <v>1.6259238203524807E-2</v>
      </c>
    </row>
    <row r="163" spans="1:2" ht="13" x14ac:dyDescent="0.3">
      <c r="A163" s="3">
        <v>45706</v>
      </c>
      <c r="B163" s="13">
        <v>1.8796151264264854E-2</v>
      </c>
    </row>
    <row r="164" spans="1:2" ht="13" x14ac:dyDescent="0.3">
      <c r="A164" s="3">
        <v>45707</v>
      </c>
      <c r="B164" s="13">
        <v>-9.22468701954751E-3</v>
      </c>
    </row>
    <row r="165" spans="1:2" ht="13" x14ac:dyDescent="0.3">
      <c r="A165" s="3">
        <v>45708</v>
      </c>
      <c r="B165" s="13">
        <v>-4.8769674129905214E-3</v>
      </c>
    </row>
    <row r="166" spans="1:2" ht="13" x14ac:dyDescent="0.3">
      <c r="A166" s="3">
        <v>45709</v>
      </c>
      <c r="B166" s="13">
        <v>7.0171530407663859E-3</v>
      </c>
    </row>
    <row r="167" spans="1:2" ht="13" x14ac:dyDescent="0.3">
      <c r="A167" s="3">
        <v>45712</v>
      </c>
      <c r="B167" s="13">
        <v>2.76518084282716E-3</v>
      </c>
    </row>
    <row r="168" spans="1:2" ht="13" x14ac:dyDescent="0.3">
      <c r="A168" s="3">
        <v>45713</v>
      </c>
      <c r="B168" s="13">
        <v>1.8199867637326179E-2</v>
      </c>
    </row>
    <row r="169" spans="1:2" ht="13" x14ac:dyDescent="0.3">
      <c r="A169" s="3">
        <v>45714</v>
      </c>
      <c r="B169" s="13">
        <v>3.3365832520853629E-2</v>
      </c>
    </row>
    <row r="170" spans="1:2" ht="13" x14ac:dyDescent="0.3">
      <c r="A170" s="3">
        <v>45715</v>
      </c>
      <c r="B170" s="13">
        <v>-3.5643149177061453E-3</v>
      </c>
    </row>
    <row r="171" spans="1:2" ht="13" x14ac:dyDescent="0.3">
      <c r="A171" s="3">
        <v>45716</v>
      </c>
      <c r="B171" s="13">
        <v>-4.1031036296687506E-3</v>
      </c>
    </row>
    <row r="172" spans="1:2" ht="13" x14ac:dyDescent="0.3">
      <c r="A172" s="3">
        <v>45719</v>
      </c>
      <c r="B172" s="13">
        <v>1.5212338897105444E-2</v>
      </c>
    </row>
    <row r="173" spans="1:2" ht="13" x14ac:dyDescent="0.3">
      <c r="A173" s="3">
        <v>45720</v>
      </c>
      <c r="B173" s="13">
        <v>-2.9448491155046774E-2</v>
      </c>
    </row>
    <row r="174" spans="1:2" ht="13" x14ac:dyDescent="0.3">
      <c r="A174" s="3">
        <v>45721</v>
      </c>
      <c r="B174" s="13">
        <v>3.6667738822772654E-2</v>
      </c>
    </row>
    <row r="175" spans="1:2" ht="13" x14ac:dyDescent="0.3">
      <c r="A175" s="3">
        <v>45722</v>
      </c>
      <c r="B175" s="13">
        <v>5.8951287620229997E-3</v>
      </c>
    </row>
    <row r="176" spans="1:2" ht="13" x14ac:dyDescent="0.3">
      <c r="A176" s="3">
        <v>45723</v>
      </c>
      <c r="B176" s="13">
        <v>6.4774830351633592E-3</v>
      </c>
    </row>
    <row r="177" spans="1:2" ht="13" x14ac:dyDescent="0.3">
      <c r="A177" s="3">
        <v>45726</v>
      </c>
      <c r="B177" s="13">
        <v>-2.1350495454081075E-2</v>
      </c>
    </row>
    <row r="178" spans="1:2" ht="13" x14ac:dyDescent="0.3">
      <c r="A178" s="3">
        <v>45727</v>
      </c>
      <c r="B178" s="13">
        <v>-2.1085594989561581E-2</v>
      </c>
    </row>
    <row r="179" spans="1:2" ht="13" x14ac:dyDescent="0.3">
      <c r="A179" s="3">
        <v>45728</v>
      </c>
      <c r="B179" s="13">
        <v>1.7061207080400952E-2</v>
      </c>
    </row>
    <row r="180" spans="1:2" ht="13" x14ac:dyDescent="0.3">
      <c r="A180" s="3">
        <v>45729</v>
      </c>
      <c r="B180" s="13">
        <v>-1.0484378276368174E-2</v>
      </c>
    </row>
    <row r="181" spans="1:2" ht="13" x14ac:dyDescent="0.3">
      <c r="A181" s="3">
        <v>45730</v>
      </c>
      <c r="B181" s="13">
        <v>1.7270608179699116E-2</v>
      </c>
    </row>
    <row r="182" spans="1:2" ht="13" x14ac:dyDescent="0.3">
      <c r="A182" s="3">
        <v>45733</v>
      </c>
      <c r="B182" s="13">
        <v>6.1451932090406487E-3</v>
      </c>
    </row>
    <row r="183" spans="1:2" ht="13" x14ac:dyDescent="0.3">
      <c r="A183" s="3">
        <v>45734</v>
      </c>
      <c r="B183" s="13">
        <v>2.2567287784679087E-2</v>
      </c>
    </row>
    <row r="184" spans="1:2" ht="13" x14ac:dyDescent="0.3">
      <c r="A184" s="3">
        <v>45735</v>
      </c>
      <c r="B184" s="13">
        <v>1.8222312208949871E-3</v>
      </c>
    </row>
    <row r="185" spans="1:2" ht="13" x14ac:dyDescent="0.3">
      <c r="A185" s="3">
        <v>45736</v>
      </c>
      <c r="B185" s="13">
        <v>-2.9102667744543273E-2</v>
      </c>
    </row>
    <row r="186" spans="1:2" ht="13" x14ac:dyDescent="0.3">
      <c r="A186" s="3">
        <v>45737</v>
      </c>
      <c r="B186" s="13">
        <v>4.8917568692754803E-3</v>
      </c>
    </row>
    <row r="187" spans="1:2" ht="13" x14ac:dyDescent="0.3">
      <c r="A187" s="3">
        <v>45740</v>
      </c>
      <c r="B187" s="13">
        <v>1.2428793371310673E-3</v>
      </c>
    </row>
    <row r="188" spans="1:2" ht="13" x14ac:dyDescent="0.3">
      <c r="A188" s="3">
        <v>45741</v>
      </c>
      <c r="B188" s="13">
        <v>2.2033722975069926E-2</v>
      </c>
    </row>
    <row r="189" spans="1:2" ht="13" x14ac:dyDescent="0.3">
      <c r="A189" s="3">
        <v>45742</v>
      </c>
      <c r="B189" s="13">
        <v>-7.6923076923077439E-3</v>
      </c>
    </row>
    <row r="190" spans="1:2" ht="13" x14ac:dyDescent="0.3">
      <c r="A190" s="3">
        <v>45743</v>
      </c>
      <c r="B190" s="13">
        <v>3.0599755201957731E-3</v>
      </c>
    </row>
    <row r="191" spans="1:2" ht="13" x14ac:dyDescent="0.3">
      <c r="A191" s="3">
        <v>45744</v>
      </c>
      <c r="B191" s="13">
        <v>-1.9320724018710544E-2</v>
      </c>
    </row>
    <row r="192" spans="1:2" ht="13" x14ac:dyDescent="0.3">
      <c r="A192" s="3">
        <v>45747</v>
      </c>
      <c r="B192" s="13">
        <v>-1.8249688925756964E-2</v>
      </c>
    </row>
    <row r="193" spans="1:2" ht="13" x14ac:dyDescent="0.3">
      <c r="A193" s="3">
        <v>45748</v>
      </c>
      <c r="B193" s="13">
        <v>1.2040557667934175E-2</v>
      </c>
    </row>
    <row r="194" spans="1:2" ht="13" x14ac:dyDescent="0.3">
      <c r="A194" s="3">
        <v>45749</v>
      </c>
      <c r="B194" s="13">
        <v>-5.2181173032777933E-4</v>
      </c>
    </row>
    <row r="195" spans="1:2" ht="13" x14ac:dyDescent="0.3">
      <c r="A195" s="3">
        <v>45750</v>
      </c>
      <c r="B195" s="13">
        <v>-6.9646026939542638E-2</v>
      </c>
    </row>
    <row r="196" spans="1:2" ht="13" x14ac:dyDescent="0.3">
      <c r="A196" s="3">
        <v>45751</v>
      </c>
      <c r="B196" s="13">
        <v>-7.3063973063973039E-2</v>
      </c>
    </row>
    <row r="197" spans="1:2" ht="13" x14ac:dyDescent="0.3">
      <c r="A197" s="3">
        <v>45754</v>
      </c>
      <c r="B197" s="13">
        <v>-5.557573556120602E-2</v>
      </c>
    </row>
    <row r="198" spans="1:2" ht="13" x14ac:dyDescent="0.3">
      <c r="A198" s="3">
        <v>45755</v>
      </c>
      <c r="B198" s="13">
        <v>2.4358974358974411E-2</v>
      </c>
    </row>
    <row r="199" spans="1:2" ht="13" x14ac:dyDescent="0.3">
      <c r="A199" s="3">
        <v>45756</v>
      </c>
      <c r="B199" s="13">
        <v>-2.2027534418022549E-2</v>
      </c>
    </row>
    <row r="200" spans="1:2" ht="13" x14ac:dyDescent="0.3">
      <c r="A200" s="3">
        <v>45757</v>
      </c>
      <c r="B200" s="13">
        <v>5.7716918351676541E-2</v>
      </c>
    </row>
    <row r="201" spans="1:2" ht="13" x14ac:dyDescent="0.3">
      <c r="A201" s="3">
        <v>45758</v>
      </c>
      <c r="B201" s="13">
        <v>-1.8148820326679453E-3</v>
      </c>
    </row>
    <row r="202" spans="1:2" ht="13" x14ac:dyDescent="0.3">
      <c r="A202" s="3">
        <v>45761</v>
      </c>
      <c r="B202" s="13">
        <v>2.6303030303030366E-2</v>
      </c>
    </row>
    <row r="203" spans="1:2" ht="13" x14ac:dyDescent="0.3">
      <c r="A203" s="3">
        <v>45762</v>
      </c>
      <c r="B203" s="13">
        <v>2.8935868666587837E-2</v>
      </c>
    </row>
    <row r="204" spans="1:2" ht="13" x14ac:dyDescent="0.3">
      <c r="A204" s="3">
        <v>45763</v>
      </c>
      <c r="B204" s="13">
        <v>9.2975206611569695E-3</v>
      </c>
    </row>
    <row r="205" spans="1:2" ht="13" x14ac:dyDescent="0.3">
      <c r="A205" s="3">
        <v>45764</v>
      </c>
      <c r="B205" s="13">
        <v>-8.6432389400658179E-3</v>
      </c>
    </row>
    <row r="206" spans="1:2" ht="13" x14ac:dyDescent="0.3">
      <c r="A206" s="3">
        <v>45765</v>
      </c>
      <c r="B206" s="13">
        <v>0</v>
      </c>
    </row>
    <row r="207" spans="1:2" ht="13" x14ac:dyDescent="0.3">
      <c r="A207" s="3">
        <v>45768</v>
      </c>
      <c r="B207" s="13">
        <v>0</v>
      </c>
    </row>
    <row r="208" spans="1:2" ht="13" x14ac:dyDescent="0.3">
      <c r="A208" s="3">
        <v>45769</v>
      </c>
      <c r="B208" s="13">
        <v>1.3880922335665785E-2</v>
      </c>
    </row>
    <row r="209" spans="1:2" ht="13" x14ac:dyDescent="0.3">
      <c r="A209" s="3">
        <v>45770</v>
      </c>
      <c r="B209" s="13">
        <v>2.7947499434261336E-2</v>
      </c>
    </row>
    <row r="210" spans="1:2" ht="13" x14ac:dyDescent="0.3">
      <c r="A210" s="3">
        <v>45771</v>
      </c>
      <c r="B210" s="13">
        <v>3.3021463951567812E-3</v>
      </c>
    </row>
    <row r="211" spans="1:2" ht="13" x14ac:dyDescent="0.3">
      <c r="A211" s="3">
        <v>45772</v>
      </c>
      <c r="B211" s="13">
        <v>2.3587493143170581E-2</v>
      </c>
    </row>
    <row r="212" spans="1:2" ht="13" x14ac:dyDescent="0.3">
      <c r="A212" s="3">
        <v>45775</v>
      </c>
      <c r="B212" s="13">
        <v>5.8949624866023271E-3</v>
      </c>
    </row>
    <row r="213" spans="1:2" ht="13" x14ac:dyDescent="0.3">
      <c r="A213" s="3">
        <v>45776</v>
      </c>
      <c r="B213" s="13">
        <v>1.3319126265316995E-2</v>
      </c>
    </row>
    <row r="214" spans="1:2" ht="13" x14ac:dyDescent="0.3">
      <c r="A214" s="3">
        <v>45777</v>
      </c>
      <c r="B214" s="13">
        <v>-1.5352260778128183E-2</v>
      </c>
    </row>
    <row r="215" spans="1:2" ht="13" x14ac:dyDescent="0.3">
      <c r="A215" s="3">
        <v>45778</v>
      </c>
      <c r="B215" s="13">
        <v>0</v>
      </c>
    </row>
    <row r="216" spans="1:2" ht="13" x14ac:dyDescent="0.3">
      <c r="A216" s="3">
        <v>45779</v>
      </c>
      <c r="B216" s="13">
        <v>1.5484835540367317E-2</v>
      </c>
    </row>
    <row r="217" spans="1:2" ht="13" x14ac:dyDescent="0.3">
      <c r="A217" s="3">
        <v>45782</v>
      </c>
      <c r="B217" s="13">
        <v>9.7802082237879867E-3</v>
      </c>
    </row>
    <row r="218" spans="1:2" ht="13" x14ac:dyDescent="0.3">
      <c r="A218" s="3">
        <v>45783</v>
      </c>
      <c r="B218" s="13">
        <v>-7.8108727348470174E-3</v>
      </c>
    </row>
    <row r="219" spans="1:2" ht="13" x14ac:dyDescent="0.3">
      <c r="A219" s="3">
        <v>45784</v>
      </c>
      <c r="B219" s="13">
        <v>-1.9943318988138923E-2</v>
      </c>
    </row>
    <row r="220" spans="1:2" ht="13" x14ac:dyDescent="0.3">
      <c r="A220" s="3">
        <v>45785</v>
      </c>
      <c r="B220" s="13">
        <v>3.084502516868376E-2</v>
      </c>
    </row>
    <row r="221" spans="1:2" ht="13" x14ac:dyDescent="0.3">
      <c r="A221" s="3">
        <v>45786</v>
      </c>
      <c r="B221" s="13">
        <v>8.7272727272726894E-3</v>
      </c>
    </row>
    <row r="222" spans="1:2" ht="13" x14ac:dyDescent="0.3">
      <c r="A222" s="3">
        <v>45789</v>
      </c>
      <c r="B222" s="13">
        <v>6.1798331445051501E-3</v>
      </c>
    </row>
    <row r="223" spans="1:2" ht="13" x14ac:dyDescent="0.3">
      <c r="A223" s="3">
        <v>45790</v>
      </c>
      <c r="B223" s="13">
        <v>3.0709386835910672E-4</v>
      </c>
    </row>
    <row r="224" spans="1:2" ht="13" x14ac:dyDescent="0.3">
      <c r="A224" s="3">
        <v>45791</v>
      </c>
      <c r="B224" s="13">
        <v>1.4019647973802748E-2</v>
      </c>
    </row>
    <row r="225" spans="1:2" ht="13" x14ac:dyDescent="0.3">
      <c r="A225" s="3">
        <v>45792</v>
      </c>
      <c r="B225" s="13">
        <v>4.1376526390148943E-3</v>
      </c>
    </row>
    <row r="226" spans="1:2" ht="13" x14ac:dyDescent="0.3">
      <c r="A226" s="3">
        <v>45793</v>
      </c>
      <c r="B226" s="13">
        <v>3.0150753768845367E-4</v>
      </c>
    </row>
    <row r="227" spans="1:2" ht="13" x14ac:dyDescent="0.3">
      <c r="A227" s="3">
        <v>45796</v>
      </c>
      <c r="B227" s="13">
        <v>-2.3209082688636581E-2</v>
      </c>
    </row>
    <row r="228" spans="1:2" ht="13" x14ac:dyDescent="0.3">
      <c r="A228" s="3">
        <v>45797</v>
      </c>
      <c r="B228" s="13">
        <v>1.275457724748E-2</v>
      </c>
    </row>
    <row r="229" spans="1:2" ht="13" x14ac:dyDescent="0.3">
      <c r="A229" s="3">
        <v>45798</v>
      </c>
      <c r="B229" s="13">
        <v>5.6875888685759867E-3</v>
      </c>
    </row>
    <row r="230" spans="1:2" ht="13" x14ac:dyDescent="0.3">
      <c r="A230" s="3">
        <v>45799</v>
      </c>
      <c r="B230" s="13">
        <v>-5.4534437487374771E-3</v>
      </c>
    </row>
    <row r="231" spans="1:2" ht="13" x14ac:dyDescent="0.3">
      <c r="A231" s="3">
        <v>45800</v>
      </c>
      <c r="B231" s="13">
        <v>-3.4930950446791342E-2</v>
      </c>
    </row>
    <row r="232" spans="1:2" ht="13" x14ac:dyDescent="0.3">
      <c r="A232" s="3">
        <v>45803</v>
      </c>
      <c r="B232" s="13">
        <v>1.7150673400673427E-2</v>
      </c>
    </row>
    <row r="233" spans="1:2" ht="13" x14ac:dyDescent="0.3">
      <c r="A233" s="3">
        <v>45804</v>
      </c>
      <c r="B233" s="13">
        <v>2.3792283024722961E-3</v>
      </c>
    </row>
    <row r="234" spans="1:2" ht="13" x14ac:dyDescent="0.3">
      <c r="A234" s="3">
        <v>45805</v>
      </c>
      <c r="B234" s="13">
        <v>-4.1279669762637355E-4</v>
      </c>
    </row>
    <row r="235" spans="1:2" ht="13" x14ac:dyDescent="0.3">
      <c r="A235" s="3">
        <v>45806</v>
      </c>
      <c r="B235" s="13">
        <v>1.6518686764402245E-3</v>
      </c>
    </row>
    <row r="236" spans="1:2" ht="13" x14ac:dyDescent="0.3">
      <c r="A236" s="3">
        <v>45807</v>
      </c>
      <c r="B236" s="13">
        <v>1.2162440733869339E-2</v>
      </c>
    </row>
    <row r="237" spans="1:2" ht="13" x14ac:dyDescent="0.3">
      <c r="A237" s="3">
        <v>45810</v>
      </c>
      <c r="B237" s="13">
        <v>-1.832993890020436E-3</v>
      </c>
    </row>
    <row r="238" spans="1:2" ht="13" x14ac:dyDescent="0.3">
      <c r="A238" s="3">
        <v>45811</v>
      </c>
      <c r="B238" s="13">
        <v>-1.9383799224648162E-3</v>
      </c>
    </row>
    <row r="239" spans="1:2" ht="13" x14ac:dyDescent="0.3">
      <c r="A239" s="3">
        <v>45812</v>
      </c>
      <c r="B239" s="13">
        <v>-4.7020341408565243E-3</v>
      </c>
    </row>
    <row r="240" spans="1:2" ht="13" x14ac:dyDescent="0.3">
      <c r="A240" s="3">
        <v>45813</v>
      </c>
      <c r="B240" s="13">
        <v>1.6329464927595839E-2</v>
      </c>
    </row>
    <row r="241" spans="1:2" ht="13" x14ac:dyDescent="0.3">
      <c r="A241" s="3">
        <v>45814</v>
      </c>
      <c r="B241" s="13">
        <v>1.4551333872271458E-2</v>
      </c>
    </row>
    <row r="242" spans="1:2" ht="13" x14ac:dyDescent="0.3">
      <c r="A242" s="3">
        <v>45817</v>
      </c>
      <c r="B242" s="13">
        <v>-1.7928286852588553E-3</v>
      </c>
    </row>
    <row r="243" spans="1:2" ht="13" x14ac:dyDescent="0.3">
      <c r="A243" s="3">
        <v>45818</v>
      </c>
      <c r="B243" s="13">
        <v>-2.6042706046697367E-2</v>
      </c>
    </row>
    <row r="244" spans="1:2" ht="13" x14ac:dyDescent="0.3">
      <c r="A244" s="3">
        <v>45819</v>
      </c>
      <c r="B244" s="13">
        <v>1.8440733531401171E-3</v>
      </c>
    </row>
    <row r="245" spans="1:2" ht="13" x14ac:dyDescent="0.3">
      <c r="A245" s="3">
        <v>45820</v>
      </c>
      <c r="B245" s="13">
        <v>-6.0333367419980856E-3</v>
      </c>
    </row>
    <row r="246" spans="1:2" ht="13" x14ac:dyDescent="0.3">
      <c r="A246" s="3">
        <v>45821</v>
      </c>
      <c r="B246" s="13">
        <v>-8.1275720164609693E-3</v>
      </c>
    </row>
    <row r="247" spans="1:2" ht="13" x14ac:dyDescent="0.3">
      <c r="A247" s="3">
        <v>45824</v>
      </c>
      <c r="B247" s="13">
        <v>2.3545275386370742E-2</v>
      </c>
    </row>
    <row r="248" spans="1:2" ht="13" x14ac:dyDescent="0.3">
      <c r="A248" s="3">
        <v>45825</v>
      </c>
      <c r="B248" s="13">
        <v>-2.6955816781516012E-2</v>
      </c>
    </row>
    <row r="249" spans="1:2" ht="13" x14ac:dyDescent="0.3">
      <c r="A249" s="3">
        <v>45826</v>
      </c>
      <c r="B249" s="13">
        <v>4.3740887315142484E-3</v>
      </c>
    </row>
    <row r="250" spans="1:2" ht="13" x14ac:dyDescent="0.3">
      <c r="A250" s="3">
        <v>45827</v>
      </c>
      <c r="B250" s="13">
        <v>-1.4931563666528425E-2</v>
      </c>
    </row>
    <row r="251" spans="1:2" ht="13" x14ac:dyDescent="0.3">
      <c r="A251" s="3">
        <v>45828</v>
      </c>
      <c r="B251" s="13">
        <v>1.3052631578947427E-2</v>
      </c>
    </row>
    <row r="252" spans="1:2" ht="13" x14ac:dyDescent="0.3">
      <c r="A252" s="3">
        <v>45831</v>
      </c>
      <c r="B252" s="13">
        <v>-1.1949293433083978E-2</v>
      </c>
    </row>
    <row r="253" spans="1:2" ht="13" x14ac:dyDescent="0.3">
      <c r="A253" s="3">
        <v>45832</v>
      </c>
      <c r="B253" s="13">
        <v>2.3556630560521631E-2</v>
      </c>
    </row>
    <row r="254" spans="1:2" ht="13" x14ac:dyDescent="0.3">
      <c r="A254" s="3">
        <v>45833</v>
      </c>
      <c r="B254" s="13">
        <v>-7.089283879585003E-3</v>
      </c>
    </row>
    <row r="255" spans="1:2" ht="13" x14ac:dyDescent="0.3">
      <c r="A255" s="3">
        <v>45834</v>
      </c>
      <c r="B255" s="13">
        <v>-4.449503311258202E-3</v>
      </c>
    </row>
    <row r="256" spans="1:2" ht="13" x14ac:dyDescent="0.3">
      <c r="A256" s="3">
        <v>45835</v>
      </c>
      <c r="B256" s="13">
        <v>1.4031805425631408E-2</v>
      </c>
    </row>
    <row r="257" spans="1:2" ht="13" x14ac:dyDescent="0.3">
      <c r="A257" s="3">
        <v>45838</v>
      </c>
      <c r="B257" s="13">
        <v>2.7675276752766754E-3</v>
      </c>
    </row>
    <row r="258" spans="1:2" ht="13" x14ac:dyDescent="0.3">
      <c r="A258" s="3">
        <v>45839</v>
      </c>
      <c r="B258" s="13">
        <v>-9.5062864152100565E-3</v>
      </c>
    </row>
    <row r="259" spans="1:2" ht="13" x14ac:dyDescent="0.3">
      <c r="A259" s="3">
        <v>45840</v>
      </c>
      <c r="B259" s="13">
        <v>8.8751289989680397E-3</v>
      </c>
    </row>
    <row r="260" spans="1:2" ht="13" x14ac:dyDescent="0.3">
      <c r="A260" s="3">
        <v>45841</v>
      </c>
      <c r="B260" s="13">
        <v>6.239770867430436E-3</v>
      </c>
    </row>
    <row r="261" spans="1:2" ht="13" x14ac:dyDescent="0.3">
      <c r="A261" s="3">
        <v>45842</v>
      </c>
      <c r="B261" s="13">
        <v>-1.026735793432948E-2</v>
      </c>
    </row>
    <row r="262" spans="1:2" ht="13" x14ac:dyDescent="0.3">
      <c r="A262" s="3">
        <v>45845</v>
      </c>
      <c r="B262" s="13">
        <v>1.4482333607230896E-2</v>
      </c>
    </row>
    <row r="263" spans="1:2" ht="13" x14ac:dyDescent="0.3">
      <c r="A263" s="3">
        <v>45846</v>
      </c>
      <c r="B263" s="13">
        <v>-1.0124531740419379E-4</v>
      </c>
    </row>
    <row r="264" spans="1:2" ht="13" x14ac:dyDescent="0.3">
      <c r="A264" s="3">
        <v>45847</v>
      </c>
      <c r="B264" s="13">
        <v>2.6326447954637486E-2</v>
      </c>
    </row>
    <row r="265" spans="1:2" ht="13" x14ac:dyDescent="0.3">
      <c r="A265" s="3">
        <v>45848</v>
      </c>
      <c r="B265" s="13">
        <v>-1.5686661404893342E-2</v>
      </c>
    </row>
    <row r="266" spans="1:2" ht="13" x14ac:dyDescent="0.3">
      <c r="A266" s="3">
        <v>45849</v>
      </c>
      <c r="B266" s="13">
        <v>-1.3731582640072211E-2</v>
      </c>
    </row>
    <row r="267" spans="1:2" ht="13" x14ac:dyDescent="0.3">
      <c r="A267" s="3">
        <v>45852</v>
      </c>
      <c r="B267" s="13">
        <v>2.0325203252032089E-3</v>
      </c>
    </row>
    <row r="268" spans="1:2" ht="13" x14ac:dyDescent="0.3">
      <c r="A268" s="3">
        <v>45853</v>
      </c>
      <c r="B268" s="13">
        <v>-1.0953346855983648E-2</v>
      </c>
    </row>
    <row r="269" spans="1:2" ht="13" x14ac:dyDescent="0.3">
      <c r="A269" s="3">
        <v>45854</v>
      </c>
      <c r="B269" s="13">
        <v>1.8457752255946374E-3</v>
      </c>
    </row>
    <row r="270" spans="1:2" ht="13" x14ac:dyDescent="0.3">
      <c r="A270" s="3">
        <v>45855</v>
      </c>
      <c r="B270" s="13">
        <v>8.2906857727739307E-3</v>
      </c>
    </row>
    <row r="271" spans="1:2" ht="13" x14ac:dyDescent="0.3">
      <c r="A271" s="3">
        <v>45856</v>
      </c>
      <c r="B271" s="13">
        <v>1.1166379047811625E-3</v>
      </c>
    </row>
    <row r="272" spans="1:2" ht="13" x14ac:dyDescent="0.3">
      <c r="A272" s="3">
        <v>45859</v>
      </c>
      <c r="B272" s="13">
        <v>-1.6223889677550206E-3</v>
      </c>
    </row>
    <row r="273" spans="1:2" ht="13" x14ac:dyDescent="0.3">
      <c r="A273" s="3">
        <v>45860</v>
      </c>
      <c r="B273" s="13">
        <v>-2.0312817387778469E-4</v>
      </c>
    </row>
    <row r="274" spans="1:2" ht="13" x14ac:dyDescent="0.3">
      <c r="A274" s="3">
        <v>45861</v>
      </c>
      <c r="B274" s="13">
        <v>1.9504266558309648E-2</v>
      </c>
    </row>
    <row r="275" spans="1:2" ht="13" x14ac:dyDescent="0.3">
      <c r="A275" s="3">
        <v>45862</v>
      </c>
      <c r="B275" s="13">
        <v>9.565563969709057E-3</v>
      </c>
    </row>
    <row r="276" spans="1:2" ht="13" x14ac:dyDescent="0.3">
      <c r="A276" s="3">
        <v>45863</v>
      </c>
      <c r="B276" s="13">
        <v>-1.3817607579944084E-3</v>
      </c>
    </row>
    <row r="277" spans="1:2" ht="13" x14ac:dyDescent="0.3">
      <c r="A277" s="3">
        <v>45866</v>
      </c>
      <c r="B277" s="13">
        <v>5.139355603874244E-3</v>
      </c>
    </row>
    <row r="278" spans="1:2" ht="13" x14ac:dyDescent="0.3">
      <c r="A278" s="3">
        <v>45867</v>
      </c>
      <c r="B278" s="13">
        <v>2.2222222222222306E-2</v>
      </c>
    </row>
    <row r="279" spans="1:2" ht="13" x14ac:dyDescent="0.3">
      <c r="A279" s="3">
        <v>45868</v>
      </c>
      <c r="B279" s="13">
        <v>4.3863024240092294E-2</v>
      </c>
    </row>
    <row r="280" spans="1:2" ht="13" x14ac:dyDescent="0.3">
      <c r="A280" s="3">
        <v>45869</v>
      </c>
      <c r="B280" s="13">
        <v>-2.4143015112421715E-2</v>
      </c>
    </row>
    <row r="281" spans="1:2" ht="13" x14ac:dyDescent="0.3">
      <c r="A281" s="3">
        <v>45870</v>
      </c>
      <c r="B281" s="13">
        <v>-5.5712936732766748E-2</v>
      </c>
    </row>
    <row r="282" spans="1:2" ht="13" x14ac:dyDescent="0.3">
      <c r="A282" s="3">
        <v>45873</v>
      </c>
      <c r="B282" s="13">
        <v>3.2399999999999984E-2</v>
      </c>
    </row>
    <row r="283" spans="1:2" ht="13" x14ac:dyDescent="0.3">
      <c r="A283" s="3">
        <v>45874</v>
      </c>
      <c r="B283" s="13">
        <v>-5.8117008911275185E-3</v>
      </c>
    </row>
    <row r="284" spans="1:2" ht="13" x14ac:dyDescent="0.3">
      <c r="A284" s="3">
        <v>45875</v>
      </c>
      <c r="B284" s="13">
        <v>7.9890880748247021E-3</v>
      </c>
    </row>
    <row r="285" spans="1:2" ht="13" x14ac:dyDescent="0.3">
      <c r="A285" s="3">
        <v>45876</v>
      </c>
      <c r="B285" s="13">
        <v>1.6431471099941999E-2</v>
      </c>
    </row>
    <row r="286" spans="1:2" ht="13" x14ac:dyDescent="0.3">
      <c r="A286" s="3">
        <v>45877</v>
      </c>
      <c r="B286" s="13">
        <v>1.4834537847090204E-2</v>
      </c>
    </row>
    <row r="287" spans="1:2" ht="13" x14ac:dyDescent="0.3">
      <c r="A287" s="3">
        <v>45880</v>
      </c>
      <c r="B287" s="13">
        <v>-2.061469265367339E-3</v>
      </c>
    </row>
    <row r="288" spans="1:2" ht="13" x14ac:dyDescent="0.3">
      <c r="A288" s="3">
        <v>45881</v>
      </c>
      <c r="B288" s="13">
        <v>3.3802816901408062E-3</v>
      </c>
    </row>
    <row r="289" spans="1:2" ht="13" x14ac:dyDescent="0.3">
      <c r="A289" s="3">
        <v>45882</v>
      </c>
      <c r="B289" s="13">
        <v>1.6282987085906746E-2</v>
      </c>
    </row>
    <row r="290" spans="1:2" ht="13" x14ac:dyDescent="0.3">
      <c r="A290" s="3">
        <v>45883</v>
      </c>
      <c r="B290" s="13">
        <v>1.4548802946593118E-2</v>
      </c>
    </row>
    <row r="291" spans="1:2" ht="13" x14ac:dyDescent="0.3">
      <c r="A291" s="3">
        <v>45884</v>
      </c>
      <c r="B291" s="13">
        <v>0</v>
      </c>
    </row>
    <row r="292" spans="1:2" ht="13" x14ac:dyDescent="0.3">
      <c r="A292" s="3">
        <v>45887</v>
      </c>
      <c r="B292" s="13">
        <v>-3.6304229442730915E-3</v>
      </c>
    </row>
    <row r="293" spans="1:2" ht="13" x14ac:dyDescent="0.3">
      <c r="A293" s="3">
        <v>45888</v>
      </c>
      <c r="B293" s="13">
        <v>2.1133175441792777E-2</v>
      </c>
    </row>
    <row r="294" spans="1:2" ht="13" x14ac:dyDescent="0.3">
      <c r="A294" s="3">
        <v>45889</v>
      </c>
      <c r="B294" s="13">
        <v>-5.7091882247992908E-3</v>
      </c>
    </row>
    <row r="295" spans="1:2" ht="13" x14ac:dyDescent="0.3">
      <c r="A295" s="3">
        <v>45890</v>
      </c>
      <c r="B295" s="13">
        <v>6.4597164902206322E-3</v>
      </c>
    </row>
    <row r="296" spans="1:2" ht="13" x14ac:dyDescent="0.3">
      <c r="A296" s="3">
        <v>45891</v>
      </c>
      <c r="B296" s="13">
        <v>5.8834016758781181E-3</v>
      </c>
    </row>
    <row r="297" spans="1:2" ht="13" x14ac:dyDescent="0.3">
      <c r="A297" s="3">
        <v>45894</v>
      </c>
      <c r="B297" s="13">
        <v>-1.2406947890819852E-3</v>
      </c>
    </row>
    <row r="298" spans="1:2" ht="13" x14ac:dyDescent="0.3">
      <c r="A298" s="3">
        <v>45895</v>
      </c>
      <c r="B298" s="13">
        <v>-1.8988464951197909E-2</v>
      </c>
    </row>
    <row r="299" spans="1:2" ht="13" x14ac:dyDescent="0.3">
      <c r="A299" s="3">
        <v>45896</v>
      </c>
      <c r="B299" s="13">
        <v>-2.5325615050651173E-2</v>
      </c>
    </row>
    <row r="300" spans="1:2" ht="13" x14ac:dyDescent="0.3">
      <c r="A300" s="3">
        <v>45897</v>
      </c>
      <c r="B300" s="13">
        <v>3.8975501113585574E-3</v>
      </c>
    </row>
    <row r="301" spans="1:2" ht="13" x14ac:dyDescent="0.3">
      <c r="A301" s="3">
        <v>45898</v>
      </c>
      <c r="B301" s="13">
        <v>-6.2858199297466831E-3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19</vt:i4>
      </vt:variant>
      <vt:variant>
        <vt:lpstr>Grafici</vt:lpstr>
      </vt:variant>
      <vt:variant>
        <vt:i4>3</vt:i4>
      </vt:variant>
    </vt:vector>
  </HeadingPairs>
  <TitlesOfParts>
    <vt:vector size="22" baseType="lpstr">
      <vt:lpstr>Capital Allocation</vt:lpstr>
      <vt:lpstr>DATI</vt:lpstr>
      <vt:lpstr>Sim Storiche</vt:lpstr>
      <vt:lpstr>Esempio scelta liv conf</vt:lpstr>
      <vt:lpstr>Scelta livello confid</vt:lpstr>
      <vt:lpstr>Sim Storiche 2 TITOLI</vt:lpstr>
      <vt:lpstr>var-cov 1 titolo</vt:lpstr>
      <vt:lpstr>var-cov 2 titoli</vt:lpstr>
      <vt:lpstr>var-cov 3 titoli</vt:lpstr>
      <vt:lpstr>grafico lambda</vt:lpstr>
      <vt:lpstr>sigma esp INTESA</vt:lpstr>
      <vt:lpstr>Effetto Echo</vt:lpstr>
      <vt:lpstr>corr esp INT-VOLKS</vt:lpstr>
      <vt:lpstr>Asset versus Delta Normal</vt:lpstr>
      <vt:lpstr>VaR Bond</vt:lpstr>
      <vt:lpstr>Future+titoli</vt:lpstr>
      <vt:lpstr>VaR Exchange</vt:lpstr>
      <vt:lpstr>AGGREGAZIONE</vt:lpstr>
      <vt:lpstr>ConditionalVaR</vt:lpstr>
      <vt:lpstr>volatilità</vt:lpstr>
      <vt:lpstr>CORREL</vt:lpstr>
      <vt:lpstr>volat INTESA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Ugo Pomante</cp:lastModifiedBy>
  <cp:lastPrinted>2012-12-05T09:20:40Z</cp:lastPrinted>
  <dcterms:created xsi:type="dcterms:W3CDTF">2009-10-01T13:23:55Z</dcterms:created>
  <dcterms:modified xsi:type="dcterms:W3CDTF">2025-09-02T10:22:18Z</dcterms:modified>
</cp:coreProperties>
</file>